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BULLISH_BIAS_OFFSET">'Calculation Results'!$I$20</definedName>
    <definedName name="RATIO_SCALE_FACTOR">'Calculation Results'!$I$21</definedName>
    <definedName name="STRATEGY_AMPLITUDE">'Calculation Results'!$I$22</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5">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Long Bias</t>
        </is>
      </c>
      <c r="B2" s="129" t="n">
        <v>0</v>
      </c>
      <c r="C2" s="128" t="inlineStr">
        <is>
          <t>An offset for the neutral % difference between price and research. 0.2 means no position is taken if the research series is 20% higher than the price series. Should be zero if the research series is an unbiased predictor of the price series.</t>
        </is>
      </c>
    </row>
    <row customHeight="1" ht="12.75" r="3" s="75">
      <c r="A3" s="130" t="inlineStr">
        <is>
          <t>Ratio Scale Dependence</t>
        </is>
      </c>
      <c r="B3" s="131" t="n">
        <v>10</v>
      </c>
      <c r="C3" s="130" t="inlineStr">
        <is>
          <t>Varies how fast the position taken varies as the difference between research and price varies.</t>
        </is>
      </c>
    </row>
    <row customHeight="1" ht="12.75" r="4" s="75">
      <c r="A4" s="130" t="inlineStr">
        <is>
          <t>Strategy Amplitude</t>
        </is>
      </c>
      <c r="B4" s="131" t="n">
        <v>0.5</v>
      </c>
      <c r="C4" s="130" t="inlineStr">
        <is>
          <t>This parameter scales how large a position is taken.</t>
        </is>
      </c>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n"/>
      <c r="F1" s="138" t="n"/>
      <c r="G1" s="138" t="n"/>
      <c r="H1" s="138" t="n"/>
      <c r="I1" s="138" t="n"/>
      <c r="J1" s="138" t="n"/>
      <c r="K1" s="138" t="n"/>
      <c r="L1" s="138" t="n"/>
      <c r="M1" s="138" t="n"/>
      <c r="N1" s="138" t="n"/>
      <c r="O1" s="138" t="n"/>
      <c r="P1" s="138" t="n"/>
      <c r="Q1" s="138" t="n"/>
      <c r="R1" s="138" t="n"/>
      <c r="S1" s="138" t="n"/>
    </row>
    <row customHeight="1" ht="13.5" r="2" s="75">
      <c r="A2" s="139">
        <f>IF(B2="","",2*STRATEGY_AMPLITUDE*(1/(1+EXP(-(RATIO_SCALE_FACTOR*(($D2-BULLISH_BIAS_OFFSET)/$C2-1))))-0.5))</f>
        <v/>
      </c>
      <c r="B2" s="140">
        <f>IF('Time Series Inputs'!A2="","",'Time Series Inputs'!A2)</f>
        <v/>
      </c>
      <c r="C2" s="141">
        <f>IF('Time Series Inputs'!B2="","",'Time Series Inputs'!B2)</f>
        <v/>
      </c>
      <c r="D2" s="141">
        <f>IF('Time Series Inputs'!C2="","",'Time Series Inputs'!C2)</f>
        <v/>
      </c>
      <c r="E2" s="142" t="n"/>
      <c r="F2" s="142" t="n"/>
      <c r="G2" s="142" t="n"/>
      <c r="H2" s="142" t="n"/>
      <c r="I2" s="142" t="n"/>
      <c r="J2" s="142" t="n"/>
      <c r="K2" s="142" t="n"/>
      <c r="L2" s="142" t="n"/>
      <c r="M2" s="142" t="n"/>
      <c r="N2" s="142" t="n"/>
      <c r="O2" s="142" t="n"/>
      <c r="P2" s="142" t="n"/>
      <c r="Q2" s="142" t="n"/>
      <c r="R2" s="142" t="n"/>
      <c r="S2" s="142" t="n"/>
    </row>
    <row customHeight="1" ht="13.5" r="3" s="75">
      <c r="A3" s="139">
        <f>IF(B3="","",2*STRATEGY_AMPLITUDE*(1/(1+EXP(-(RATIO_SCALE_FACTOR*(($D3-BULLISH_BIAS_OFFSET)/$C3-1))))-0.5))</f>
        <v/>
      </c>
      <c r="B3" s="140">
        <f>IF('Time Series Inputs'!A3="","",'Time Series Inputs'!A3)</f>
        <v/>
      </c>
      <c r="C3" s="141">
        <f>IF('Time Series Inputs'!B3="","",'Time Series Inputs'!B3)</f>
        <v/>
      </c>
      <c r="D3" s="141">
        <f>IF('Time Series Inputs'!C3="","",'Time Series Inputs'!C3)</f>
        <v/>
      </c>
      <c r="E3" s="142" t="n"/>
      <c r="F3" s="142" t="n"/>
      <c r="G3" s="142" t="n"/>
      <c r="H3" s="142" t="n"/>
      <c r="I3" s="142" t="n"/>
      <c r="J3" s="142" t="n"/>
      <c r="K3" s="142" t="n"/>
      <c r="L3" s="142" t="n"/>
      <c r="M3" s="142" t="n"/>
      <c r="N3" s="142" t="n"/>
      <c r="O3" s="142" t="n"/>
      <c r="P3" s="142" t="n"/>
      <c r="Q3" s="142" t="n"/>
      <c r="R3" s="142" t="n"/>
      <c r="S3" s="142" t="n"/>
    </row>
    <row customHeight="1" ht="13.5" r="4" s="75">
      <c r="A4" s="139">
        <f>IF(B4="","",2*STRATEGY_AMPLITUDE*(1/(1+EXP(-(RATIO_SCALE_FACTOR*(($D4-BULLISH_BIAS_OFFSET)/$C4-1))))-0.5))</f>
        <v/>
      </c>
      <c r="B4" s="140">
        <f>IF('Time Series Inputs'!A4="","",'Time Series Inputs'!A4)</f>
        <v/>
      </c>
      <c r="C4" s="141">
        <f>IF('Time Series Inputs'!B4="","",'Time Series Inputs'!B4)</f>
        <v/>
      </c>
      <c r="D4" s="141">
        <f>IF('Time Series Inputs'!C4="","",'Time Series Inputs'!C4)</f>
        <v/>
      </c>
      <c r="E4" s="142" t="n"/>
      <c r="F4" s="142" t="n"/>
      <c r="G4" s="142" t="n"/>
      <c r="H4" s="142" t="n"/>
      <c r="I4" s="142" t="n"/>
      <c r="J4" s="142" t="n"/>
      <c r="K4" s="142" t="n"/>
      <c r="L4" s="142" t="n"/>
      <c r="M4" s="142" t="n"/>
      <c r="N4" s="142" t="n"/>
      <c r="O4" s="142" t="n"/>
      <c r="P4" s="142" t="n"/>
      <c r="Q4" s="142" t="n"/>
      <c r="R4" s="142" t="n"/>
      <c r="S4" s="142" t="n"/>
    </row>
    <row customHeight="1" ht="13.5" r="5" s="75">
      <c r="A5" s="139">
        <f>IF(B5="","",2*STRATEGY_AMPLITUDE*(1/(1+EXP(-(RATIO_SCALE_FACTOR*(($D5-BULLISH_BIAS_OFFSET)/$C5-1))))-0.5))</f>
        <v/>
      </c>
      <c r="B5" s="140">
        <f>IF('Time Series Inputs'!A5="","",'Time Series Inputs'!A5)</f>
        <v/>
      </c>
      <c r="C5" s="141">
        <f>IF('Time Series Inputs'!B5="","",'Time Series Inputs'!B5)</f>
        <v/>
      </c>
      <c r="D5" s="141">
        <f>IF('Time Series Inputs'!C5="","",'Time Series Inputs'!C5)</f>
        <v/>
      </c>
      <c r="E5" s="142" t="n"/>
      <c r="F5" s="142" t="n"/>
      <c r="G5" s="142" t="n"/>
      <c r="H5" s="142" t="n"/>
      <c r="I5" s="142" t="n"/>
      <c r="J5" s="142" t="n"/>
      <c r="K5" s="142" t="n"/>
      <c r="L5" s="142" t="n"/>
      <c r="M5" s="142" t="n"/>
      <c r="N5" s="142" t="n"/>
      <c r="O5" s="142" t="n"/>
      <c r="P5" s="142" t="n"/>
      <c r="Q5" s="142" t="n"/>
      <c r="R5" s="142" t="n"/>
      <c r="S5" s="142" t="n"/>
    </row>
    <row customHeight="1" ht="13.5" r="6" s="75">
      <c r="A6" s="139">
        <f>IF(B6="","",2*STRATEGY_AMPLITUDE*(1/(1+EXP(-(RATIO_SCALE_FACTOR*(($D6-BULLISH_BIAS_OFFSET)/$C6-1))))-0.5))</f>
        <v/>
      </c>
      <c r="B6" s="140">
        <f>IF('Time Series Inputs'!A6="","",'Time Series Inputs'!A6)</f>
        <v/>
      </c>
      <c r="C6" s="141">
        <f>IF('Time Series Inputs'!B6="","",'Time Series Inputs'!B6)</f>
        <v/>
      </c>
      <c r="D6" s="141">
        <f>IF('Time Series Inputs'!C6="","",'Time Series Inputs'!C6)</f>
        <v/>
      </c>
      <c r="E6" s="142" t="n"/>
      <c r="F6" s="142" t="n"/>
      <c r="G6" s="142" t="n"/>
      <c r="H6" s="142" t="n"/>
      <c r="I6" s="142" t="n"/>
      <c r="J6" s="142" t="n"/>
      <c r="K6" s="142" t="n"/>
      <c r="L6" s="142" t="n"/>
      <c r="M6" s="142" t="n"/>
      <c r="N6" s="142" t="n"/>
      <c r="O6" s="142" t="n"/>
      <c r="P6" s="142" t="n"/>
      <c r="Q6" s="142" t="n"/>
      <c r="R6" s="142" t="n"/>
      <c r="S6" s="142" t="n"/>
    </row>
    <row customHeight="1" ht="13.5" r="7" s="75">
      <c r="A7" s="139">
        <f>IF(B7="","",2*STRATEGY_AMPLITUDE*(1/(1+EXP(-(RATIO_SCALE_FACTOR*(($D7-BULLISH_BIAS_OFFSET)/$C7-1))))-0.5))</f>
        <v/>
      </c>
      <c r="B7" s="140">
        <f>IF('Time Series Inputs'!A7="","",'Time Series Inputs'!A7)</f>
        <v/>
      </c>
      <c r="C7" s="141">
        <f>IF('Time Series Inputs'!B7="","",'Time Series Inputs'!B7)</f>
        <v/>
      </c>
      <c r="D7" s="141">
        <f>IF('Time Series Inputs'!C7="","",'Time Series Inputs'!C7)</f>
        <v/>
      </c>
      <c r="E7" s="142" t="n"/>
      <c r="F7" s="142" t="n"/>
      <c r="G7" s="142" t="n"/>
      <c r="H7" s="142" t="n"/>
      <c r="I7" s="142" t="n"/>
      <c r="J7" s="142" t="n"/>
      <c r="K7" s="142" t="n"/>
      <c r="L7" s="142" t="n"/>
      <c r="M7" s="142" t="n"/>
      <c r="N7" s="142" t="n"/>
      <c r="O7" s="142" t="n"/>
      <c r="P7" s="142" t="n"/>
      <c r="Q7" s="142" t="n"/>
      <c r="R7" s="142" t="n"/>
      <c r="S7" s="142" t="n"/>
    </row>
    <row customHeight="1" ht="13.5" r="8" s="75">
      <c r="A8" s="139">
        <f>IF(B8="","",2*STRATEGY_AMPLITUDE*(1/(1+EXP(-(RATIO_SCALE_FACTOR*(($D8-BULLISH_BIAS_OFFSET)/$C8-1))))-0.5))</f>
        <v/>
      </c>
      <c r="B8" s="140">
        <f>IF('Time Series Inputs'!A8="","",'Time Series Inputs'!A8)</f>
        <v/>
      </c>
      <c r="C8" s="141">
        <f>IF('Time Series Inputs'!B8="","",'Time Series Inputs'!B8)</f>
        <v/>
      </c>
      <c r="D8" s="141">
        <f>IF('Time Series Inputs'!C8="","",'Time Series Inputs'!C8)</f>
        <v/>
      </c>
      <c r="E8" s="142" t="n"/>
      <c r="F8" s="142" t="n"/>
      <c r="G8" s="142" t="n"/>
      <c r="H8" s="142" t="n"/>
      <c r="I8" s="142" t="n"/>
      <c r="J8" s="142" t="n"/>
      <c r="K8" s="142" t="n"/>
      <c r="L8" s="142" t="n"/>
      <c r="M8" s="142" t="n"/>
      <c r="N8" s="142" t="n"/>
      <c r="O8" s="142" t="n"/>
      <c r="P8" s="142" t="n"/>
      <c r="Q8" s="142" t="n"/>
      <c r="R8" s="142" t="n"/>
      <c r="S8" s="142" t="n"/>
    </row>
    <row customHeight="1" ht="13.5" r="9" s="75">
      <c r="A9" s="139">
        <f>IF(B9="","",2*STRATEGY_AMPLITUDE*(1/(1+EXP(-(RATIO_SCALE_FACTOR*(($D9-BULLISH_BIAS_OFFSET)/$C9-1))))-0.5))</f>
        <v/>
      </c>
      <c r="B9" s="140">
        <f>IF('Time Series Inputs'!A9="","",'Time Series Inputs'!A9)</f>
        <v/>
      </c>
      <c r="C9" s="141">
        <f>IF('Time Series Inputs'!B9="","",'Time Series Inputs'!B9)</f>
        <v/>
      </c>
      <c r="D9" s="141">
        <f>IF('Time Series Inputs'!C9="","",'Time Series Inputs'!C9)</f>
        <v/>
      </c>
      <c r="E9" s="142" t="n"/>
      <c r="F9" s="142" t="n"/>
      <c r="G9" s="142" t="n"/>
      <c r="H9" s="142" t="n"/>
      <c r="I9" s="142" t="n"/>
      <c r="J9" s="142" t="n"/>
      <c r="K9" s="142" t="n"/>
      <c r="L9" s="142" t="n"/>
      <c r="M9" s="142" t="n"/>
      <c r="N9" s="142" t="n"/>
      <c r="O9" s="142" t="n"/>
      <c r="P9" s="142" t="n"/>
      <c r="Q9" s="142" t="n"/>
      <c r="R9" s="142" t="n"/>
      <c r="S9" s="142" t="n"/>
    </row>
    <row customHeight="1" ht="13.5" r="10" s="75">
      <c r="A10" s="139">
        <f>IF(B10="","",2*STRATEGY_AMPLITUDE*(1/(1+EXP(-(RATIO_SCALE_FACTOR*(($D10-BULLISH_BIAS_OFFSET)/$C10-1))))-0.5))</f>
        <v/>
      </c>
      <c r="B10" s="140">
        <f>IF('Time Series Inputs'!A10="","",'Time Series Inputs'!A10)</f>
        <v/>
      </c>
      <c r="C10" s="141">
        <f>IF('Time Series Inputs'!B10="","",'Time Series Inputs'!B10)</f>
        <v/>
      </c>
      <c r="D10" s="141">
        <f>IF('Time Series Inputs'!C10="","",'Time Series Inputs'!C10)</f>
        <v/>
      </c>
      <c r="E10" s="142" t="n"/>
      <c r="F10" s="142" t="n"/>
      <c r="G10" s="142" t="n"/>
      <c r="H10" s="142" t="n"/>
      <c r="I10" s="142" t="n"/>
      <c r="J10" s="142" t="n"/>
      <c r="K10" s="142" t="n"/>
      <c r="L10" s="142" t="n"/>
      <c r="M10" s="142" t="n"/>
      <c r="N10" s="142" t="n"/>
      <c r="O10" s="142" t="n"/>
      <c r="P10" s="142" t="n"/>
      <c r="Q10" s="142" t="n"/>
      <c r="R10" s="142" t="n"/>
      <c r="S10" s="142" t="n"/>
    </row>
    <row customHeight="1" ht="13.5" r="11" s="75">
      <c r="A11" s="139">
        <f>IF(B11="","",2*STRATEGY_AMPLITUDE*(1/(1+EXP(-(RATIO_SCALE_FACTOR*(($D11-BULLISH_BIAS_OFFSET)/$C11-1))))-0.5))</f>
        <v/>
      </c>
      <c r="B11" s="140">
        <f>IF('Time Series Inputs'!A11="","",'Time Series Inputs'!A11)</f>
        <v/>
      </c>
      <c r="C11" s="141">
        <f>IF('Time Series Inputs'!B11="","",'Time Series Inputs'!B11)</f>
        <v/>
      </c>
      <c r="D11" s="141">
        <f>IF('Time Series Inputs'!C11="","",'Time Series Inputs'!C11)</f>
        <v/>
      </c>
      <c r="E11" s="142" t="n"/>
      <c r="F11" s="142" t="n"/>
      <c r="G11" s="142" t="n"/>
      <c r="H11" s="142" t="n"/>
      <c r="I11" s="142" t="n"/>
      <c r="J11" s="142" t="n"/>
      <c r="K11" s="142" t="n"/>
      <c r="L11" s="142" t="n"/>
      <c r="M11" s="142" t="n"/>
      <c r="N11" s="142" t="n"/>
      <c r="O11" s="142" t="n"/>
      <c r="P11" s="142" t="n"/>
      <c r="Q11" s="142" t="n"/>
      <c r="R11" s="142" t="n"/>
      <c r="S11" s="142" t="n"/>
    </row>
    <row customHeight="1" ht="13.5" r="12" s="75">
      <c r="A12" s="139">
        <f>IF(B12="","",2*STRATEGY_AMPLITUDE*(1/(1+EXP(-(RATIO_SCALE_FACTOR*(($D12-BULLISH_BIAS_OFFSET)/$C12-1))))-0.5))</f>
        <v/>
      </c>
      <c r="B12" s="140">
        <f>IF('Time Series Inputs'!A12="","",'Time Series Inputs'!A12)</f>
        <v/>
      </c>
      <c r="C12" s="141">
        <f>IF('Time Series Inputs'!B12="","",'Time Series Inputs'!B12)</f>
        <v/>
      </c>
      <c r="D12" s="141">
        <f>IF('Time Series Inputs'!C12="","",'Time Series Inputs'!C12)</f>
        <v/>
      </c>
      <c r="E12" s="142" t="n"/>
      <c r="F12" s="142" t="n"/>
      <c r="G12" s="142" t="n"/>
      <c r="H12" s="142" t="n"/>
      <c r="I12" s="142" t="n"/>
      <c r="J12" s="142" t="n"/>
      <c r="K12" s="142" t="n"/>
      <c r="L12" s="142" t="n"/>
      <c r="M12" s="142" t="n"/>
      <c r="N12" s="142" t="n"/>
      <c r="O12" s="142" t="n"/>
      <c r="P12" s="142" t="n"/>
      <c r="Q12" s="142" t="n"/>
      <c r="R12" s="142" t="n"/>
      <c r="S12" s="142" t="n"/>
    </row>
    <row customHeight="1" ht="13.5" r="13" s="75">
      <c r="A13" s="139">
        <f>IF(B13="","",2*STRATEGY_AMPLITUDE*(1/(1+EXP(-(RATIO_SCALE_FACTOR*(($D13-BULLISH_BIAS_OFFSET)/$C13-1))))-0.5))</f>
        <v/>
      </c>
      <c r="B13" s="140">
        <f>IF('Time Series Inputs'!A13="","",'Time Series Inputs'!A13)</f>
        <v/>
      </c>
      <c r="C13" s="141">
        <f>IF('Time Series Inputs'!B13="","",'Time Series Inputs'!B13)</f>
        <v/>
      </c>
      <c r="D13" s="141">
        <f>IF('Time Series Inputs'!C13="","",'Time Series Inputs'!C13)</f>
        <v/>
      </c>
      <c r="E13" s="142" t="n"/>
      <c r="F13" s="142" t="n"/>
      <c r="G13" s="142" t="n"/>
      <c r="H13" s="142" t="n"/>
      <c r="I13" s="142" t="n"/>
      <c r="J13" s="142" t="n"/>
      <c r="K13" s="142" t="n"/>
      <c r="L13" s="142" t="n"/>
      <c r="M13" s="142" t="n"/>
      <c r="N13" s="142" t="n"/>
      <c r="O13" s="142" t="n"/>
      <c r="P13" s="142" t="n"/>
      <c r="Q13" s="142" t="n"/>
      <c r="R13" s="142" t="n"/>
      <c r="S13" s="142" t="n"/>
    </row>
    <row customHeight="1" ht="13.5" r="14" s="75">
      <c r="A14" s="139">
        <f>IF(B14="","",2*STRATEGY_AMPLITUDE*(1/(1+EXP(-(RATIO_SCALE_FACTOR*(($D14-BULLISH_BIAS_OFFSET)/$C14-1))))-0.5))</f>
        <v/>
      </c>
      <c r="B14" s="140">
        <f>IF('Time Series Inputs'!A14="","",'Time Series Inputs'!A14)</f>
        <v/>
      </c>
      <c r="C14" s="141">
        <f>IF('Time Series Inputs'!B14="","",'Time Series Inputs'!B14)</f>
        <v/>
      </c>
      <c r="D14" s="141">
        <f>IF('Time Series Inputs'!C14="","",'Time Series Inputs'!C14)</f>
        <v/>
      </c>
      <c r="E14" s="142" t="n"/>
      <c r="F14" s="142" t="n"/>
      <c r="G14" s="142" t="n"/>
      <c r="H14" s="142" t="n"/>
      <c r="I14" s="142" t="n"/>
      <c r="J14" s="142" t="n"/>
      <c r="K14" s="142" t="n"/>
      <c r="L14" s="142" t="n"/>
      <c r="M14" s="142" t="n"/>
      <c r="N14" s="142" t="n"/>
      <c r="O14" s="142" t="n"/>
      <c r="P14" s="142" t="n"/>
      <c r="Q14" s="142" t="n"/>
      <c r="R14" s="142" t="n"/>
      <c r="S14" s="142" t="n"/>
    </row>
    <row customHeight="1" ht="13.5" r="15" s="75">
      <c r="A15" s="139">
        <f>IF(B15="","",2*STRATEGY_AMPLITUDE*(1/(1+EXP(-(RATIO_SCALE_FACTOR*(($D15-BULLISH_BIAS_OFFSET)/$C15-1))))-0.5))</f>
        <v/>
      </c>
      <c r="B15" s="140">
        <f>IF('Time Series Inputs'!A15="","",'Time Series Inputs'!A15)</f>
        <v/>
      </c>
      <c r="C15" s="141">
        <f>IF('Time Series Inputs'!B15="","",'Time Series Inputs'!B15)</f>
        <v/>
      </c>
      <c r="D15" s="141">
        <f>IF('Time Series Inputs'!C15="","",'Time Series Inputs'!C15)</f>
        <v/>
      </c>
      <c r="E15" s="142" t="n"/>
      <c r="F15" s="142" t="n"/>
      <c r="G15" s="142" t="n"/>
      <c r="H15" s="142" t="n"/>
      <c r="I15" s="142" t="n"/>
      <c r="J15" s="142" t="n"/>
      <c r="K15" s="142" t="n"/>
      <c r="L15" s="142" t="n"/>
      <c r="M15" s="142" t="n"/>
      <c r="N15" s="142" t="n"/>
      <c r="O15" s="142" t="n"/>
      <c r="P15" s="142" t="n"/>
      <c r="Q15" s="142" t="n"/>
      <c r="R15" s="142" t="n"/>
      <c r="S15" s="142" t="n"/>
    </row>
    <row customHeight="1" ht="13.5" r="16" s="75">
      <c r="A16" s="139">
        <f>IF(B16="","",2*STRATEGY_AMPLITUDE*(1/(1+EXP(-(RATIO_SCALE_FACTOR*(($D16-BULLISH_BIAS_OFFSET)/$C16-1))))-0.5))</f>
        <v/>
      </c>
      <c r="B16" s="140">
        <f>IF('Time Series Inputs'!A16="","",'Time Series Inputs'!A16)</f>
        <v/>
      </c>
      <c r="C16" s="141">
        <f>IF('Time Series Inputs'!B16="","",'Time Series Inputs'!B16)</f>
        <v/>
      </c>
      <c r="D16" s="141">
        <f>IF('Time Series Inputs'!C16="","",'Time Series Inputs'!C16)</f>
        <v/>
      </c>
      <c r="E16" s="142" t="n"/>
      <c r="F16" s="142" t="n"/>
      <c r="G16" s="142" t="n"/>
      <c r="H16" s="142" t="n"/>
      <c r="I16" s="142" t="n"/>
      <c r="J16" s="142" t="n"/>
      <c r="K16" s="142" t="n"/>
      <c r="L16" s="142" t="n"/>
      <c r="M16" s="142" t="n"/>
      <c r="N16" s="142" t="n"/>
      <c r="O16" s="142" t="n"/>
      <c r="P16" s="142" t="n"/>
      <c r="Q16" s="142" t="n"/>
      <c r="R16" s="142" t="n"/>
      <c r="S16" s="142" t="n"/>
    </row>
    <row customHeight="1" ht="13.5" r="17" s="75">
      <c r="A17" s="139">
        <f>IF(B17="","",2*STRATEGY_AMPLITUDE*(1/(1+EXP(-(RATIO_SCALE_FACTOR*(($D17-BULLISH_BIAS_OFFSET)/$C17-1))))-0.5))</f>
        <v/>
      </c>
      <c r="B17" s="140">
        <f>IF('Time Series Inputs'!A17="","",'Time Series Inputs'!A17)</f>
        <v/>
      </c>
      <c r="C17" s="141">
        <f>IF('Time Series Inputs'!B17="","",'Time Series Inputs'!B17)</f>
        <v/>
      </c>
      <c r="D17" s="141">
        <f>IF('Time Series Inputs'!C17="","",'Time Series Inputs'!C17)</f>
        <v/>
      </c>
      <c r="E17" s="142" t="n"/>
      <c r="F17" s="142" t="n"/>
      <c r="G17" s="142" t="n"/>
      <c r="H17" s="142" t="n"/>
      <c r="I17" s="142" t="n"/>
      <c r="J17" s="142" t="n"/>
      <c r="K17" s="142" t="n"/>
      <c r="L17" s="142" t="n"/>
      <c r="M17" s="142" t="n"/>
      <c r="N17" s="142" t="n"/>
      <c r="O17" s="142" t="n"/>
      <c r="P17" s="142" t="n"/>
      <c r="Q17" s="142" t="n"/>
      <c r="R17" s="142" t="n"/>
      <c r="S17" s="142" t="n"/>
    </row>
    <row customHeight="1" ht="13.5" r="18" s="75">
      <c r="A18" s="139">
        <f>IF(B18="","",2*STRATEGY_AMPLITUDE*(1/(1+EXP(-(RATIO_SCALE_FACTOR*(($D18-BULLISH_BIAS_OFFSET)/$C18-1))))-0.5))</f>
        <v/>
      </c>
      <c r="B18" s="140">
        <f>IF('Time Series Inputs'!A18="","",'Time Series Inputs'!A18)</f>
        <v/>
      </c>
      <c r="C18" s="141">
        <f>IF('Time Series Inputs'!B18="","",'Time Series Inputs'!B18)</f>
        <v/>
      </c>
      <c r="D18" s="141">
        <f>IF('Time Series Inputs'!C18="","",'Time Series Inputs'!C18)</f>
        <v/>
      </c>
      <c r="E18" s="142" t="n"/>
      <c r="F18" s="142" t="n"/>
      <c r="G18" s="142" t="n"/>
      <c r="H18" s="142" t="n"/>
      <c r="I18" s="142" t="n"/>
      <c r="J18" s="142" t="n"/>
      <c r="K18" s="142" t="n"/>
      <c r="L18" s="142" t="n"/>
      <c r="M18" s="142" t="n"/>
      <c r="N18" s="142" t="n"/>
      <c r="O18" s="142" t="n"/>
      <c r="P18" s="142" t="n"/>
      <c r="Q18" s="142" t="n"/>
      <c r="R18" s="142" t="n"/>
      <c r="S18" s="142" t="n"/>
    </row>
    <row customHeight="1" ht="13.5" r="19" s="75">
      <c r="A19" s="139">
        <f>IF(B19="","",2*STRATEGY_AMPLITUDE*(1/(1+EXP(-(RATIO_SCALE_FACTOR*(($D19-BULLISH_BIAS_OFFSET)/$C19-1))))-0.5))</f>
        <v/>
      </c>
      <c r="B19" s="140">
        <f>IF('Time Series Inputs'!A19="","",'Time Series Inputs'!A19)</f>
        <v/>
      </c>
      <c r="C19" s="141">
        <f>IF('Time Series Inputs'!B19="","",'Time Series Inputs'!B19)</f>
        <v/>
      </c>
      <c r="D19" s="141">
        <f>IF('Time Series Inputs'!C19="","",'Time Series Inputs'!C19)</f>
        <v/>
      </c>
      <c r="E19" s="142" t="n"/>
      <c r="F19" s="142" t="n"/>
      <c r="G19" s="142" t="n"/>
      <c r="H19" s="142" t="n"/>
      <c r="I19" s="142" t="n"/>
      <c r="J19" s="142" t="n"/>
      <c r="K19" s="142" t="n"/>
      <c r="L19" s="142" t="n"/>
      <c r="M19" s="142" t="n"/>
      <c r="N19" s="142" t="n"/>
      <c r="O19" s="142" t="n"/>
      <c r="P19" s="142" t="n"/>
      <c r="Q19" s="142" t="n"/>
      <c r="R19" s="142" t="n"/>
      <c r="S19" s="142" t="n"/>
    </row>
    <row customHeight="1" ht="13.5" r="20" s="75">
      <c r="A20" s="139">
        <f>IF(B20="","",2*STRATEGY_AMPLITUDE*(1/(1+EXP(-(RATIO_SCALE_FACTOR*(($D20-BULLISH_BIAS_OFFSET)/$C20-1))))-0.5))</f>
        <v/>
      </c>
      <c r="B20" s="140">
        <f>IF('Time Series Inputs'!A20="","",'Time Series Inputs'!A20)</f>
        <v/>
      </c>
      <c r="C20" s="141">
        <f>IF('Time Series Inputs'!B20="","",'Time Series Inputs'!B20)</f>
        <v/>
      </c>
      <c r="D20" s="141">
        <f>IF('Time Series Inputs'!C20="","",'Time Series Inputs'!C20)</f>
        <v/>
      </c>
      <c r="E20" s="142" t="n"/>
      <c r="F20" s="142" t="n"/>
      <c r="G20" s="142" t="n"/>
      <c r="H20" s="142" t="n"/>
      <c r="I20" s="142" t="n"/>
      <c r="J20" s="142" t="n"/>
      <c r="K20" s="142" t="n"/>
      <c r="L20" s="142" t="n"/>
      <c r="M20" s="142" t="n"/>
      <c r="N20" s="142" t="n"/>
      <c r="O20" s="142" t="n"/>
      <c r="P20" s="142" t="n"/>
      <c r="Q20" s="142" t="n"/>
      <c r="R20" s="142" t="n"/>
      <c r="S20" s="142" t="n"/>
    </row>
    <row customHeight="1" ht="15.75" r="21" s="75">
      <c r="A21" s="139">
        <f>IF(B21="","",2*STRATEGY_AMPLITUDE*(1/(1+EXP(-(RATIO_SCALE_FACTOR*(($D21-BULLISH_BIAS_OFFSET)/$C21-1))))-0.5))</f>
        <v/>
      </c>
      <c r="B21" s="140">
        <f>IF('Time Series Inputs'!A21="","",'Time Series Inputs'!A21)</f>
        <v/>
      </c>
      <c r="C21" s="141">
        <f>IF('Time Series Inputs'!B21="","",'Time Series Inputs'!B21)</f>
        <v/>
      </c>
      <c r="D21" s="141">
        <f>IF('Time Series Inputs'!C21="","",'Time Series Inputs'!C21)</f>
        <v/>
      </c>
      <c r="E21" s="142" t="n"/>
      <c r="F21" s="142" t="n"/>
      <c r="G21" s="142" t="n"/>
      <c r="H21" s="142" t="n"/>
      <c r="I21" s="142" t="n"/>
      <c r="J21" s="142" t="n"/>
      <c r="K21" s="142" t="n"/>
      <c r="L21" s="142" t="n"/>
      <c r="M21" s="142" t="n"/>
      <c r="N21" s="142" t="n"/>
      <c r="O21" s="142" t="n"/>
      <c r="P21" s="142" t="n"/>
      <c r="Q21" s="142" t="n"/>
      <c r="R21" s="142" t="n"/>
      <c r="S21" s="142" t="n"/>
    </row>
    <row customHeight="1" ht="15.75" r="22" s="75">
      <c r="A22" s="139">
        <f>IF(B22="","",2*STRATEGY_AMPLITUDE*(1/(1+EXP(-(RATIO_SCALE_FACTOR*(($D22-BULLISH_BIAS_OFFSET)/$C22-1))))-0.5))</f>
        <v/>
      </c>
      <c r="B22" s="140">
        <f>IF('Time Series Inputs'!A22="","",'Time Series Inputs'!A22)</f>
        <v/>
      </c>
      <c r="C22" s="141">
        <f>IF('Time Series Inputs'!B22="","",'Time Series Inputs'!B22)</f>
        <v/>
      </c>
      <c r="D22" s="141">
        <f>IF('Time Series Inputs'!C22="","",'Time Series Inputs'!C22)</f>
        <v/>
      </c>
      <c r="E22" s="142" t="n"/>
      <c r="F22" s="142" t="n"/>
      <c r="G22" s="142" t="n"/>
      <c r="H22" s="142" t="n"/>
      <c r="I22" s="142" t="n"/>
      <c r="J22" s="142" t="n"/>
      <c r="K22" s="142" t="n"/>
      <c r="L22" s="142" t="n"/>
      <c r="M22" s="142" t="n"/>
      <c r="N22" s="142" t="n"/>
      <c r="O22" s="142" t="n"/>
      <c r="P22" s="142" t="n"/>
      <c r="Q22" s="142" t="n"/>
      <c r="R22" s="142" t="n"/>
      <c r="S22" s="142" t="n"/>
    </row>
    <row customHeight="1" ht="15.75" r="23" s="75">
      <c r="A23" s="139">
        <f>IF(B23="","",2*STRATEGY_AMPLITUDE*(1/(1+EXP(-(RATIO_SCALE_FACTOR*(($D23-BULLISH_BIAS_OFFSET)/$C23-1))))-0.5))</f>
        <v/>
      </c>
      <c r="B23" s="140">
        <f>IF('Time Series Inputs'!A23="","",'Time Series Inputs'!A23)</f>
        <v/>
      </c>
      <c r="C23" s="141">
        <f>IF('Time Series Inputs'!B23="","",'Time Series Inputs'!B23)</f>
        <v/>
      </c>
      <c r="D23" s="141">
        <f>IF('Time Series Inputs'!C23="","",'Time Series Inputs'!C23)</f>
        <v/>
      </c>
      <c r="E23" s="142" t="n"/>
      <c r="F23" s="142" t="n"/>
      <c r="G23" s="142" t="n"/>
      <c r="H23" s="142" t="n"/>
      <c r="I23" s="142" t="n"/>
      <c r="J23" s="142" t="n"/>
      <c r="K23" s="142" t="n"/>
      <c r="L23" s="142" t="n"/>
      <c r="M23" s="142" t="n"/>
      <c r="N23" s="142" t="n"/>
      <c r="O23" s="142" t="n"/>
      <c r="P23" s="142" t="n"/>
      <c r="Q23" s="142" t="n"/>
      <c r="R23" s="142" t="n"/>
      <c r="S23" s="142" t="n"/>
    </row>
    <row customHeight="1" ht="15.75" r="24" s="75">
      <c r="A24" s="139">
        <f>IF(B24="","",2*STRATEGY_AMPLITUDE*(1/(1+EXP(-(RATIO_SCALE_FACTOR*(($D24-BULLISH_BIAS_OFFSET)/$C24-1))))-0.5))</f>
        <v/>
      </c>
      <c r="B24" s="140">
        <f>IF('Time Series Inputs'!A24="","",'Time Series Inputs'!A24)</f>
        <v/>
      </c>
      <c r="C24" s="141">
        <f>IF('Time Series Inputs'!B24="","",'Time Series Inputs'!B24)</f>
        <v/>
      </c>
      <c r="D24" s="141">
        <f>IF('Time Series Inputs'!C24="","",'Time Series Inputs'!C24)</f>
        <v/>
      </c>
      <c r="E24" s="142" t="n"/>
      <c r="F24" s="142" t="n"/>
      <c r="G24" s="142" t="n"/>
      <c r="H24" s="142" t="n"/>
      <c r="I24" s="142" t="n"/>
      <c r="J24" s="142" t="n"/>
      <c r="K24" s="142" t="n"/>
      <c r="L24" s="142" t="n"/>
      <c r="M24" s="142" t="n"/>
      <c r="N24" s="142" t="n"/>
      <c r="O24" s="142" t="n"/>
      <c r="P24" s="142" t="n"/>
      <c r="Q24" s="142" t="n"/>
      <c r="R24" s="142" t="n"/>
      <c r="S24" s="142" t="n"/>
    </row>
    <row customHeight="1" ht="15.75" r="25" s="75">
      <c r="A25" s="139">
        <f>IF(B25="","",2*STRATEGY_AMPLITUDE*(1/(1+EXP(-(RATIO_SCALE_FACTOR*(($D25-BULLISH_BIAS_OFFSET)/$C25-1))))-0.5))</f>
        <v/>
      </c>
      <c r="B25" s="140">
        <f>IF('Time Series Inputs'!A25="","",'Time Series Inputs'!A25)</f>
        <v/>
      </c>
      <c r="C25" s="141">
        <f>IF('Time Series Inputs'!B25="","",'Time Series Inputs'!B25)</f>
        <v/>
      </c>
      <c r="D25" s="141">
        <f>IF('Time Series Inputs'!C25="","",'Time Series Inputs'!C25)</f>
        <v/>
      </c>
      <c r="E25" s="142" t="n"/>
      <c r="F25" s="142" t="n"/>
      <c r="G25" s="142" t="n"/>
      <c r="H25" s="142" t="n"/>
      <c r="I25" s="142" t="n"/>
      <c r="J25" s="142" t="n"/>
      <c r="K25" s="142" t="n"/>
      <c r="L25" s="142" t="n"/>
      <c r="M25" s="142" t="n"/>
      <c r="N25" s="142" t="n"/>
      <c r="O25" s="142" t="n"/>
      <c r="P25" s="142" t="n"/>
      <c r="Q25" s="142" t="n"/>
      <c r="R25" s="142" t="n"/>
      <c r="S25" s="142" t="n"/>
    </row>
    <row customHeight="1" ht="15.75" r="26" s="75">
      <c r="A26" s="139">
        <f>IF(B26="","",2*STRATEGY_AMPLITUDE*(1/(1+EXP(-(RATIO_SCALE_FACTOR*(($D26-BULLISH_BIAS_OFFSET)/$C26-1))))-0.5))</f>
        <v/>
      </c>
      <c r="B26" s="140">
        <f>IF('Time Series Inputs'!A26="","",'Time Series Inputs'!A26)</f>
        <v/>
      </c>
      <c r="C26" s="141">
        <f>IF('Time Series Inputs'!B26="","",'Time Series Inputs'!B26)</f>
        <v/>
      </c>
      <c r="D26" s="141">
        <f>IF('Time Series Inputs'!C26="","",'Time Series Inputs'!C26)</f>
        <v/>
      </c>
      <c r="E26" s="142" t="n"/>
      <c r="F26" s="142" t="n"/>
      <c r="G26" s="142" t="n"/>
      <c r="H26" s="142" t="n"/>
      <c r="I26" s="142" t="n"/>
      <c r="J26" s="142" t="n"/>
      <c r="K26" s="142" t="n"/>
      <c r="L26" s="142" t="n"/>
      <c r="M26" s="142" t="n"/>
      <c r="N26" s="142" t="n"/>
      <c r="O26" s="142" t="n"/>
      <c r="P26" s="142" t="n"/>
      <c r="Q26" s="142" t="n"/>
      <c r="R26" s="142" t="n"/>
      <c r="S26" s="142" t="n"/>
    </row>
    <row customHeight="1" ht="15.75" r="27" s="75">
      <c r="A27" s="139">
        <f>IF(B27="","",2*STRATEGY_AMPLITUDE*(1/(1+EXP(-(RATIO_SCALE_FACTOR*(($D27-BULLISH_BIAS_OFFSET)/$C27-1))))-0.5))</f>
        <v/>
      </c>
      <c r="B27" s="140">
        <f>IF('Time Series Inputs'!A27="","",'Time Series Inputs'!A27)</f>
        <v/>
      </c>
      <c r="C27" s="141">
        <f>IF('Time Series Inputs'!B27="","",'Time Series Inputs'!B27)</f>
        <v/>
      </c>
      <c r="D27" s="141">
        <f>IF('Time Series Inputs'!C27="","",'Time Series Inputs'!C27)</f>
        <v/>
      </c>
      <c r="E27" s="142" t="n"/>
      <c r="F27" s="142" t="n"/>
      <c r="G27" s="142" t="n"/>
      <c r="H27" s="142" t="n"/>
      <c r="I27" s="142" t="n"/>
      <c r="J27" s="142" t="n"/>
      <c r="K27" s="142" t="n"/>
      <c r="L27" s="142" t="n"/>
      <c r="M27" s="142" t="n"/>
      <c r="N27" s="142" t="n"/>
      <c r="O27" s="142" t="n"/>
      <c r="P27" s="142" t="n"/>
      <c r="Q27" s="142" t="n"/>
      <c r="R27" s="142" t="n"/>
      <c r="S27" s="142" t="n"/>
    </row>
    <row customHeight="1" ht="15.75" r="28" s="75">
      <c r="A28" s="139">
        <f>IF(B28="","",2*STRATEGY_AMPLITUDE*(1/(1+EXP(-(RATIO_SCALE_FACTOR*(($D28-BULLISH_BIAS_OFFSET)/$C28-1))))-0.5))</f>
        <v/>
      </c>
      <c r="B28" s="140">
        <f>IF('Time Series Inputs'!A28="","",'Time Series Inputs'!A28)</f>
        <v/>
      </c>
      <c r="C28" s="141">
        <f>IF('Time Series Inputs'!B28="","",'Time Series Inputs'!B28)</f>
        <v/>
      </c>
      <c r="D28" s="141">
        <f>IF('Time Series Inputs'!C28="","",'Time Series Inputs'!C28)</f>
        <v/>
      </c>
      <c r="E28" s="142" t="n"/>
      <c r="F28" s="142" t="n"/>
      <c r="G28" s="142" t="n"/>
      <c r="H28" s="142" t="n"/>
      <c r="I28" s="142" t="n"/>
      <c r="J28" s="142" t="n"/>
      <c r="K28" s="142" t="n"/>
      <c r="L28" s="142" t="n"/>
      <c r="M28" s="142" t="n"/>
      <c r="N28" s="142" t="n"/>
      <c r="O28" s="142" t="n"/>
      <c r="P28" s="142" t="n"/>
      <c r="Q28" s="142" t="n"/>
      <c r="R28" s="142" t="n"/>
      <c r="S28" s="142" t="n"/>
    </row>
    <row customHeight="1" ht="15.75" r="29" s="75">
      <c r="A29" s="139">
        <f>IF(B29="","",2*STRATEGY_AMPLITUDE*(1/(1+EXP(-(RATIO_SCALE_FACTOR*(($D29-BULLISH_BIAS_OFFSET)/$C29-1))))-0.5))</f>
        <v/>
      </c>
      <c r="B29" s="140">
        <f>IF('Time Series Inputs'!A29="","",'Time Series Inputs'!A29)</f>
        <v/>
      </c>
      <c r="C29" s="141">
        <f>IF('Time Series Inputs'!B29="","",'Time Series Inputs'!B29)</f>
        <v/>
      </c>
      <c r="D29" s="141">
        <f>IF('Time Series Inputs'!C29="","",'Time Series Inputs'!C29)</f>
        <v/>
      </c>
      <c r="E29" s="142" t="n"/>
      <c r="F29" s="142" t="n"/>
      <c r="G29" s="142" t="n"/>
      <c r="H29" s="142" t="n"/>
      <c r="I29" s="142" t="n"/>
      <c r="J29" s="142" t="n"/>
      <c r="K29" s="142" t="n"/>
      <c r="L29" s="142" t="n"/>
      <c r="M29" s="142" t="n"/>
      <c r="N29" s="142" t="n"/>
      <c r="O29" s="142" t="n"/>
      <c r="P29" s="142" t="n"/>
      <c r="Q29" s="142" t="n"/>
      <c r="R29" s="142" t="n"/>
      <c r="S29" s="142" t="n"/>
    </row>
    <row customHeight="1" ht="15.75" r="30" s="75">
      <c r="A30" s="139">
        <f>IF(B30="","",2*STRATEGY_AMPLITUDE*(1/(1+EXP(-(RATIO_SCALE_FACTOR*(($D30-BULLISH_BIAS_OFFSET)/$C30-1))))-0.5))</f>
        <v/>
      </c>
      <c r="B30" s="140">
        <f>IF('Time Series Inputs'!A30="","",'Time Series Inputs'!A30)</f>
        <v/>
      </c>
      <c r="C30" s="141">
        <f>IF('Time Series Inputs'!B30="","",'Time Series Inputs'!B30)</f>
        <v/>
      </c>
      <c r="D30" s="141">
        <f>IF('Time Series Inputs'!C30="","",'Time Series Inputs'!C30)</f>
        <v/>
      </c>
      <c r="E30" s="142" t="n"/>
      <c r="F30" s="142" t="n"/>
      <c r="G30" s="142" t="n"/>
      <c r="H30" s="142" t="n"/>
      <c r="I30" s="142" t="n"/>
      <c r="J30" s="142" t="n"/>
      <c r="K30" s="142" t="n"/>
      <c r="L30" s="142" t="n"/>
      <c r="M30" s="142" t="n"/>
      <c r="N30" s="142" t="n"/>
      <c r="O30" s="142" t="n"/>
      <c r="P30" s="142" t="n"/>
      <c r="Q30" s="142" t="n"/>
      <c r="R30" s="142" t="n"/>
      <c r="S30" s="142" t="n"/>
    </row>
    <row customHeight="1" ht="15.75" r="31" s="75">
      <c r="A31" s="139">
        <f>IF(B31="","",2*STRATEGY_AMPLITUDE*(1/(1+EXP(-(RATIO_SCALE_FACTOR*(($D31-BULLISH_BIAS_OFFSET)/$C31-1))))-0.5))</f>
        <v/>
      </c>
      <c r="B31" s="140">
        <f>IF('Time Series Inputs'!A31="","",'Time Series Inputs'!A31)</f>
        <v/>
      </c>
      <c r="C31" s="141">
        <f>IF('Time Series Inputs'!B31="","",'Time Series Inputs'!B31)</f>
        <v/>
      </c>
      <c r="D31" s="141">
        <f>IF('Time Series Inputs'!C31="","",'Time Series Inputs'!C31)</f>
        <v/>
      </c>
      <c r="E31" s="142" t="n"/>
      <c r="F31" s="142" t="n"/>
      <c r="G31" s="142" t="n"/>
      <c r="H31" s="142" t="n"/>
      <c r="I31" s="142" t="n"/>
      <c r="J31" s="142" t="n"/>
      <c r="K31" s="142" t="n"/>
      <c r="L31" s="142" t="n"/>
      <c r="M31" s="142" t="n"/>
      <c r="N31" s="142" t="n"/>
      <c r="O31" s="142" t="n"/>
      <c r="P31" s="142" t="n"/>
      <c r="Q31" s="142" t="n"/>
      <c r="R31" s="142" t="n"/>
      <c r="S31" s="142" t="n"/>
    </row>
    <row customHeight="1" ht="15.75" r="32" s="75">
      <c r="A32" s="139">
        <f>IF(B32="","",2*STRATEGY_AMPLITUDE*(1/(1+EXP(-(RATIO_SCALE_FACTOR*(($D32-BULLISH_BIAS_OFFSET)/$C32-1))))-0.5))</f>
        <v/>
      </c>
      <c r="B32" s="140">
        <f>IF('Time Series Inputs'!A32="","",'Time Series Inputs'!A32)</f>
        <v/>
      </c>
      <c r="C32" s="141">
        <f>IF('Time Series Inputs'!B32="","",'Time Series Inputs'!B32)</f>
        <v/>
      </c>
      <c r="D32" s="141">
        <f>IF('Time Series Inputs'!C32="","",'Time Series Inputs'!C32)</f>
        <v/>
      </c>
      <c r="E32" s="142" t="n"/>
      <c r="F32" s="142" t="n"/>
      <c r="G32" s="142" t="n"/>
      <c r="H32" s="142" t="n"/>
      <c r="I32" s="142" t="n"/>
      <c r="J32" s="142" t="n"/>
      <c r="K32" s="142" t="n"/>
      <c r="L32" s="142" t="n"/>
      <c r="M32" s="142" t="n"/>
      <c r="N32" s="142" t="n"/>
      <c r="O32" s="142" t="n"/>
      <c r="P32" s="142" t="n"/>
      <c r="Q32" s="142" t="n"/>
      <c r="R32" s="142" t="n"/>
      <c r="S32" s="142" t="n"/>
    </row>
    <row customHeight="1" ht="15.75" r="33" s="75">
      <c r="A33" s="139">
        <f>IF(B33="","",2*STRATEGY_AMPLITUDE*(1/(1+EXP(-(RATIO_SCALE_FACTOR*(($D33-BULLISH_BIAS_OFFSET)/$C33-1))))-0.5))</f>
        <v/>
      </c>
      <c r="B33" s="140">
        <f>IF('Time Series Inputs'!A33="","",'Time Series Inputs'!A33)</f>
        <v/>
      </c>
      <c r="C33" s="141">
        <f>IF('Time Series Inputs'!B33="","",'Time Series Inputs'!B33)</f>
        <v/>
      </c>
      <c r="D33" s="141">
        <f>IF('Time Series Inputs'!C33="","",'Time Series Inputs'!C33)</f>
        <v/>
      </c>
      <c r="E33" s="142" t="n"/>
      <c r="F33" s="142" t="n"/>
      <c r="G33" s="142" t="n"/>
      <c r="H33" s="142" t="n"/>
      <c r="I33" s="142" t="n"/>
      <c r="J33" s="142" t="n"/>
      <c r="K33" s="142" t="n"/>
      <c r="L33" s="142" t="n"/>
      <c r="M33" s="142" t="n"/>
      <c r="N33" s="142" t="n"/>
      <c r="O33" s="142" t="n"/>
      <c r="P33" s="142" t="n"/>
      <c r="Q33" s="142" t="n"/>
      <c r="R33" s="142" t="n"/>
      <c r="S33" s="142" t="n"/>
    </row>
    <row customHeight="1" ht="15.75" r="34" s="75">
      <c r="A34" s="139">
        <f>IF(B34="","",2*STRATEGY_AMPLITUDE*(1/(1+EXP(-(RATIO_SCALE_FACTOR*(($D34-BULLISH_BIAS_OFFSET)/$C34-1))))-0.5))</f>
        <v/>
      </c>
      <c r="B34" s="140">
        <f>IF('Time Series Inputs'!A34="","",'Time Series Inputs'!A34)</f>
        <v/>
      </c>
      <c r="C34" s="141">
        <f>IF('Time Series Inputs'!B34="","",'Time Series Inputs'!B34)</f>
        <v/>
      </c>
      <c r="D34" s="141">
        <f>IF('Time Series Inputs'!C34="","",'Time Series Inputs'!C34)</f>
        <v/>
      </c>
      <c r="E34" s="142" t="n"/>
      <c r="F34" s="142" t="n"/>
      <c r="G34" s="142" t="n"/>
      <c r="H34" s="142" t="n"/>
      <c r="I34" s="142" t="n"/>
      <c r="J34" s="142" t="n"/>
      <c r="K34" s="142" t="n"/>
      <c r="L34" s="142" t="n"/>
      <c r="M34" s="142" t="n"/>
      <c r="N34" s="142" t="n"/>
      <c r="O34" s="142" t="n"/>
      <c r="P34" s="142" t="n"/>
      <c r="Q34" s="142" t="n"/>
      <c r="R34" s="142" t="n"/>
      <c r="S34" s="142" t="n"/>
    </row>
    <row customHeight="1" ht="15.75" r="35" s="75">
      <c r="A35" s="139">
        <f>IF(B35="","",2*STRATEGY_AMPLITUDE*(1/(1+EXP(-(RATIO_SCALE_FACTOR*(($D35-BULLISH_BIAS_OFFSET)/$C35-1))))-0.5))</f>
        <v/>
      </c>
      <c r="B35" s="140">
        <f>IF('Time Series Inputs'!A35="","",'Time Series Inputs'!A35)</f>
        <v/>
      </c>
      <c r="C35" s="141">
        <f>IF('Time Series Inputs'!B35="","",'Time Series Inputs'!B35)</f>
        <v/>
      </c>
      <c r="D35" s="141">
        <f>IF('Time Series Inputs'!C35="","",'Time Series Inputs'!C35)</f>
        <v/>
      </c>
      <c r="E35" s="142" t="n"/>
      <c r="F35" s="142" t="n"/>
      <c r="G35" s="142" t="n"/>
      <c r="H35" s="142" t="n"/>
      <c r="I35" s="142" t="n"/>
      <c r="J35" s="142" t="n"/>
      <c r="K35" s="142" t="n"/>
      <c r="L35" s="142" t="n"/>
      <c r="M35" s="142" t="n"/>
      <c r="N35" s="142" t="n"/>
      <c r="O35" s="142" t="n"/>
      <c r="P35" s="142" t="n"/>
      <c r="Q35" s="142" t="n"/>
      <c r="R35" s="142" t="n"/>
      <c r="S35" s="142" t="n"/>
    </row>
    <row customHeight="1" ht="15.75" r="36" s="75">
      <c r="A36" s="139">
        <f>IF(B36="","",2*STRATEGY_AMPLITUDE*(1/(1+EXP(-(RATIO_SCALE_FACTOR*(($D36-BULLISH_BIAS_OFFSET)/$C36-1))))-0.5))</f>
        <v/>
      </c>
      <c r="B36" s="140">
        <f>IF('Time Series Inputs'!A36="","",'Time Series Inputs'!A36)</f>
        <v/>
      </c>
      <c r="C36" s="141">
        <f>IF('Time Series Inputs'!B36="","",'Time Series Inputs'!B36)</f>
        <v/>
      </c>
      <c r="D36" s="141">
        <f>IF('Time Series Inputs'!C36="","",'Time Series Inputs'!C36)</f>
        <v/>
      </c>
      <c r="E36" s="142" t="n"/>
      <c r="F36" s="142" t="n"/>
      <c r="G36" s="142" t="n"/>
      <c r="H36" s="142" t="n"/>
      <c r="I36" s="142" t="n"/>
      <c r="J36" s="142" t="n"/>
      <c r="K36" s="142" t="n"/>
      <c r="L36" s="142" t="n"/>
      <c r="M36" s="142" t="n"/>
      <c r="N36" s="142" t="n"/>
      <c r="O36" s="142" t="n"/>
      <c r="P36" s="142" t="n"/>
      <c r="Q36" s="142" t="n"/>
      <c r="R36" s="142" t="n"/>
      <c r="S36" s="142" t="n"/>
    </row>
    <row customHeight="1" ht="15.75" r="37" s="75">
      <c r="A37" s="139">
        <f>IF(B37="","",2*STRATEGY_AMPLITUDE*(1/(1+EXP(-(RATIO_SCALE_FACTOR*(($D37-BULLISH_BIAS_OFFSET)/$C37-1))))-0.5))</f>
        <v/>
      </c>
      <c r="B37" s="140">
        <f>IF('Time Series Inputs'!A37="","",'Time Series Inputs'!A37)</f>
        <v/>
      </c>
      <c r="C37" s="141">
        <f>IF('Time Series Inputs'!B37="","",'Time Series Inputs'!B37)</f>
        <v/>
      </c>
      <c r="D37" s="141">
        <f>IF('Time Series Inputs'!C37="","",'Time Series Inputs'!C37)</f>
        <v/>
      </c>
      <c r="E37" s="142" t="n"/>
      <c r="F37" s="142" t="n"/>
      <c r="G37" s="142" t="n"/>
      <c r="H37" s="142" t="n"/>
      <c r="I37" s="142" t="n"/>
      <c r="J37" s="142" t="n"/>
      <c r="K37" s="142" t="n"/>
      <c r="L37" s="142" t="n"/>
      <c r="M37" s="142" t="n"/>
      <c r="N37" s="142" t="n"/>
      <c r="O37" s="142" t="n"/>
      <c r="P37" s="142" t="n"/>
      <c r="Q37" s="142" t="n"/>
      <c r="R37" s="142" t="n"/>
      <c r="S37" s="142" t="n"/>
    </row>
    <row customHeight="1" ht="15.75" r="38" s="75">
      <c r="A38" s="139">
        <f>IF(B38="","",2*STRATEGY_AMPLITUDE*(1/(1+EXP(-(RATIO_SCALE_FACTOR*(($D38-BULLISH_BIAS_OFFSET)/$C38-1))))-0.5))</f>
        <v/>
      </c>
      <c r="B38" s="140">
        <f>IF('Time Series Inputs'!A38="","",'Time Series Inputs'!A38)</f>
        <v/>
      </c>
      <c r="C38" s="141">
        <f>IF('Time Series Inputs'!B38="","",'Time Series Inputs'!B38)</f>
        <v/>
      </c>
      <c r="D38" s="141">
        <f>IF('Time Series Inputs'!C38="","",'Time Series Inputs'!C38)</f>
        <v/>
      </c>
      <c r="E38" s="142" t="n"/>
      <c r="F38" s="142" t="n"/>
      <c r="G38" s="142" t="n"/>
      <c r="H38" s="142" t="n"/>
      <c r="I38" s="142" t="n"/>
      <c r="J38" s="142" t="n"/>
      <c r="K38" s="142" t="n"/>
      <c r="L38" s="142" t="n"/>
      <c r="M38" s="142" t="n"/>
      <c r="N38" s="142" t="n"/>
      <c r="O38" s="142" t="n"/>
      <c r="P38" s="142" t="n"/>
      <c r="Q38" s="142" t="n"/>
      <c r="R38" s="142" t="n"/>
      <c r="S38" s="142" t="n"/>
    </row>
    <row customHeight="1" ht="15.75" r="39" s="75">
      <c r="A39" s="139">
        <f>IF(B39="","",2*STRATEGY_AMPLITUDE*(1/(1+EXP(-(RATIO_SCALE_FACTOR*(($D39-BULLISH_BIAS_OFFSET)/$C39-1))))-0.5))</f>
        <v/>
      </c>
      <c r="B39" s="140">
        <f>IF('Time Series Inputs'!A39="","",'Time Series Inputs'!A39)</f>
        <v/>
      </c>
      <c r="C39" s="141">
        <f>IF('Time Series Inputs'!B39="","",'Time Series Inputs'!B39)</f>
        <v/>
      </c>
      <c r="D39" s="141">
        <f>IF('Time Series Inputs'!C39="","",'Time Series Inputs'!C39)</f>
        <v/>
      </c>
      <c r="E39" s="142" t="n"/>
      <c r="F39" s="142" t="n"/>
      <c r="G39" s="142" t="n"/>
      <c r="H39" s="142" t="n"/>
      <c r="I39" s="142" t="n"/>
      <c r="J39" s="142" t="n"/>
      <c r="K39" s="142" t="n"/>
      <c r="L39" s="142" t="n"/>
      <c r="M39" s="142" t="n"/>
      <c r="N39" s="142" t="n"/>
      <c r="O39" s="142" t="n"/>
      <c r="P39" s="142" t="n"/>
      <c r="Q39" s="142" t="n"/>
      <c r="R39" s="142" t="n"/>
      <c r="S39" s="142" t="n"/>
    </row>
    <row customHeight="1" ht="15.75" r="40" s="75">
      <c r="A40" s="139">
        <f>IF(B40="","",2*STRATEGY_AMPLITUDE*(1/(1+EXP(-(RATIO_SCALE_FACTOR*(($D40-BULLISH_BIAS_OFFSET)/$C40-1))))-0.5))</f>
        <v/>
      </c>
      <c r="B40" s="140">
        <f>IF('Time Series Inputs'!A40="","",'Time Series Inputs'!A40)</f>
        <v/>
      </c>
      <c r="C40" s="141">
        <f>IF('Time Series Inputs'!B40="","",'Time Series Inputs'!B40)</f>
        <v/>
      </c>
      <c r="D40" s="141">
        <f>IF('Time Series Inputs'!C40="","",'Time Series Inputs'!C40)</f>
        <v/>
      </c>
      <c r="E40" s="142" t="n"/>
      <c r="F40" s="142" t="n"/>
      <c r="G40" s="142" t="n"/>
      <c r="H40" s="142" t="n"/>
      <c r="I40" s="142" t="n"/>
      <c r="J40" s="142" t="n"/>
      <c r="K40" s="142" t="n"/>
      <c r="L40" s="142" t="n"/>
      <c r="M40" s="142" t="n"/>
      <c r="N40" s="142" t="n"/>
      <c r="O40" s="142" t="n"/>
      <c r="P40" s="142" t="n"/>
      <c r="Q40" s="142" t="n"/>
      <c r="R40" s="142" t="n"/>
      <c r="S40" s="142" t="n"/>
    </row>
    <row customHeight="1" ht="15.75" r="41" s="75">
      <c r="A41" s="139">
        <f>IF(B41="","",2*STRATEGY_AMPLITUDE*(1/(1+EXP(-(RATIO_SCALE_FACTOR*(($D41-BULLISH_BIAS_OFFSET)/$C41-1))))-0.5))</f>
        <v/>
      </c>
      <c r="B41" s="140">
        <f>IF('Time Series Inputs'!A41="","",'Time Series Inputs'!A41)</f>
        <v/>
      </c>
      <c r="C41" s="141">
        <f>IF('Time Series Inputs'!B41="","",'Time Series Inputs'!B41)</f>
        <v/>
      </c>
      <c r="D41" s="141">
        <f>IF('Time Series Inputs'!C41="","",'Time Series Inputs'!C41)</f>
        <v/>
      </c>
      <c r="E41" s="142" t="n"/>
      <c r="F41" s="142" t="n"/>
      <c r="G41" s="142" t="n"/>
      <c r="H41" s="142" t="n"/>
      <c r="I41" s="142" t="n"/>
      <c r="J41" s="142" t="n"/>
      <c r="K41" s="142" t="n"/>
      <c r="L41" s="142" t="n"/>
      <c r="M41" s="142" t="n"/>
      <c r="N41" s="142" t="n"/>
      <c r="O41" s="142" t="n"/>
      <c r="P41" s="142" t="n"/>
      <c r="Q41" s="142" t="n"/>
      <c r="R41" s="142" t="n"/>
      <c r="S41" s="142" t="n"/>
    </row>
    <row customHeight="1" ht="15.75" r="42" s="75">
      <c r="A42" s="139">
        <f>IF(B42="","",2*STRATEGY_AMPLITUDE*(1/(1+EXP(-(RATIO_SCALE_FACTOR*(($D42-BULLISH_BIAS_OFFSET)/$C42-1))))-0.5))</f>
        <v/>
      </c>
      <c r="B42" s="140">
        <f>IF('Time Series Inputs'!A42="","",'Time Series Inputs'!A42)</f>
        <v/>
      </c>
      <c r="C42" s="141">
        <f>IF('Time Series Inputs'!B42="","",'Time Series Inputs'!B42)</f>
        <v/>
      </c>
      <c r="D42" s="141">
        <f>IF('Time Series Inputs'!C42="","",'Time Series Inputs'!C42)</f>
        <v/>
      </c>
      <c r="E42" s="142" t="n"/>
      <c r="F42" s="142" t="n"/>
      <c r="G42" s="142" t="n"/>
      <c r="H42" s="142" t="n"/>
      <c r="I42" s="142" t="n"/>
      <c r="J42" s="142" t="n"/>
      <c r="K42" s="142" t="n"/>
      <c r="L42" s="142" t="n"/>
      <c r="M42" s="142" t="n"/>
      <c r="N42" s="142" t="n"/>
      <c r="O42" s="142" t="n"/>
      <c r="P42" s="142" t="n"/>
      <c r="Q42" s="142" t="n"/>
      <c r="R42" s="142" t="n"/>
      <c r="S42" s="142" t="n"/>
    </row>
    <row customHeight="1" ht="15.75" r="43" s="75">
      <c r="A43" s="139">
        <f>IF(B43="","",2*STRATEGY_AMPLITUDE*(1/(1+EXP(-(RATIO_SCALE_FACTOR*(($D43-BULLISH_BIAS_OFFSET)/$C43-1))))-0.5))</f>
        <v/>
      </c>
      <c r="B43" s="140">
        <f>IF('Time Series Inputs'!A43="","",'Time Series Inputs'!A43)</f>
        <v/>
      </c>
      <c r="C43" s="141">
        <f>IF('Time Series Inputs'!B43="","",'Time Series Inputs'!B43)</f>
        <v/>
      </c>
      <c r="D43" s="141">
        <f>IF('Time Series Inputs'!C43="","",'Time Series Inputs'!C43)</f>
        <v/>
      </c>
      <c r="E43" s="142" t="n"/>
      <c r="F43" s="142" t="n"/>
      <c r="G43" s="142" t="n"/>
      <c r="H43" s="142" t="n"/>
      <c r="I43" s="142" t="n"/>
      <c r="J43" s="142" t="n"/>
      <c r="K43" s="142" t="n"/>
      <c r="L43" s="142" t="n"/>
      <c r="M43" s="142" t="n"/>
      <c r="N43" s="142" t="n"/>
      <c r="O43" s="142" t="n"/>
      <c r="P43" s="142" t="n"/>
      <c r="Q43" s="142" t="n"/>
      <c r="R43" s="142" t="n"/>
      <c r="S43" s="142" t="n"/>
    </row>
    <row customHeight="1" ht="15.75" r="44" s="75">
      <c r="A44" s="139">
        <f>IF(B44="","",2*STRATEGY_AMPLITUDE*(1/(1+EXP(-(RATIO_SCALE_FACTOR*(($D44-BULLISH_BIAS_OFFSET)/$C44-1))))-0.5))</f>
        <v/>
      </c>
      <c r="B44" s="140">
        <f>IF('Time Series Inputs'!A44="","",'Time Series Inputs'!A44)</f>
        <v/>
      </c>
      <c r="C44" s="141">
        <f>IF('Time Series Inputs'!B44="","",'Time Series Inputs'!B44)</f>
        <v/>
      </c>
      <c r="D44" s="141">
        <f>IF('Time Series Inputs'!C44="","",'Time Series Inputs'!C44)</f>
        <v/>
      </c>
      <c r="E44" s="142" t="n"/>
      <c r="F44" s="142" t="n"/>
      <c r="G44" s="142" t="n"/>
      <c r="H44" s="142" t="n"/>
      <c r="I44" s="142" t="n"/>
      <c r="J44" s="142" t="n"/>
      <c r="K44" s="142" t="n"/>
      <c r="L44" s="142" t="n"/>
      <c r="M44" s="142" t="n"/>
      <c r="N44" s="142" t="n"/>
      <c r="O44" s="142" t="n"/>
      <c r="P44" s="142" t="n"/>
      <c r="Q44" s="142" t="n"/>
      <c r="R44" s="142" t="n"/>
      <c r="S44" s="142" t="n"/>
    </row>
    <row customHeight="1" ht="15.75" r="45" s="75">
      <c r="A45" s="139">
        <f>IF(B45="","",2*STRATEGY_AMPLITUDE*(1/(1+EXP(-(RATIO_SCALE_FACTOR*(($D45-BULLISH_BIAS_OFFSET)/$C45-1))))-0.5))</f>
        <v/>
      </c>
      <c r="B45" s="140">
        <f>IF('Time Series Inputs'!A45="","",'Time Series Inputs'!A45)</f>
        <v/>
      </c>
      <c r="C45" s="141">
        <f>IF('Time Series Inputs'!B45="","",'Time Series Inputs'!B45)</f>
        <v/>
      </c>
      <c r="D45" s="141">
        <f>IF('Time Series Inputs'!C45="","",'Time Series Inputs'!C45)</f>
        <v/>
      </c>
      <c r="E45" s="142" t="n"/>
      <c r="F45" s="142" t="n"/>
      <c r="G45" s="142" t="n"/>
      <c r="H45" s="142" t="n"/>
      <c r="I45" s="142" t="n"/>
      <c r="J45" s="142" t="n"/>
      <c r="K45" s="142" t="n"/>
      <c r="L45" s="142" t="n"/>
      <c r="M45" s="142" t="n"/>
      <c r="N45" s="142" t="n"/>
      <c r="O45" s="142" t="n"/>
      <c r="P45" s="142" t="n"/>
      <c r="Q45" s="142" t="n"/>
      <c r="R45" s="142" t="n"/>
      <c r="S45" s="142" t="n"/>
    </row>
    <row customHeight="1" ht="15.75" r="46" s="75">
      <c r="A46" s="139">
        <f>IF(B46="","",2*STRATEGY_AMPLITUDE*(1/(1+EXP(-(RATIO_SCALE_FACTOR*(($D46-BULLISH_BIAS_OFFSET)/$C46-1))))-0.5))</f>
        <v/>
      </c>
      <c r="B46" s="140">
        <f>IF('Time Series Inputs'!A46="","",'Time Series Inputs'!A46)</f>
        <v/>
      </c>
      <c r="C46" s="141">
        <f>IF('Time Series Inputs'!B46="","",'Time Series Inputs'!B46)</f>
        <v/>
      </c>
      <c r="D46" s="141">
        <f>IF('Time Series Inputs'!C46="","",'Time Series Inputs'!C46)</f>
        <v/>
      </c>
      <c r="E46" s="142" t="n"/>
      <c r="F46" s="142" t="n"/>
      <c r="G46" s="142" t="n"/>
      <c r="H46" s="142" t="n"/>
      <c r="I46" s="142" t="n"/>
      <c r="J46" s="142" t="n"/>
      <c r="K46" s="142" t="n"/>
      <c r="L46" s="142" t="n"/>
      <c r="M46" s="142" t="n"/>
      <c r="N46" s="142" t="n"/>
      <c r="O46" s="142" t="n"/>
      <c r="P46" s="142" t="n"/>
      <c r="Q46" s="142" t="n"/>
      <c r="R46" s="142" t="n"/>
      <c r="S46" s="142" t="n"/>
    </row>
    <row customHeight="1" ht="15.75" r="47" s="75">
      <c r="A47" s="139">
        <f>IF(B47="","",2*STRATEGY_AMPLITUDE*(1/(1+EXP(-(RATIO_SCALE_FACTOR*(($D47-BULLISH_BIAS_OFFSET)/$C47-1))))-0.5))</f>
        <v/>
      </c>
      <c r="B47" s="140">
        <f>IF('Time Series Inputs'!A47="","",'Time Series Inputs'!A47)</f>
        <v/>
      </c>
      <c r="C47" s="141">
        <f>IF('Time Series Inputs'!B47="","",'Time Series Inputs'!B47)</f>
        <v/>
      </c>
      <c r="D47" s="141">
        <f>IF('Time Series Inputs'!C47="","",'Time Series Inputs'!C47)</f>
        <v/>
      </c>
      <c r="E47" s="142" t="n"/>
      <c r="F47" s="142" t="n"/>
      <c r="G47" s="142" t="n"/>
      <c r="H47" s="142" t="n"/>
      <c r="I47" s="142" t="n"/>
      <c r="J47" s="142" t="n"/>
      <c r="K47" s="142" t="n"/>
      <c r="L47" s="142" t="n"/>
      <c r="M47" s="142" t="n"/>
      <c r="N47" s="142" t="n"/>
      <c r="O47" s="142" t="n"/>
      <c r="P47" s="142" t="n"/>
      <c r="Q47" s="142" t="n"/>
      <c r="R47" s="142" t="n"/>
      <c r="S47" s="142" t="n"/>
    </row>
    <row customHeight="1" ht="15.75" r="48" s="75">
      <c r="A48" s="139">
        <f>IF(B48="","",2*STRATEGY_AMPLITUDE*(1/(1+EXP(-(RATIO_SCALE_FACTOR*(($D48-BULLISH_BIAS_OFFSET)/$C48-1))))-0.5))</f>
        <v/>
      </c>
      <c r="B48" s="140">
        <f>IF('Time Series Inputs'!A48="","",'Time Series Inputs'!A48)</f>
        <v/>
      </c>
      <c r="C48" s="141">
        <f>IF('Time Series Inputs'!B48="","",'Time Series Inputs'!B48)</f>
        <v/>
      </c>
      <c r="D48" s="141">
        <f>IF('Time Series Inputs'!C48="","",'Time Series Inputs'!C48)</f>
        <v/>
      </c>
      <c r="E48" s="142" t="n"/>
      <c r="F48" s="142" t="n"/>
      <c r="G48" s="142" t="n"/>
      <c r="H48" s="142" t="n"/>
      <c r="I48" s="142" t="n"/>
      <c r="J48" s="142" t="n"/>
      <c r="K48" s="142" t="n"/>
      <c r="L48" s="142" t="n"/>
      <c r="M48" s="142" t="n"/>
      <c r="N48" s="142" t="n"/>
      <c r="O48" s="142" t="n"/>
      <c r="P48" s="142" t="n"/>
      <c r="Q48" s="142" t="n"/>
      <c r="R48" s="142" t="n"/>
      <c r="S48" s="142" t="n"/>
    </row>
    <row customHeight="1" ht="15.75" r="49" s="75">
      <c r="A49" s="139">
        <f>IF(B49="","",2*STRATEGY_AMPLITUDE*(1/(1+EXP(-(RATIO_SCALE_FACTOR*(($D49-BULLISH_BIAS_OFFSET)/$C49-1))))-0.5))</f>
        <v/>
      </c>
      <c r="B49" s="140">
        <f>IF('Time Series Inputs'!A49="","",'Time Series Inputs'!A49)</f>
        <v/>
      </c>
      <c r="C49" s="141">
        <f>IF('Time Series Inputs'!B49="","",'Time Series Inputs'!B49)</f>
        <v/>
      </c>
      <c r="D49" s="141">
        <f>IF('Time Series Inputs'!C49="","",'Time Series Inputs'!C49)</f>
        <v/>
      </c>
      <c r="E49" s="142" t="n"/>
      <c r="F49" s="142" t="n"/>
      <c r="G49" s="142" t="n"/>
      <c r="H49" s="142" t="n"/>
      <c r="I49" s="142" t="n"/>
      <c r="J49" s="142" t="n"/>
      <c r="K49" s="142" t="n"/>
      <c r="L49" s="142" t="n"/>
      <c r="M49" s="142" t="n"/>
      <c r="N49" s="142" t="n"/>
      <c r="O49" s="142" t="n"/>
      <c r="P49" s="142" t="n"/>
      <c r="Q49" s="142" t="n"/>
      <c r="R49" s="142" t="n"/>
      <c r="S49" s="142" t="n"/>
    </row>
    <row customHeight="1" ht="15.75" r="50" s="75">
      <c r="A50" s="139">
        <f>IF(B50="","",2*STRATEGY_AMPLITUDE*(1/(1+EXP(-(RATIO_SCALE_FACTOR*(($D50-BULLISH_BIAS_OFFSET)/$C50-1))))-0.5))</f>
        <v/>
      </c>
      <c r="B50" s="140">
        <f>IF('Time Series Inputs'!A50="","",'Time Series Inputs'!A50)</f>
        <v/>
      </c>
      <c r="C50" s="141">
        <f>IF('Time Series Inputs'!B50="","",'Time Series Inputs'!B50)</f>
        <v/>
      </c>
      <c r="D50" s="141">
        <f>IF('Time Series Inputs'!C50="","",'Time Series Inputs'!C50)</f>
        <v/>
      </c>
      <c r="E50" s="142" t="n"/>
      <c r="F50" s="142" t="n"/>
      <c r="G50" s="142" t="n"/>
      <c r="H50" s="142" t="n"/>
      <c r="I50" s="142" t="n"/>
      <c r="J50" s="142" t="n"/>
      <c r="K50" s="142" t="n"/>
      <c r="L50" s="142" t="n"/>
      <c r="M50" s="142" t="n"/>
      <c r="N50" s="142" t="n"/>
      <c r="O50" s="142" t="n"/>
      <c r="P50" s="142" t="n"/>
      <c r="Q50" s="142" t="n"/>
      <c r="R50" s="142" t="n"/>
      <c r="S50" s="142" t="n"/>
    </row>
    <row customHeight="1" ht="15.75" r="51" s="75">
      <c r="A51" s="139">
        <f>IF(B51="","",2*STRATEGY_AMPLITUDE*(1/(1+EXP(-(RATIO_SCALE_FACTOR*(($D51-BULLISH_BIAS_OFFSET)/$C51-1))))-0.5))</f>
        <v/>
      </c>
      <c r="B51" s="140">
        <f>IF('Time Series Inputs'!A51="","",'Time Series Inputs'!A51)</f>
        <v/>
      </c>
      <c r="C51" s="141">
        <f>IF('Time Series Inputs'!B51="","",'Time Series Inputs'!B51)</f>
        <v/>
      </c>
      <c r="D51" s="141">
        <f>IF('Time Series Inputs'!C51="","",'Time Series Inputs'!C51)</f>
        <v/>
      </c>
      <c r="E51" s="142" t="n"/>
      <c r="F51" s="142" t="n"/>
      <c r="G51" s="142" t="n"/>
      <c r="H51" s="142" t="n"/>
      <c r="I51" s="142" t="n"/>
      <c r="J51" s="142" t="n"/>
      <c r="K51" s="142" t="n"/>
      <c r="L51" s="142" t="n"/>
      <c r="M51" s="142" t="n"/>
      <c r="N51" s="142" t="n"/>
      <c r="O51" s="142" t="n"/>
      <c r="P51" s="142" t="n"/>
      <c r="Q51" s="142" t="n"/>
      <c r="R51" s="142" t="n"/>
      <c r="S51" s="142" t="n"/>
    </row>
    <row customHeight="1" ht="15.75" r="52" s="75">
      <c r="A52" s="139">
        <f>IF(B52="","",2*STRATEGY_AMPLITUDE*(1/(1+EXP(-(RATIO_SCALE_FACTOR*(($D52-BULLISH_BIAS_OFFSET)/$C52-1))))-0.5))</f>
        <v/>
      </c>
      <c r="B52" s="140">
        <f>IF('Time Series Inputs'!A52="","",'Time Series Inputs'!A52)</f>
        <v/>
      </c>
      <c r="C52" s="141">
        <f>IF('Time Series Inputs'!B52="","",'Time Series Inputs'!B52)</f>
        <v/>
      </c>
      <c r="D52" s="141">
        <f>IF('Time Series Inputs'!C52="","",'Time Series Inputs'!C52)</f>
        <v/>
      </c>
      <c r="E52" s="142" t="n"/>
      <c r="F52" s="142" t="n"/>
      <c r="G52" s="142" t="n"/>
      <c r="H52" s="142" t="n"/>
      <c r="I52" s="142" t="n"/>
      <c r="J52" s="142" t="n"/>
      <c r="K52" s="142" t="n"/>
      <c r="L52" s="142" t="n"/>
      <c r="M52" s="142" t="n"/>
      <c r="N52" s="142" t="n"/>
      <c r="O52" s="142" t="n"/>
      <c r="P52" s="142" t="n"/>
      <c r="Q52" s="142" t="n"/>
      <c r="R52" s="142" t="n"/>
      <c r="S52" s="142" t="n"/>
    </row>
    <row customHeight="1" ht="15.75" r="53" s="75">
      <c r="A53" s="139">
        <f>IF(B53="","",2*STRATEGY_AMPLITUDE*(1/(1+EXP(-(RATIO_SCALE_FACTOR*(($D53-BULLISH_BIAS_OFFSET)/$C53-1))))-0.5))</f>
        <v/>
      </c>
      <c r="B53" s="140">
        <f>IF('Time Series Inputs'!A53="","",'Time Series Inputs'!A53)</f>
        <v/>
      </c>
      <c r="C53" s="141">
        <f>IF('Time Series Inputs'!B53="","",'Time Series Inputs'!B53)</f>
        <v/>
      </c>
      <c r="D53" s="141">
        <f>IF('Time Series Inputs'!C53="","",'Time Series Inputs'!C53)</f>
        <v/>
      </c>
      <c r="E53" s="142" t="n"/>
      <c r="F53" s="142" t="n"/>
      <c r="G53" s="142" t="n"/>
      <c r="H53" s="142" t="n"/>
      <c r="I53" s="142" t="n"/>
      <c r="J53" s="142" t="n"/>
      <c r="K53" s="142" t="n"/>
      <c r="L53" s="142" t="n"/>
      <c r="M53" s="142" t="n"/>
      <c r="N53" s="142" t="n"/>
      <c r="O53" s="142" t="n"/>
      <c r="P53" s="142" t="n"/>
      <c r="Q53" s="142" t="n"/>
      <c r="R53" s="142" t="n"/>
      <c r="S53" s="142" t="n"/>
    </row>
    <row customHeight="1" ht="15.75" r="54" s="75">
      <c r="A54" s="139">
        <f>IF(B54="","",2*STRATEGY_AMPLITUDE*(1/(1+EXP(-(RATIO_SCALE_FACTOR*(($D54-BULLISH_BIAS_OFFSET)/$C54-1))))-0.5))</f>
        <v/>
      </c>
      <c r="B54" s="140">
        <f>IF('Time Series Inputs'!A54="","",'Time Series Inputs'!A54)</f>
        <v/>
      </c>
      <c r="C54" s="141">
        <f>IF('Time Series Inputs'!B54="","",'Time Series Inputs'!B54)</f>
        <v/>
      </c>
      <c r="D54" s="141">
        <f>IF('Time Series Inputs'!C54="","",'Time Series Inputs'!C54)</f>
        <v/>
      </c>
      <c r="E54" s="142" t="n"/>
      <c r="F54" s="142" t="n"/>
      <c r="G54" s="142" t="n"/>
      <c r="H54" s="142" t="n"/>
      <c r="I54" s="142" t="n"/>
      <c r="J54" s="142" t="n"/>
      <c r="K54" s="142" t="n"/>
      <c r="L54" s="142" t="n"/>
      <c r="M54" s="142" t="n"/>
      <c r="N54" s="142" t="n"/>
      <c r="O54" s="142" t="n"/>
      <c r="P54" s="142" t="n"/>
      <c r="Q54" s="142" t="n"/>
      <c r="R54" s="142" t="n"/>
      <c r="S54" s="142" t="n"/>
    </row>
    <row customHeight="1" ht="15.75" r="55" s="75">
      <c r="A55" s="139">
        <f>IF(B55="","",2*STRATEGY_AMPLITUDE*(1/(1+EXP(-(RATIO_SCALE_FACTOR*(($D55-BULLISH_BIAS_OFFSET)/$C55-1))))-0.5))</f>
        <v/>
      </c>
      <c r="B55" s="140">
        <f>IF('Time Series Inputs'!A55="","",'Time Series Inputs'!A55)</f>
        <v/>
      </c>
      <c r="C55" s="141">
        <f>IF('Time Series Inputs'!B55="","",'Time Series Inputs'!B55)</f>
        <v/>
      </c>
      <c r="D55" s="141">
        <f>IF('Time Series Inputs'!C55="","",'Time Series Inputs'!C55)</f>
        <v/>
      </c>
      <c r="E55" s="142" t="n"/>
      <c r="F55" s="142" t="n"/>
      <c r="G55" s="142" t="n"/>
      <c r="H55" s="142" t="n"/>
      <c r="I55" s="142" t="n"/>
      <c r="J55" s="142" t="n"/>
      <c r="K55" s="142" t="n"/>
      <c r="L55" s="142" t="n"/>
      <c r="M55" s="142" t="n"/>
      <c r="N55" s="142" t="n"/>
      <c r="O55" s="142" t="n"/>
      <c r="P55" s="142" t="n"/>
      <c r="Q55" s="142" t="n"/>
      <c r="R55" s="142" t="n"/>
      <c r="S55" s="142" t="n"/>
    </row>
    <row customHeight="1" ht="15.75" r="56" s="75">
      <c r="A56" s="139">
        <f>IF(B56="","",2*STRATEGY_AMPLITUDE*(1/(1+EXP(-(RATIO_SCALE_FACTOR*(($D56-BULLISH_BIAS_OFFSET)/$C56-1))))-0.5))</f>
        <v/>
      </c>
      <c r="B56" s="140">
        <f>IF('Time Series Inputs'!A56="","",'Time Series Inputs'!A56)</f>
        <v/>
      </c>
      <c r="C56" s="141">
        <f>IF('Time Series Inputs'!B56="","",'Time Series Inputs'!B56)</f>
        <v/>
      </c>
      <c r="D56" s="141">
        <f>IF('Time Series Inputs'!C56="","",'Time Series Inputs'!C56)</f>
        <v/>
      </c>
      <c r="E56" s="142" t="n"/>
      <c r="F56" s="142" t="n"/>
      <c r="G56" s="142" t="n"/>
      <c r="H56" s="142" t="n"/>
      <c r="I56" s="142" t="n"/>
      <c r="J56" s="142" t="n"/>
      <c r="K56" s="142" t="n"/>
      <c r="L56" s="142" t="n"/>
      <c r="M56" s="142" t="n"/>
      <c r="N56" s="142" t="n"/>
      <c r="O56" s="142" t="n"/>
      <c r="P56" s="142" t="n"/>
      <c r="Q56" s="142" t="n"/>
      <c r="R56" s="142" t="n"/>
      <c r="S56" s="142" t="n"/>
    </row>
    <row customHeight="1" ht="15.75" r="57" s="75">
      <c r="A57" s="139">
        <f>IF(B57="","",2*STRATEGY_AMPLITUDE*(1/(1+EXP(-(RATIO_SCALE_FACTOR*(($D57-BULLISH_BIAS_OFFSET)/$C57-1))))-0.5))</f>
        <v/>
      </c>
      <c r="B57" s="140">
        <f>IF('Time Series Inputs'!A57="","",'Time Series Inputs'!A57)</f>
        <v/>
      </c>
      <c r="C57" s="141">
        <f>IF('Time Series Inputs'!B57="","",'Time Series Inputs'!B57)</f>
        <v/>
      </c>
      <c r="D57" s="141">
        <f>IF('Time Series Inputs'!C57="","",'Time Series Inputs'!C57)</f>
        <v/>
      </c>
      <c r="E57" s="142" t="n"/>
      <c r="F57" s="142" t="n"/>
      <c r="G57" s="142" t="n"/>
      <c r="H57" s="142" t="n"/>
      <c r="I57" s="142" t="n"/>
      <c r="J57" s="142" t="n"/>
      <c r="K57" s="142" t="n"/>
      <c r="L57" s="142" t="n"/>
      <c r="M57" s="142" t="n"/>
      <c r="N57" s="142" t="n"/>
      <c r="O57" s="142" t="n"/>
      <c r="P57" s="142" t="n"/>
      <c r="Q57" s="142" t="n"/>
      <c r="R57" s="142" t="n"/>
      <c r="S57" s="142" t="n"/>
    </row>
    <row customHeight="1" ht="15.75" r="58" s="75">
      <c r="A58" s="139">
        <f>IF(B58="","",2*STRATEGY_AMPLITUDE*(1/(1+EXP(-(RATIO_SCALE_FACTOR*(($D58-BULLISH_BIAS_OFFSET)/$C58-1))))-0.5))</f>
        <v/>
      </c>
      <c r="B58" s="140">
        <f>IF('Time Series Inputs'!A58="","",'Time Series Inputs'!A58)</f>
        <v/>
      </c>
      <c r="C58" s="141">
        <f>IF('Time Series Inputs'!B58="","",'Time Series Inputs'!B58)</f>
        <v/>
      </c>
      <c r="D58" s="141">
        <f>IF('Time Series Inputs'!C58="","",'Time Series Inputs'!C58)</f>
        <v/>
      </c>
      <c r="E58" s="142" t="n"/>
      <c r="F58" s="142" t="n"/>
      <c r="G58" s="142" t="n"/>
      <c r="H58" s="142" t="n"/>
      <c r="I58" s="142" t="n"/>
      <c r="J58" s="142" t="n"/>
      <c r="K58" s="142" t="n"/>
      <c r="L58" s="142" t="n"/>
      <c r="M58" s="142" t="n"/>
      <c r="N58" s="142" t="n"/>
      <c r="O58" s="142" t="n"/>
      <c r="P58" s="142" t="n"/>
      <c r="Q58" s="142" t="n"/>
      <c r="R58" s="142" t="n"/>
      <c r="S58" s="142" t="n"/>
    </row>
    <row customHeight="1" ht="15.75" r="59" s="75">
      <c r="A59" s="139">
        <f>IF(B59="","",2*STRATEGY_AMPLITUDE*(1/(1+EXP(-(RATIO_SCALE_FACTOR*(($D59-BULLISH_BIAS_OFFSET)/$C59-1))))-0.5))</f>
        <v/>
      </c>
      <c r="B59" s="140">
        <f>IF('Time Series Inputs'!A59="","",'Time Series Inputs'!A59)</f>
        <v/>
      </c>
      <c r="C59" s="141">
        <f>IF('Time Series Inputs'!B59="","",'Time Series Inputs'!B59)</f>
        <v/>
      </c>
      <c r="D59" s="141">
        <f>IF('Time Series Inputs'!C59="","",'Time Series Inputs'!C59)</f>
        <v/>
      </c>
      <c r="E59" s="142" t="n"/>
      <c r="F59" s="142" t="n"/>
      <c r="G59" s="142" t="n"/>
      <c r="H59" s="142" t="n"/>
      <c r="I59" s="142" t="n"/>
      <c r="J59" s="142" t="n"/>
      <c r="K59" s="142" t="n"/>
      <c r="L59" s="142" t="n"/>
      <c r="M59" s="142" t="n"/>
      <c r="N59" s="142" t="n"/>
      <c r="O59" s="142" t="n"/>
      <c r="P59" s="142" t="n"/>
      <c r="Q59" s="142" t="n"/>
      <c r="R59" s="142" t="n"/>
      <c r="S59" s="142" t="n"/>
    </row>
    <row customHeight="1" ht="15.75" r="60" s="75">
      <c r="A60" s="139">
        <f>IF(B60="","",2*STRATEGY_AMPLITUDE*(1/(1+EXP(-(RATIO_SCALE_FACTOR*(($D60-BULLISH_BIAS_OFFSET)/$C60-1))))-0.5))</f>
        <v/>
      </c>
      <c r="B60" s="140">
        <f>IF('Time Series Inputs'!A60="","",'Time Series Inputs'!A60)</f>
        <v/>
      </c>
      <c r="C60" s="141">
        <f>IF('Time Series Inputs'!B60="","",'Time Series Inputs'!B60)</f>
        <v/>
      </c>
      <c r="D60" s="141">
        <f>IF('Time Series Inputs'!C60="","",'Time Series Inputs'!C60)</f>
        <v/>
      </c>
      <c r="E60" s="142" t="n"/>
      <c r="F60" s="142" t="n"/>
      <c r="G60" s="142" t="n"/>
      <c r="H60" s="142" t="n"/>
      <c r="I60" s="142" t="n"/>
      <c r="J60" s="142" t="n"/>
      <c r="K60" s="142" t="n"/>
      <c r="L60" s="142" t="n"/>
      <c r="M60" s="142" t="n"/>
      <c r="N60" s="142" t="n"/>
      <c r="O60" s="142" t="n"/>
      <c r="P60" s="142" t="n"/>
      <c r="Q60" s="142" t="n"/>
      <c r="R60" s="142" t="n"/>
      <c r="S60" s="142" t="n"/>
    </row>
    <row customHeight="1" ht="15.75" r="61" s="75">
      <c r="A61" s="139">
        <f>IF(B61="","",2*STRATEGY_AMPLITUDE*(1/(1+EXP(-(RATIO_SCALE_FACTOR*(($D61-BULLISH_BIAS_OFFSET)/$C61-1))))-0.5))</f>
        <v/>
      </c>
      <c r="B61" s="140">
        <f>IF('Time Series Inputs'!A61="","",'Time Series Inputs'!A61)</f>
        <v/>
      </c>
      <c r="C61" s="141">
        <f>IF('Time Series Inputs'!B61="","",'Time Series Inputs'!B61)</f>
        <v/>
      </c>
      <c r="D61" s="141">
        <f>IF('Time Series Inputs'!C61="","",'Time Series Inputs'!C61)</f>
        <v/>
      </c>
      <c r="E61" s="142" t="n"/>
      <c r="F61" s="142" t="n"/>
      <c r="G61" s="142" t="n"/>
      <c r="H61" s="142" t="n"/>
      <c r="I61" s="142" t="n"/>
      <c r="J61" s="142" t="n"/>
      <c r="K61" s="142" t="n"/>
      <c r="L61" s="142" t="n"/>
      <c r="M61" s="142" t="n"/>
      <c r="N61" s="142" t="n"/>
      <c r="O61" s="142" t="n"/>
      <c r="P61" s="142" t="n"/>
      <c r="Q61" s="142" t="n"/>
      <c r="R61" s="142" t="n"/>
      <c r="S61" s="142" t="n"/>
    </row>
    <row customHeight="1" ht="15.75" r="62" s="75">
      <c r="A62" s="139">
        <f>IF(B62="","",2*STRATEGY_AMPLITUDE*(1/(1+EXP(-(RATIO_SCALE_FACTOR*(($D62-BULLISH_BIAS_OFFSET)/$C62-1))))-0.5))</f>
        <v/>
      </c>
      <c r="B62" s="140">
        <f>IF('Time Series Inputs'!A62="","",'Time Series Inputs'!A62)</f>
        <v/>
      </c>
      <c r="C62" s="141">
        <f>IF('Time Series Inputs'!B62="","",'Time Series Inputs'!B62)</f>
        <v/>
      </c>
      <c r="D62" s="141">
        <f>IF('Time Series Inputs'!C62="","",'Time Series Inputs'!C62)</f>
        <v/>
      </c>
      <c r="E62" s="142" t="n"/>
      <c r="F62" s="142" t="n"/>
      <c r="G62" s="142" t="n"/>
      <c r="H62" s="142" t="n"/>
      <c r="I62" s="142" t="n"/>
      <c r="J62" s="142" t="n"/>
      <c r="K62" s="142" t="n"/>
      <c r="L62" s="142" t="n"/>
      <c r="M62" s="142" t="n"/>
      <c r="N62" s="142" t="n"/>
      <c r="O62" s="142" t="n"/>
      <c r="P62" s="142" t="n"/>
      <c r="Q62" s="142" t="n"/>
      <c r="R62" s="142" t="n"/>
      <c r="S62" s="142" t="n"/>
    </row>
    <row customHeight="1" ht="15.75" r="63" s="75">
      <c r="A63" s="139">
        <f>IF(B63="","",2*STRATEGY_AMPLITUDE*(1/(1+EXP(-(RATIO_SCALE_FACTOR*(($D63-BULLISH_BIAS_OFFSET)/$C63-1))))-0.5))</f>
        <v/>
      </c>
      <c r="B63" s="140">
        <f>IF('Time Series Inputs'!A63="","",'Time Series Inputs'!A63)</f>
        <v/>
      </c>
      <c r="C63" s="141">
        <f>IF('Time Series Inputs'!B63="","",'Time Series Inputs'!B63)</f>
        <v/>
      </c>
      <c r="D63" s="141">
        <f>IF('Time Series Inputs'!C63="","",'Time Series Inputs'!C63)</f>
        <v/>
      </c>
      <c r="E63" s="142" t="n"/>
      <c r="F63" s="142" t="n"/>
      <c r="G63" s="142" t="n"/>
      <c r="H63" s="142" t="n"/>
      <c r="I63" s="142" t="n"/>
      <c r="J63" s="142" t="n"/>
      <c r="K63" s="142" t="n"/>
      <c r="L63" s="142" t="n"/>
      <c r="M63" s="142" t="n"/>
      <c r="N63" s="142" t="n"/>
      <c r="O63" s="142" t="n"/>
      <c r="P63" s="142" t="n"/>
      <c r="Q63" s="142" t="n"/>
      <c r="R63" s="142" t="n"/>
      <c r="S63" s="142" t="n"/>
    </row>
    <row customHeight="1" ht="15.75" r="64" s="75">
      <c r="A64" s="139">
        <f>IF(B64="","",2*STRATEGY_AMPLITUDE*(1/(1+EXP(-(RATIO_SCALE_FACTOR*(($D64-BULLISH_BIAS_OFFSET)/$C64-1))))-0.5))</f>
        <v/>
      </c>
      <c r="B64" s="140">
        <f>IF('Time Series Inputs'!A64="","",'Time Series Inputs'!A64)</f>
        <v/>
      </c>
      <c r="C64" s="141">
        <f>IF('Time Series Inputs'!B64="","",'Time Series Inputs'!B64)</f>
        <v/>
      </c>
      <c r="D64" s="141">
        <f>IF('Time Series Inputs'!C64="","",'Time Series Inputs'!C64)</f>
        <v/>
      </c>
      <c r="E64" s="142" t="n"/>
      <c r="F64" s="142" t="n"/>
      <c r="G64" s="142" t="n"/>
      <c r="H64" s="142" t="n"/>
      <c r="I64" s="142" t="n"/>
      <c r="J64" s="142" t="n"/>
      <c r="K64" s="142" t="n"/>
      <c r="L64" s="142" t="n"/>
      <c r="M64" s="142" t="n"/>
      <c r="N64" s="142" t="n"/>
      <c r="O64" s="142" t="n"/>
      <c r="P64" s="142" t="n"/>
      <c r="Q64" s="142" t="n"/>
      <c r="R64" s="142" t="n"/>
      <c r="S64" s="142" t="n"/>
    </row>
    <row customHeight="1" ht="15.75" r="65" s="75">
      <c r="A65" s="139">
        <f>IF(B65="","",2*STRATEGY_AMPLITUDE*(1/(1+EXP(-(RATIO_SCALE_FACTOR*(($D65-BULLISH_BIAS_OFFSET)/$C65-1))))-0.5))</f>
        <v/>
      </c>
      <c r="B65" s="140">
        <f>IF('Time Series Inputs'!A65="","",'Time Series Inputs'!A65)</f>
        <v/>
      </c>
      <c r="C65" s="141">
        <f>IF('Time Series Inputs'!B65="","",'Time Series Inputs'!B65)</f>
        <v/>
      </c>
      <c r="D65" s="141">
        <f>IF('Time Series Inputs'!C65="","",'Time Series Inputs'!C65)</f>
        <v/>
      </c>
      <c r="E65" s="142" t="n"/>
      <c r="F65" s="142" t="n"/>
      <c r="G65" s="142" t="n"/>
      <c r="H65" s="142" t="n"/>
      <c r="I65" s="142" t="n"/>
      <c r="J65" s="142" t="n"/>
      <c r="K65" s="142" t="n"/>
      <c r="L65" s="142" t="n"/>
      <c r="M65" s="142" t="n"/>
      <c r="N65" s="142" t="n"/>
      <c r="O65" s="142" t="n"/>
      <c r="P65" s="142" t="n"/>
      <c r="Q65" s="142" t="n"/>
      <c r="R65" s="142" t="n"/>
      <c r="S65" s="142" t="n"/>
    </row>
    <row customHeight="1" ht="15.75" r="66" s="75">
      <c r="A66" s="139">
        <f>IF(B66="","",2*STRATEGY_AMPLITUDE*(1/(1+EXP(-(RATIO_SCALE_FACTOR*(($D66-BULLISH_BIAS_OFFSET)/$C66-1))))-0.5))</f>
        <v/>
      </c>
      <c r="B66" s="140">
        <f>IF('Time Series Inputs'!A66="","",'Time Series Inputs'!A66)</f>
        <v/>
      </c>
      <c r="C66" s="141">
        <f>IF('Time Series Inputs'!B66="","",'Time Series Inputs'!B66)</f>
        <v/>
      </c>
      <c r="D66" s="141">
        <f>IF('Time Series Inputs'!C66="","",'Time Series Inputs'!C66)</f>
        <v/>
      </c>
      <c r="E66" s="142" t="n"/>
      <c r="F66" s="142" t="n"/>
      <c r="G66" s="142" t="n"/>
      <c r="H66" s="142" t="n"/>
      <c r="I66" s="142" t="n"/>
      <c r="J66" s="142" t="n"/>
      <c r="K66" s="142" t="n"/>
      <c r="L66" s="142" t="n"/>
      <c r="M66" s="142" t="n"/>
      <c r="N66" s="142" t="n"/>
      <c r="O66" s="142" t="n"/>
      <c r="P66" s="142" t="n"/>
      <c r="Q66" s="142" t="n"/>
      <c r="R66" s="142" t="n"/>
      <c r="S66" s="142" t="n"/>
    </row>
    <row customHeight="1" ht="15.75" r="67" s="75">
      <c r="A67" s="139">
        <f>IF(B67="","",2*STRATEGY_AMPLITUDE*(1/(1+EXP(-(RATIO_SCALE_FACTOR*(($D67-BULLISH_BIAS_OFFSET)/$C67-1))))-0.5))</f>
        <v/>
      </c>
      <c r="B67" s="140">
        <f>IF('Time Series Inputs'!A67="","",'Time Series Inputs'!A67)</f>
        <v/>
      </c>
      <c r="C67" s="141">
        <f>IF('Time Series Inputs'!B67="","",'Time Series Inputs'!B67)</f>
        <v/>
      </c>
      <c r="D67" s="141">
        <f>IF('Time Series Inputs'!C67="","",'Time Series Inputs'!C67)</f>
        <v/>
      </c>
      <c r="E67" s="142" t="n"/>
      <c r="F67" s="142" t="n"/>
      <c r="G67" s="142" t="n"/>
      <c r="H67" s="142" t="n"/>
      <c r="I67" s="142" t="n"/>
      <c r="J67" s="142" t="n"/>
      <c r="K67" s="142" t="n"/>
      <c r="L67" s="142" t="n"/>
      <c r="M67" s="142" t="n"/>
      <c r="N67" s="142" t="n"/>
      <c r="O67" s="142" t="n"/>
      <c r="P67" s="142" t="n"/>
      <c r="Q67" s="142" t="n"/>
      <c r="R67" s="142" t="n"/>
      <c r="S67" s="142" t="n"/>
    </row>
    <row customHeight="1" ht="15.75" r="68" s="75">
      <c r="A68" s="139">
        <f>IF(B68="","",2*STRATEGY_AMPLITUDE*(1/(1+EXP(-(RATIO_SCALE_FACTOR*(($D68-BULLISH_BIAS_OFFSET)/$C68-1))))-0.5))</f>
        <v/>
      </c>
      <c r="B68" s="140">
        <f>IF('Time Series Inputs'!A68="","",'Time Series Inputs'!A68)</f>
        <v/>
      </c>
      <c r="C68" s="141">
        <f>IF('Time Series Inputs'!B68="","",'Time Series Inputs'!B68)</f>
        <v/>
      </c>
      <c r="D68" s="141">
        <f>IF('Time Series Inputs'!C68="","",'Time Series Inputs'!C68)</f>
        <v/>
      </c>
      <c r="E68" s="142" t="n"/>
      <c r="F68" s="142" t="n"/>
      <c r="G68" s="142" t="n"/>
      <c r="H68" s="142" t="n"/>
      <c r="I68" s="142" t="n"/>
      <c r="J68" s="142" t="n"/>
      <c r="K68" s="142" t="n"/>
      <c r="L68" s="142" t="n"/>
      <c r="M68" s="142" t="n"/>
      <c r="N68" s="142" t="n"/>
      <c r="O68" s="142" t="n"/>
      <c r="P68" s="142" t="n"/>
      <c r="Q68" s="142" t="n"/>
      <c r="R68" s="142" t="n"/>
      <c r="S68" s="142" t="n"/>
    </row>
    <row customHeight="1" ht="15.75" r="69" s="75">
      <c r="A69" s="139">
        <f>IF(B69="","",2*STRATEGY_AMPLITUDE*(1/(1+EXP(-(RATIO_SCALE_FACTOR*(($D69-BULLISH_BIAS_OFFSET)/$C69-1))))-0.5))</f>
        <v/>
      </c>
      <c r="B69" s="140">
        <f>IF('Time Series Inputs'!A69="","",'Time Series Inputs'!A69)</f>
        <v/>
      </c>
      <c r="C69" s="141">
        <f>IF('Time Series Inputs'!B69="","",'Time Series Inputs'!B69)</f>
        <v/>
      </c>
      <c r="D69" s="141">
        <f>IF('Time Series Inputs'!C69="","",'Time Series Inputs'!C69)</f>
        <v/>
      </c>
      <c r="E69" s="142" t="n"/>
      <c r="F69" s="142" t="n"/>
      <c r="G69" s="142" t="n"/>
      <c r="H69" s="142" t="n"/>
      <c r="I69" s="142" t="n"/>
      <c r="J69" s="142" t="n"/>
      <c r="K69" s="142" t="n"/>
      <c r="L69" s="142" t="n"/>
      <c r="M69" s="142" t="n"/>
      <c r="N69" s="142" t="n"/>
      <c r="O69" s="142" t="n"/>
      <c r="P69" s="142" t="n"/>
      <c r="Q69" s="142" t="n"/>
      <c r="R69" s="142" t="n"/>
      <c r="S69" s="142" t="n"/>
    </row>
    <row customHeight="1" ht="15.75" r="70" s="75">
      <c r="A70" s="139">
        <f>IF(B70="","",2*STRATEGY_AMPLITUDE*(1/(1+EXP(-(RATIO_SCALE_FACTOR*(($D70-BULLISH_BIAS_OFFSET)/$C70-1))))-0.5))</f>
        <v/>
      </c>
      <c r="B70" s="140">
        <f>IF('Time Series Inputs'!A70="","",'Time Series Inputs'!A70)</f>
        <v/>
      </c>
      <c r="C70" s="141">
        <f>IF('Time Series Inputs'!B70="","",'Time Series Inputs'!B70)</f>
        <v/>
      </c>
      <c r="D70" s="141">
        <f>IF('Time Series Inputs'!C70="","",'Time Series Inputs'!C70)</f>
        <v/>
      </c>
      <c r="E70" s="142" t="n"/>
      <c r="F70" s="142" t="n"/>
      <c r="G70" s="142" t="n"/>
      <c r="H70" s="142" t="n"/>
      <c r="I70" s="142" t="n"/>
      <c r="J70" s="142" t="n"/>
      <c r="K70" s="142" t="n"/>
      <c r="L70" s="142" t="n"/>
      <c r="M70" s="142" t="n"/>
      <c r="N70" s="142" t="n"/>
      <c r="O70" s="142" t="n"/>
      <c r="P70" s="142" t="n"/>
      <c r="Q70" s="142" t="n"/>
      <c r="R70" s="142" t="n"/>
      <c r="S70" s="142" t="n"/>
    </row>
    <row customHeight="1" ht="15.75" r="71" s="75">
      <c r="A71" s="139">
        <f>IF(B71="","",2*STRATEGY_AMPLITUDE*(1/(1+EXP(-(RATIO_SCALE_FACTOR*(($D71-BULLISH_BIAS_OFFSET)/$C71-1))))-0.5))</f>
        <v/>
      </c>
      <c r="B71" s="140">
        <f>IF('Time Series Inputs'!A71="","",'Time Series Inputs'!A71)</f>
        <v/>
      </c>
      <c r="C71" s="141">
        <f>IF('Time Series Inputs'!B71="","",'Time Series Inputs'!B71)</f>
        <v/>
      </c>
      <c r="D71" s="141">
        <f>IF('Time Series Inputs'!C71="","",'Time Series Inputs'!C71)</f>
        <v/>
      </c>
      <c r="E71" s="142" t="n"/>
      <c r="F71" s="142" t="n"/>
      <c r="G71" s="142" t="n"/>
      <c r="H71" s="142" t="n"/>
      <c r="I71" s="142" t="n"/>
      <c r="J71" s="142" t="n"/>
      <c r="K71" s="142" t="n"/>
      <c r="L71" s="142" t="n"/>
      <c r="M71" s="142" t="n"/>
      <c r="N71" s="142" t="n"/>
      <c r="O71" s="142" t="n"/>
      <c r="P71" s="142" t="n"/>
      <c r="Q71" s="142" t="n"/>
      <c r="R71" s="142" t="n"/>
      <c r="S71" s="142" t="n"/>
    </row>
    <row customHeight="1" ht="15.75" r="72" s="75">
      <c r="A72" s="139">
        <f>IF(B72="","",2*STRATEGY_AMPLITUDE*(1/(1+EXP(-(RATIO_SCALE_FACTOR*(($D72-BULLISH_BIAS_OFFSET)/$C72-1))))-0.5))</f>
        <v/>
      </c>
      <c r="B72" s="140">
        <f>IF('Time Series Inputs'!A72="","",'Time Series Inputs'!A72)</f>
        <v/>
      </c>
      <c r="C72" s="141">
        <f>IF('Time Series Inputs'!B72="","",'Time Series Inputs'!B72)</f>
        <v/>
      </c>
      <c r="D72" s="141">
        <f>IF('Time Series Inputs'!C72="","",'Time Series Inputs'!C72)</f>
        <v/>
      </c>
      <c r="E72" s="142" t="n"/>
      <c r="F72" s="142" t="n"/>
      <c r="G72" s="142" t="n"/>
      <c r="H72" s="142" t="n"/>
      <c r="I72" s="142" t="n"/>
      <c r="J72" s="142" t="n"/>
      <c r="K72" s="142" t="n"/>
      <c r="L72" s="142" t="n"/>
      <c r="M72" s="142" t="n"/>
      <c r="N72" s="142" t="n"/>
      <c r="O72" s="142" t="n"/>
      <c r="P72" s="142" t="n"/>
      <c r="Q72" s="142" t="n"/>
      <c r="R72" s="142" t="n"/>
      <c r="S72" s="142" t="n"/>
    </row>
    <row customHeight="1" ht="15.75" r="73" s="75">
      <c r="A73" s="139">
        <f>IF(B73="","",2*STRATEGY_AMPLITUDE*(1/(1+EXP(-(RATIO_SCALE_FACTOR*(($D73-BULLISH_BIAS_OFFSET)/$C73-1))))-0.5))</f>
        <v/>
      </c>
      <c r="B73" s="140">
        <f>IF('Time Series Inputs'!A73="","",'Time Series Inputs'!A73)</f>
        <v/>
      </c>
      <c r="C73" s="141">
        <f>IF('Time Series Inputs'!B73="","",'Time Series Inputs'!B73)</f>
        <v/>
      </c>
      <c r="D73" s="141">
        <f>IF('Time Series Inputs'!C73="","",'Time Series Inputs'!C73)</f>
        <v/>
      </c>
      <c r="E73" s="142" t="n"/>
      <c r="F73" s="142" t="n"/>
      <c r="G73" s="142" t="n"/>
      <c r="H73" s="142" t="n"/>
      <c r="I73" s="142" t="n"/>
      <c r="J73" s="142" t="n"/>
      <c r="K73" s="142" t="n"/>
      <c r="L73" s="142" t="n"/>
      <c r="M73" s="142" t="n"/>
      <c r="N73" s="142" t="n"/>
      <c r="O73" s="142" t="n"/>
      <c r="P73" s="142" t="n"/>
      <c r="Q73" s="142" t="n"/>
      <c r="R73" s="142" t="n"/>
      <c r="S73" s="142" t="n"/>
    </row>
    <row customHeight="1" ht="15.75" r="74" s="75">
      <c r="A74" s="139">
        <f>IF(B74="","",2*STRATEGY_AMPLITUDE*(1/(1+EXP(-(RATIO_SCALE_FACTOR*(($D74-BULLISH_BIAS_OFFSET)/$C74-1))))-0.5))</f>
        <v/>
      </c>
      <c r="B74" s="140">
        <f>IF('Time Series Inputs'!A74="","",'Time Series Inputs'!A74)</f>
        <v/>
      </c>
      <c r="C74" s="141">
        <f>IF('Time Series Inputs'!B74="","",'Time Series Inputs'!B74)</f>
        <v/>
      </c>
      <c r="D74" s="141">
        <f>IF('Time Series Inputs'!C74="","",'Time Series Inputs'!C74)</f>
        <v/>
      </c>
      <c r="E74" s="142" t="n"/>
      <c r="F74" s="142" t="n"/>
      <c r="G74" s="142" t="n"/>
      <c r="H74" s="142" t="n"/>
      <c r="I74" s="142" t="n"/>
      <c r="J74" s="142" t="n"/>
      <c r="K74" s="142" t="n"/>
      <c r="L74" s="142" t="n"/>
      <c r="M74" s="142" t="n"/>
      <c r="N74" s="142" t="n"/>
      <c r="O74" s="142" t="n"/>
      <c r="P74" s="142" t="n"/>
      <c r="Q74" s="142" t="n"/>
      <c r="R74" s="142" t="n"/>
      <c r="S74" s="142" t="n"/>
    </row>
    <row customHeight="1" ht="15.75" r="75" s="75">
      <c r="A75" s="139">
        <f>IF(B75="","",2*STRATEGY_AMPLITUDE*(1/(1+EXP(-(RATIO_SCALE_FACTOR*(($D75-BULLISH_BIAS_OFFSET)/$C75-1))))-0.5))</f>
        <v/>
      </c>
      <c r="B75" s="140">
        <f>IF('Time Series Inputs'!A75="","",'Time Series Inputs'!A75)</f>
        <v/>
      </c>
      <c r="C75" s="141">
        <f>IF('Time Series Inputs'!B75="","",'Time Series Inputs'!B75)</f>
        <v/>
      </c>
      <c r="D75" s="141">
        <f>IF('Time Series Inputs'!C75="","",'Time Series Inputs'!C75)</f>
        <v/>
      </c>
      <c r="E75" s="142" t="n"/>
      <c r="F75" s="142" t="n"/>
      <c r="G75" s="142" t="n"/>
      <c r="H75" s="142" t="n"/>
      <c r="I75" s="142" t="n"/>
      <c r="J75" s="142" t="n"/>
      <c r="K75" s="142" t="n"/>
      <c r="L75" s="142" t="n"/>
      <c r="M75" s="142" t="n"/>
      <c r="N75" s="142" t="n"/>
      <c r="O75" s="142" t="n"/>
      <c r="P75" s="142" t="n"/>
      <c r="Q75" s="142" t="n"/>
      <c r="R75" s="142" t="n"/>
      <c r="S75" s="142" t="n"/>
    </row>
    <row customHeight="1" ht="15.75" r="76" s="75">
      <c r="A76" s="139">
        <f>IF(B76="","",2*STRATEGY_AMPLITUDE*(1/(1+EXP(-(RATIO_SCALE_FACTOR*(($D76-BULLISH_BIAS_OFFSET)/$C76-1))))-0.5))</f>
        <v/>
      </c>
      <c r="B76" s="140">
        <f>IF('Time Series Inputs'!A76="","",'Time Series Inputs'!A76)</f>
        <v/>
      </c>
      <c r="C76" s="141">
        <f>IF('Time Series Inputs'!B76="","",'Time Series Inputs'!B76)</f>
        <v/>
      </c>
      <c r="D76" s="141">
        <f>IF('Time Series Inputs'!C76="","",'Time Series Inputs'!C76)</f>
        <v/>
      </c>
      <c r="E76" s="142" t="n"/>
      <c r="F76" s="142" t="n"/>
      <c r="G76" s="142" t="n"/>
      <c r="H76" s="142" t="n"/>
      <c r="I76" s="142" t="n"/>
      <c r="J76" s="142" t="n"/>
      <c r="K76" s="142" t="n"/>
      <c r="L76" s="142" t="n"/>
      <c r="M76" s="142" t="n"/>
      <c r="N76" s="142" t="n"/>
      <c r="O76" s="142" t="n"/>
      <c r="P76" s="142" t="n"/>
      <c r="Q76" s="142" t="n"/>
      <c r="R76" s="142" t="n"/>
      <c r="S76" s="142" t="n"/>
    </row>
    <row customHeight="1" ht="15.75" r="77" s="75">
      <c r="A77" s="139">
        <f>IF(B77="","",2*STRATEGY_AMPLITUDE*(1/(1+EXP(-(RATIO_SCALE_FACTOR*(($D77-BULLISH_BIAS_OFFSET)/$C77-1))))-0.5))</f>
        <v/>
      </c>
      <c r="B77" s="140">
        <f>IF('Time Series Inputs'!A77="","",'Time Series Inputs'!A77)</f>
        <v/>
      </c>
      <c r="C77" s="141">
        <f>IF('Time Series Inputs'!B77="","",'Time Series Inputs'!B77)</f>
        <v/>
      </c>
      <c r="D77" s="141">
        <f>IF('Time Series Inputs'!C77="","",'Time Series Inputs'!C77)</f>
        <v/>
      </c>
      <c r="E77" s="142" t="n"/>
      <c r="F77" s="142" t="n"/>
      <c r="G77" s="142" t="n"/>
      <c r="H77" s="142" t="n"/>
      <c r="I77" s="142" t="n"/>
      <c r="J77" s="142" t="n"/>
      <c r="K77" s="142" t="n"/>
      <c r="L77" s="142" t="n"/>
      <c r="M77" s="142" t="n"/>
      <c r="N77" s="142" t="n"/>
      <c r="O77" s="142" t="n"/>
      <c r="P77" s="142" t="n"/>
      <c r="Q77" s="142" t="n"/>
      <c r="R77" s="142" t="n"/>
      <c r="S77" s="142" t="n"/>
    </row>
    <row customHeight="1" ht="15.75" r="78" s="75">
      <c r="A78" s="139">
        <f>IF(B78="","",2*STRATEGY_AMPLITUDE*(1/(1+EXP(-(RATIO_SCALE_FACTOR*(($D78-BULLISH_BIAS_OFFSET)/$C78-1))))-0.5))</f>
        <v/>
      </c>
      <c r="B78" s="140">
        <f>IF('Time Series Inputs'!A78="","",'Time Series Inputs'!A78)</f>
        <v/>
      </c>
      <c r="C78" s="141">
        <f>IF('Time Series Inputs'!B78="","",'Time Series Inputs'!B78)</f>
        <v/>
      </c>
      <c r="D78" s="141">
        <f>IF('Time Series Inputs'!C78="","",'Time Series Inputs'!C78)</f>
        <v/>
      </c>
      <c r="E78" s="142" t="n"/>
      <c r="F78" s="142" t="n"/>
      <c r="G78" s="142" t="n"/>
      <c r="H78" s="142" t="n"/>
      <c r="I78" s="142" t="n"/>
      <c r="J78" s="142" t="n"/>
      <c r="K78" s="142" t="n"/>
      <c r="L78" s="142" t="n"/>
      <c r="M78" s="142" t="n"/>
      <c r="N78" s="142" t="n"/>
      <c r="O78" s="142" t="n"/>
      <c r="P78" s="142" t="n"/>
      <c r="Q78" s="142" t="n"/>
      <c r="R78" s="142" t="n"/>
      <c r="S78" s="142" t="n"/>
    </row>
    <row customHeight="1" ht="15.75" r="79" s="75">
      <c r="A79" s="139">
        <f>IF(B79="","",2*STRATEGY_AMPLITUDE*(1/(1+EXP(-(RATIO_SCALE_FACTOR*(($D79-BULLISH_BIAS_OFFSET)/$C79-1))))-0.5))</f>
        <v/>
      </c>
      <c r="B79" s="140">
        <f>IF('Time Series Inputs'!A79="","",'Time Series Inputs'!A79)</f>
        <v/>
      </c>
      <c r="C79" s="141">
        <f>IF('Time Series Inputs'!B79="","",'Time Series Inputs'!B79)</f>
        <v/>
      </c>
      <c r="D79" s="141">
        <f>IF('Time Series Inputs'!C79="","",'Time Series Inputs'!C79)</f>
        <v/>
      </c>
      <c r="E79" s="142" t="n"/>
      <c r="F79" s="142" t="n"/>
      <c r="G79" s="142" t="n"/>
      <c r="H79" s="142" t="n"/>
      <c r="I79" s="142" t="n"/>
      <c r="J79" s="142" t="n"/>
      <c r="K79" s="142" t="n"/>
      <c r="L79" s="142" t="n"/>
      <c r="M79" s="142" t="n"/>
      <c r="N79" s="142" t="n"/>
      <c r="O79" s="142" t="n"/>
      <c r="P79" s="142" t="n"/>
      <c r="Q79" s="142" t="n"/>
      <c r="R79" s="142" t="n"/>
      <c r="S79" s="142" t="n"/>
    </row>
    <row customHeight="1" ht="15.75" r="80" s="75">
      <c r="A80" s="139">
        <f>IF(B80="","",2*STRATEGY_AMPLITUDE*(1/(1+EXP(-(RATIO_SCALE_FACTOR*(($D80-BULLISH_BIAS_OFFSET)/$C80-1))))-0.5))</f>
        <v/>
      </c>
      <c r="B80" s="140">
        <f>IF('Time Series Inputs'!A80="","",'Time Series Inputs'!A80)</f>
        <v/>
      </c>
      <c r="C80" s="141">
        <f>IF('Time Series Inputs'!B80="","",'Time Series Inputs'!B80)</f>
        <v/>
      </c>
      <c r="D80" s="141">
        <f>IF('Time Series Inputs'!C80="","",'Time Series Inputs'!C80)</f>
        <v/>
      </c>
      <c r="E80" s="142" t="n"/>
      <c r="F80" s="142" t="n"/>
      <c r="G80" s="142" t="n"/>
      <c r="H80" s="142" t="n"/>
      <c r="I80" s="142" t="n"/>
      <c r="J80" s="142" t="n"/>
      <c r="K80" s="142" t="n"/>
      <c r="L80" s="142" t="n"/>
      <c r="M80" s="142" t="n"/>
      <c r="N80" s="142" t="n"/>
      <c r="O80" s="142" t="n"/>
      <c r="P80" s="142" t="n"/>
      <c r="Q80" s="142" t="n"/>
      <c r="R80" s="142" t="n"/>
      <c r="S80" s="142" t="n"/>
    </row>
    <row customHeight="1" ht="15.75" r="81" s="75">
      <c r="A81" s="139">
        <f>IF(B81="","",2*STRATEGY_AMPLITUDE*(1/(1+EXP(-(RATIO_SCALE_FACTOR*(($D81-BULLISH_BIAS_OFFSET)/$C81-1))))-0.5))</f>
        <v/>
      </c>
      <c r="B81" s="140">
        <f>IF('Time Series Inputs'!A81="","",'Time Series Inputs'!A81)</f>
        <v/>
      </c>
      <c r="C81" s="141">
        <f>IF('Time Series Inputs'!B81="","",'Time Series Inputs'!B81)</f>
        <v/>
      </c>
      <c r="D81" s="141">
        <f>IF('Time Series Inputs'!C81="","",'Time Series Inputs'!C81)</f>
        <v/>
      </c>
      <c r="E81" s="142" t="n"/>
      <c r="F81" s="142" t="n"/>
      <c r="G81" s="142" t="n"/>
      <c r="H81" s="142" t="n"/>
      <c r="I81" s="142" t="n"/>
      <c r="J81" s="142" t="n"/>
      <c r="K81" s="142" t="n"/>
      <c r="L81" s="142" t="n"/>
      <c r="M81" s="142" t="n"/>
      <c r="N81" s="142" t="n"/>
      <c r="O81" s="142" t="n"/>
      <c r="P81" s="142" t="n"/>
      <c r="Q81" s="142" t="n"/>
      <c r="R81" s="142" t="n"/>
      <c r="S81" s="142" t="n"/>
    </row>
    <row customHeight="1" ht="15.75" r="82" s="75">
      <c r="A82" s="139">
        <f>IF(B82="","",2*STRATEGY_AMPLITUDE*(1/(1+EXP(-(RATIO_SCALE_FACTOR*(($D82-BULLISH_BIAS_OFFSET)/$C82-1))))-0.5))</f>
        <v/>
      </c>
      <c r="B82" s="140">
        <f>IF('Time Series Inputs'!A82="","",'Time Series Inputs'!A82)</f>
        <v/>
      </c>
      <c r="C82" s="141">
        <f>IF('Time Series Inputs'!B82="","",'Time Series Inputs'!B82)</f>
        <v/>
      </c>
      <c r="D82" s="141">
        <f>IF('Time Series Inputs'!C82="","",'Time Series Inputs'!C82)</f>
        <v/>
      </c>
      <c r="E82" s="142" t="n"/>
      <c r="F82" s="142" t="n"/>
      <c r="G82" s="142" t="n"/>
      <c r="H82" s="142" t="n"/>
      <c r="I82" s="142" t="n"/>
      <c r="J82" s="142" t="n"/>
      <c r="K82" s="142" t="n"/>
      <c r="L82" s="142" t="n"/>
      <c r="M82" s="142" t="n"/>
      <c r="N82" s="142" t="n"/>
      <c r="O82" s="142" t="n"/>
      <c r="P82" s="142" t="n"/>
      <c r="Q82" s="142" t="n"/>
      <c r="R82" s="142" t="n"/>
      <c r="S82" s="142" t="n"/>
    </row>
    <row customHeight="1" ht="15.75" r="83" s="75">
      <c r="A83" s="139">
        <f>IF(B83="","",2*STRATEGY_AMPLITUDE*(1/(1+EXP(-(RATIO_SCALE_FACTOR*(($D83-BULLISH_BIAS_OFFSET)/$C83-1))))-0.5))</f>
        <v/>
      </c>
      <c r="B83" s="140">
        <f>IF('Time Series Inputs'!A83="","",'Time Series Inputs'!A83)</f>
        <v/>
      </c>
      <c r="C83" s="141">
        <f>IF('Time Series Inputs'!B83="","",'Time Series Inputs'!B83)</f>
        <v/>
      </c>
      <c r="D83" s="141">
        <f>IF('Time Series Inputs'!C83="","",'Time Series Inputs'!C83)</f>
        <v/>
      </c>
      <c r="E83" s="142" t="n"/>
      <c r="F83" s="142" t="n"/>
      <c r="G83" s="142" t="n"/>
      <c r="H83" s="142" t="n"/>
      <c r="I83" s="142" t="n"/>
      <c r="J83" s="142" t="n"/>
      <c r="K83" s="142" t="n"/>
      <c r="L83" s="142" t="n"/>
      <c r="M83" s="142" t="n"/>
      <c r="N83" s="142" t="n"/>
      <c r="O83" s="142" t="n"/>
      <c r="P83" s="142" t="n"/>
      <c r="Q83" s="142" t="n"/>
      <c r="R83" s="142" t="n"/>
      <c r="S83" s="142" t="n"/>
    </row>
    <row customHeight="1" ht="15.75" r="84" s="75">
      <c r="A84" s="139">
        <f>IF(B84="","",2*STRATEGY_AMPLITUDE*(1/(1+EXP(-(RATIO_SCALE_FACTOR*(($D84-BULLISH_BIAS_OFFSET)/$C84-1))))-0.5))</f>
        <v/>
      </c>
      <c r="B84" s="140">
        <f>IF('Time Series Inputs'!A84="","",'Time Series Inputs'!A84)</f>
        <v/>
      </c>
      <c r="C84" s="141">
        <f>IF('Time Series Inputs'!B84="","",'Time Series Inputs'!B84)</f>
        <v/>
      </c>
      <c r="D84" s="141">
        <f>IF('Time Series Inputs'!C84="","",'Time Series Inputs'!C84)</f>
        <v/>
      </c>
      <c r="E84" s="142" t="n"/>
      <c r="F84" s="142" t="n"/>
      <c r="G84" s="142" t="n"/>
      <c r="H84" s="142" t="n"/>
      <c r="I84" s="142" t="n"/>
      <c r="J84" s="142" t="n"/>
      <c r="K84" s="142" t="n"/>
      <c r="L84" s="142" t="n"/>
      <c r="M84" s="142" t="n"/>
      <c r="N84" s="142" t="n"/>
      <c r="O84" s="142" t="n"/>
      <c r="P84" s="142" t="n"/>
      <c r="Q84" s="142" t="n"/>
      <c r="R84" s="142" t="n"/>
      <c r="S84" s="142" t="n"/>
    </row>
    <row customHeight="1" ht="15.75" r="85" s="75">
      <c r="A85" s="139">
        <f>IF(B85="","",2*STRATEGY_AMPLITUDE*(1/(1+EXP(-(RATIO_SCALE_FACTOR*(($D85-BULLISH_BIAS_OFFSET)/$C85-1))))-0.5))</f>
        <v/>
      </c>
      <c r="B85" s="140">
        <f>IF('Time Series Inputs'!A85="","",'Time Series Inputs'!A85)</f>
        <v/>
      </c>
      <c r="C85" s="141">
        <f>IF('Time Series Inputs'!B85="","",'Time Series Inputs'!B85)</f>
        <v/>
      </c>
      <c r="D85" s="141">
        <f>IF('Time Series Inputs'!C85="","",'Time Series Inputs'!C85)</f>
        <v/>
      </c>
      <c r="E85" s="142" t="n"/>
      <c r="F85" s="142" t="n"/>
      <c r="G85" s="142" t="n"/>
      <c r="H85" s="142" t="n"/>
      <c r="I85" s="142" t="n"/>
      <c r="J85" s="142" t="n"/>
      <c r="K85" s="142" t="n"/>
      <c r="L85" s="142" t="n"/>
      <c r="M85" s="142" t="n"/>
      <c r="N85" s="142" t="n"/>
      <c r="O85" s="142" t="n"/>
      <c r="P85" s="142" t="n"/>
      <c r="Q85" s="142" t="n"/>
      <c r="R85" s="142" t="n"/>
      <c r="S85" s="142" t="n"/>
    </row>
    <row customHeight="1" ht="15.75" r="86" s="75">
      <c r="A86" s="139">
        <f>IF(B86="","",2*STRATEGY_AMPLITUDE*(1/(1+EXP(-(RATIO_SCALE_FACTOR*(($D86-BULLISH_BIAS_OFFSET)/$C86-1))))-0.5))</f>
        <v/>
      </c>
      <c r="B86" s="140">
        <f>IF('Time Series Inputs'!A86="","",'Time Series Inputs'!A86)</f>
        <v/>
      </c>
      <c r="C86" s="141">
        <f>IF('Time Series Inputs'!B86="","",'Time Series Inputs'!B86)</f>
        <v/>
      </c>
      <c r="D86" s="141">
        <f>IF('Time Series Inputs'!C86="","",'Time Series Inputs'!C86)</f>
        <v/>
      </c>
      <c r="E86" s="142" t="n"/>
      <c r="F86" s="142" t="n"/>
      <c r="G86" s="142" t="n"/>
      <c r="H86" s="142" t="n"/>
      <c r="I86" s="142" t="n"/>
      <c r="J86" s="142" t="n"/>
      <c r="K86" s="142" t="n"/>
      <c r="L86" s="142" t="n"/>
      <c r="M86" s="142" t="n"/>
      <c r="N86" s="142" t="n"/>
      <c r="O86" s="142" t="n"/>
      <c r="P86" s="142" t="n"/>
      <c r="Q86" s="142" t="n"/>
      <c r="R86" s="142" t="n"/>
      <c r="S86" s="142" t="n"/>
    </row>
    <row customHeight="1" ht="15.75" r="87" s="75">
      <c r="A87" s="139">
        <f>IF(B87="","",2*STRATEGY_AMPLITUDE*(1/(1+EXP(-(RATIO_SCALE_FACTOR*(($D87-BULLISH_BIAS_OFFSET)/$C87-1))))-0.5))</f>
        <v/>
      </c>
      <c r="B87" s="140">
        <f>IF('Time Series Inputs'!A87="","",'Time Series Inputs'!A87)</f>
        <v/>
      </c>
      <c r="C87" s="141">
        <f>IF('Time Series Inputs'!B87="","",'Time Series Inputs'!B87)</f>
        <v/>
      </c>
      <c r="D87" s="141">
        <f>IF('Time Series Inputs'!C87="","",'Time Series Inputs'!C87)</f>
        <v/>
      </c>
      <c r="E87" s="142" t="n"/>
      <c r="F87" s="142" t="n"/>
      <c r="G87" s="142" t="n"/>
      <c r="H87" s="142" t="n"/>
      <c r="I87" s="142" t="n"/>
      <c r="J87" s="142" t="n"/>
      <c r="K87" s="142" t="n"/>
      <c r="L87" s="142" t="n"/>
      <c r="M87" s="142" t="n"/>
      <c r="N87" s="142" t="n"/>
      <c r="O87" s="142" t="n"/>
      <c r="P87" s="142" t="n"/>
      <c r="Q87" s="142" t="n"/>
      <c r="R87" s="142" t="n"/>
      <c r="S87" s="142" t="n"/>
    </row>
    <row customHeight="1" ht="15.75" r="88" s="75">
      <c r="A88" s="139">
        <f>IF(B88="","",2*STRATEGY_AMPLITUDE*(1/(1+EXP(-(RATIO_SCALE_FACTOR*(($D88-BULLISH_BIAS_OFFSET)/$C88-1))))-0.5))</f>
        <v/>
      </c>
      <c r="B88" s="140">
        <f>IF('Time Series Inputs'!A88="","",'Time Series Inputs'!A88)</f>
        <v/>
      </c>
      <c r="C88" s="141">
        <f>IF('Time Series Inputs'!B88="","",'Time Series Inputs'!B88)</f>
        <v/>
      </c>
      <c r="D88" s="141">
        <f>IF('Time Series Inputs'!C88="","",'Time Series Inputs'!C88)</f>
        <v/>
      </c>
      <c r="E88" s="142" t="n"/>
      <c r="F88" s="142" t="n"/>
      <c r="G88" s="142" t="n"/>
      <c r="H88" s="142" t="n"/>
      <c r="I88" s="142" t="n"/>
      <c r="J88" s="142" t="n"/>
      <c r="K88" s="142" t="n"/>
      <c r="L88" s="142" t="n"/>
      <c r="M88" s="142" t="n"/>
      <c r="N88" s="142" t="n"/>
      <c r="O88" s="142" t="n"/>
      <c r="P88" s="142" t="n"/>
      <c r="Q88" s="142" t="n"/>
      <c r="R88" s="142" t="n"/>
      <c r="S88" s="142" t="n"/>
    </row>
    <row customHeight="1" ht="15.75" r="89" s="75">
      <c r="A89" s="139">
        <f>IF(B89="","",2*STRATEGY_AMPLITUDE*(1/(1+EXP(-(RATIO_SCALE_FACTOR*(($D89-BULLISH_BIAS_OFFSET)/$C89-1))))-0.5))</f>
        <v/>
      </c>
      <c r="B89" s="140">
        <f>IF('Time Series Inputs'!A89="","",'Time Series Inputs'!A89)</f>
        <v/>
      </c>
      <c r="C89" s="141">
        <f>IF('Time Series Inputs'!B89="","",'Time Series Inputs'!B89)</f>
        <v/>
      </c>
      <c r="D89" s="141">
        <f>IF('Time Series Inputs'!C89="","",'Time Series Inputs'!C89)</f>
        <v/>
      </c>
      <c r="E89" s="142" t="n"/>
      <c r="F89" s="142" t="n"/>
      <c r="G89" s="142" t="n"/>
      <c r="H89" s="142" t="n"/>
      <c r="I89" s="142" t="n"/>
      <c r="J89" s="142" t="n"/>
      <c r="K89" s="142" t="n"/>
      <c r="L89" s="142" t="n"/>
      <c r="M89" s="142" t="n"/>
      <c r="N89" s="142" t="n"/>
      <c r="O89" s="142" t="n"/>
      <c r="P89" s="142" t="n"/>
      <c r="Q89" s="142" t="n"/>
      <c r="R89" s="142" t="n"/>
      <c r="S89" s="142" t="n"/>
    </row>
    <row customHeight="1" ht="15.75" r="90" s="75">
      <c r="A90" s="139">
        <f>IF(B90="","",2*STRATEGY_AMPLITUDE*(1/(1+EXP(-(RATIO_SCALE_FACTOR*(($D90-BULLISH_BIAS_OFFSET)/$C90-1))))-0.5))</f>
        <v/>
      </c>
      <c r="B90" s="140">
        <f>IF('Time Series Inputs'!A90="","",'Time Series Inputs'!A90)</f>
        <v/>
      </c>
      <c r="C90" s="141">
        <f>IF('Time Series Inputs'!B90="","",'Time Series Inputs'!B90)</f>
        <v/>
      </c>
      <c r="D90" s="141">
        <f>IF('Time Series Inputs'!C90="","",'Time Series Inputs'!C90)</f>
        <v/>
      </c>
      <c r="E90" s="142" t="n"/>
      <c r="F90" s="142" t="n"/>
      <c r="G90" s="142" t="n"/>
      <c r="H90" s="142" t="n"/>
      <c r="I90" s="142" t="n"/>
      <c r="J90" s="142" t="n"/>
      <c r="K90" s="142" t="n"/>
      <c r="L90" s="142" t="n"/>
      <c r="M90" s="142" t="n"/>
      <c r="N90" s="142" t="n"/>
      <c r="O90" s="142" t="n"/>
      <c r="P90" s="142" t="n"/>
      <c r="Q90" s="142" t="n"/>
      <c r="R90" s="142" t="n"/>
      <c r="S90" s="142" t="n"/>
    </row>
    <row customHeight="1" ht="15.75" r="91" s="75">
      <c r="A91" s="139">
        <f>IF(B91="","",2*STRATEGY_AMPLITUDE*(1/(1+EXP(-(RATIO_SCALE_FACTOR*(($D91-BULLISH_BIAS_OFFSET)/$C91-1))))-0.5))</f>
        <v/>
      </c>
      <c r="B91" s="140">
        <f>IF('Time Series Inputs'!A91="","",'Time Series Inputs'!A91)</f>
        <v/>
      </c>
      <c r="C91" s="141">
        <f>IF('Time Series Inputs'!B91="","",'Time Series Inputs'!B91)</f>
        <v/>
      </c>
      <c r="D91" s="141">
        <f>IF('Time Series Inputs'!C91="","",'Time Series Inputs'!C91)</f>
        <v/>
      </c>
      <c r="E91" s="142" t="n"/>
      <c r="F91" s="142" t="n"/>
      <c r="G91" s="142" t="n"/>
      <c r="H91" s="142" t="n"/>
      <c r="I91" s="142" t="n"/>
      <c r="J91" s="142" t="n"/>
      <c r="K91" s="142" t="n"/>
      <c r="L91" s="142" t="n"/>
      <c r="M91" s="142" t="n"/>
      <c r="N91" s="142" t="n"/>
      <c r="O91" s="142" t="n"/>
      <c r="P91" s="142" t="n"/>
      <c r="Q91" s="142" t="n"/>
      <c r="R91" s="142" t="n"/>
      <c r="S91" s="142" t="n"/>
    </row>
    <row customHeight="1" ht="15.75" r="92" s="75">
      <c r="A92" s="139">
        <f>IF(B92="","",2*STRATEGY_AMPLITUDE*(1/(1+EXP(-(RATIO_SCALE_FACTOR*(($D92-BULLISH_BIAS_OFFSET)/$C92-1))))-0.5))</f>
        <v/>
      </c>
      <c r="B92" s="140">
        <f>IF('Time Series Inputs'!A92="","",'Time Series Inputs'!A92)</f>
        <v/>
      </c>
      <c r="C92" s="141">
        <f>IF('Time Series Inputs'!B92="","",'Time Series Inputs'!B92)</f>
        <v/>
      </c>
      <c r="D92" s="141">
        <f>IF('Time Series Inputs'!C92="","",'Time Series Inputs'!C92)</f>
        <v/>
      </c>
      <c r="E92" s="142" t="n"/>
      <c r="F92" s="142" t="n"/>
      <c r="G92" s="142" t="n"/>
      <c r="H92" s="142" t="n"/>
      <c r="I92" s="142" t="n"/>
      <c r="J92" s="142" t="n"/>
      <c r="K92" s="142" t="n"/>
      <c r="L92" s="142" t="n"/>
      <c r="M92" s="142" t="n"/>
      <c r="N92" s="142" t="n"/>
      <c r="O92" s="142" t="n"/>
      <c r="P92" s="142" t="n"/>
      <c r="Q92" s="142" t="n"/>
      <c r="R92" s="142" t="n"/>
      <c r="S92" s="142" t="n"/>
    </row>
    <row customHeight="1" ht="15.75" r="93" s="75">
      <c r="A93" s="139">
        <f>IF(B93="","",2*STRATEGY_AMPLITUDE*(1/(1+EXP(-(RATIO_SCALE_FACTOR*(($D93-BULLISH_BIAS_OFFSET)/$C93-1))))-0.5))</f>
        <v/>
      </c>
      <c r="B93" s="140">
        <f>IF('Time Series Inputs'!A93="","",'Time Series Inputs'!A93)</f>
        <v/>
      </c>
      <c r="C93" s="141">
        <f>IF('Time Series Inputs'!B93="","",'Time Series Inputs'!B93)</f>
        <v/>
      </c>
      <c r="D93" s="141">
        <f>IF('Time Series Inputs'!C93="","",'Time Series Inputs'!C93)</f>
        <v/>
      </c>
      <c r="E93" s="142" t="n"/>
      <c r="F93" s="142" t="n"/>
      <c r="G93" s="142" t="n"/>
      <c r="H93" s="142" t="n"/>
      <c r="I93" s="142" t="n"/>
      <c r="J93" s="142" t="n"/>
      <c r="K93" s="142" t="n"/>
      <c r="L93" s="142" t="n"/>
      <c r="M93" s="142" t="n"/>
      <c r="N93" s="142" t="n"/>
      <c r="O93" s="142" t="n"/>
      <c r="P93" s="142" t="n"/>
      <c r="Q93" s="142" t="n"/>
      <c r="R93" s="142" t="n"/>
      <c r="S93" s="142" t="n"/>
    </row>
    <row customHeight="1" ht="15.75" r="94" s="75">
      <c r="A94" s="139">
        <f>IF(B94="","",2*STRATEGY_AMPLITUDE*(1/(1+EXP(-(RATIO_SCALE_FACTOR*(($D94-BULLISH_BIAS_OFFSET)/$C94-1))))-0.5))</f>
        <v/>
      </c>
      <c r="B94" s="140">
        <f>IF('Time Series Inputs'!A94="","",'Time Series Inputs'!A94)</f>
        <v/>
      </c>
      <c r="C94" s="141">
        <f>IF('Time Series Inputs'!B94="","",'Time Series Inputs'!B94)</f>
        <v/>
      </c>
      <c r="D94" s="141">
        <f>IF('Time Series Inputs'!C94="","",'Time Series Inputs'!C94)</f>
        <v/>
      </c>
      <c r="E94" s="142" t="n"/>
      <c r="F94" s="142" t="n"/>
      <c r="G94" s="142" t="n"/>
      <c r="H94" s="142" t="n"/>
      <c r="I94" s="142" t="n"/>
      <c r="J94" s="142" t="n"/>
      <c r="K94" s="142" t="n"/>
      <c r="L94" s="142" t="n"/>
      <c r="M94" s="142" t="n"/>
      <c r="N94" s="142" t="n"/>
      <c r="O94" s="142" t="n"/>
      <c r="P94" s="142" t="n"/>
      <c r="Q94" s="142" t="n"/>
      <c r="R94" s="142" t="n"/>
      <c r="S94" s="142" t="n"/>
    </row>
    <row customHeight="1" ht="15.75" r="95" s="75">
      <c r="A95" s="139">
        <f>IF(B95="","",2*STRATEGY_AMPLITUDE*(1/(1+EXP(-(RATIO_SCALE_FACTOR*(($D95-BULLISH_BIAS_OFFSET)/$C95-1))))-0.5))</f>
        <v/>
      </c>
      <c r="B95" s="140">
        <f>IF('Time Series Inputs'!A95="","",'Time Series Inputs'!A95)</f>
        <v/>
      </c>
      <c r="C95" s="141">
        <f>IF('Time Series Inputs'!B95="","",'Time Series Inputs'!B95)</f>
        <v/>
      </c>
      <c r="D95" s="141">
        <f>IF('Time Series Inputs'!C95="","",'Time Series Inputs'!C95)</f>
        <v/>
      </c>
      <c r="E95" s="142" t="n"/>
      <c r="F95" s="142" t="n"/>
      <c r="G95" s="142" t="n"/>
      <c r="H95" s="142" t="n"/>
      <c r="I95" s="142" t="n"/>
      <c r="J95" s="142" t="n"/>
      <c r="K95" s="142" t="n"/>
      <c r="L95" s="142" t="n"/>
      <c r="M95" s="142" t="n"/>
      <c r="N95" s="142" t="n"/>
      <c r="O95" s="142" t="n"/>
      <c r="P95" s="142" t="n"/>
      <c r="Q95" s="142" t="n"/>
      <c r="R95" s="142" t="n"/>
      <c r="S95" s="142" t="n"/>
    </row>
    <row customHeight="1" ht="15.75" r="96" s="75">
      <c r="A96" s="139">
        <f>IF(B96="","",2*STRATEGY_AMPLITUDE*(1/(1+EXP(-(RATIO_SCALE_FACTOR*(($D96-BULLISH_BIAS_OFFSET)/$C96-1))))-0.5))</f>
        <v/>
      </c>
      <c r="B96" s="140">
        <f>IF('Time Series Inputs'!A96="","",'Time Series Inputs'!A96)</f>
        <v/>
      </c>
      <c r="C96" s="141">
        <f>IF('Time Series Inputs'!B96="","",'Time Series Inputs'!B96)</f>
        <v/>
      </c>
      <c r="D96" s="141">
        <f>IF('Time Series Inputs'!C96="","",'Time Series Inputs'!C96)</f>
        <v/>
      </c>
      <c r="E96" s="142" t="n"/>
      <c r="F96" s="142" t="n"/>
      <c r="G96" s="142" t="n"/>
      <c r="H96" s="142" t="n"/>
      <c r="I96" s="142" t="n"/>
      <c r="J96" s="142" t="n"/>
      <c r="K96" s="142" t="n"/>
      <c r="L96" s="142" t="n"/>
      <c r="M96" s="142" t="n"/>
      <c r="N96" s="142" t="n"/>
      <c r="O96" s="142" t="n"/>
      <c r="P96" s="142" t="n"/>
      <c r="Q96" s="142" t="n"/>
      <c r="R96" s="142" t="n"/>
      <c r="S96" s="142" t="n"/>
    </row>
    <row customHeight="1" ht="15.75" r="97" s="75">
      <c r="A97" s="139">
        <f>IF(B97="","",2*STRATEGY_AMPLITUDE*(1/(1+EXP(-(RATIO_SCALE_FACTOR*(($D97-BULLISH_BIAS_OFFSET)/$C97-1))))-0.5))</f>
        <v/>
      </c>
      <c r="B97" s="140">
        <f>IF('Time Series Inputs'!A97="","",'Time Series Inputs'!A97)</f>
        <v/>
      </c>
      <c r="C97" s="141">
        <f>IF('Time Series Inputs'!B97="","",'Time Series Inputs'!B97)</f>
        <v/>
      </c>
      <c r="D97" s="141">
        <f>IF('Time Series Inputs'!C97="","",'Time Series Inputs'!C97)</f>
        <v/>
      </c>
      <c r="E97" s="142" t="n"/>
      <c r="F97" s="142" t="n"/>
      <c r="G97" s="142" t="n"/>
      <c r="H97" s="142" t="n"/>
      <c r="I97" s="142" t="n"/>
      <c r="J97" s="142" t="n"/>
      <c r="K97" s="142" t="n"/>
      <c r="L97" s="142" t="n"/>
      <c r="M97" s="142" t="n"/>
      <c r="N97" s="142" t="n"/>
      <c r="O97" s="142" t="n"/>
      <c r="P97" s="142" t="n"/>
      <c r="Q97" s="142" t="n"/>
      <c r="R97" s="142" t="n"/>
      <c r="S97" s="142" t="n"/>
    </row>
    <row customHeight="1" ht="15.75" r="98" s="75">
      <c r="A98" s="139">
        <f>IF(B98="","",2*STRATEGY_AMPLITUDE*(1/(1+EXP(-(RATIO_SCALE_FACTOR*(($D98-BULLISH_BIAS_OFFSET)/$C98-1))))-0.5))</f>
        <v/>
      </c>
      <c r="B98" s="140">
        <f>IF('Time Series Inputs'!A98="","",'Time Series Inputs'!A98)</f>
        <v/>
      </c>
      <c r="C98" s="141">
        <f>IF('Time Series Inputs'!B98="","",'Time Series Inputs'!B98)</f>
        <v/>
      </c>
      <c r="D98" s="141">
        <f>IF('Time Series Inputs'!C98="","",'Time Series Inputs'!C98)</f>
        <v/>
      </c>
      <c r="E98" s="142" t="n"/>
      <c r="F98" s="142" t="n"/>
      <c r="G98" s="142" t="n"/>
      <c r="H98" s="142" t="n"/>
      <c r="I98" s="142" t="n"/>
      <c r="J98" s="142" t="n"/>
      <c r="K98" s="142" t="n"/>
      <c r="L98" s="142" t="n"/>
      <c r="M98" s="142" t="n"/>
      <c r="N98" s="142" t="n"/>
      <c r="O98" s="142" t="n"/>
      <c r="P98" s="142" t="n"/>
      <c r="Q98" s="142" t="n"/>
      <c r="R98" s="142" t="n"/>
      <c r="S98" s="142" t="n"/>
    </row>
    <row customHeight="1" ht="15.75" r="99" s="75">
      <c r="A99" s="139">
        <f>IF(B99="","",2*STRATEGY_AMPLITUDE*(1/(1+EXP(-(RATIO_SCALE_FACTOR*(($D99-BULLISH_BIAS_OFFSET)/$C99-1))))-0.5))</f>
        <v/>
      </c>
      <c r="B99" s="140">
        <f>IF('Time Series Inputs'!A99="","",'Time Series Inputs'!A99)</f>
        <v/>
      </c>
      <c r="C99" s="141">
        <f>IF('Time Series Inputs'!B99="","",'Time Series Inputs'!B99)</f>
        <v/>
      </c>
      <c r="D99" s="141">
        <f>IF('Time Series Inputs'!C99="","",'Time Series Inputs'!C99)</f>
        <v/>
      </c>
      <c r="E99" s="142" t="n"/>
      <c r="F99" s="142" t="n"/>
      <c r="G99" s="142" t="n"/>
      <c r="H99" s="142" t="n"/>
      <c r="I99" s="142" t="n"/>
      <c r="J99" s="142" t="n"/>
      <c r="K99" s="142" t="n"/>
      <c r="L99" s="142" t="n"/>
      <c r="M99" s="142" t="n"/>
      <c r="N99" s="142" t="n"/>
      <c r="O99" s="142" t="n"/>
      <c r="P99" s="142" t="n"/>
      <c r="Q99" s="142" t="n"/>
      <c r="R99" s="142" t="n"/>
      <c r="S99" s="142" t="n"/>
    </row>
    <row customHeight="1" ht="15.75" r="100" s="75">
      <c r="A100" s="139">
        <f>IF(B100="","",2*STRATEGY_AMPLITUDE*(1/(1+EXP(-(RATIO_SCALE_FACTOR*(($D100-BULLISH_BIAS_OFFSET)/$C100-1))))-0.5))</f>
        <v/>
      </c>
      <c r="B100" s="140">
        <f>IF('Time Series Inputs'!A100="","",'Time Series Inputs'!A100)</f>
        <v/>
      </c>
      <c r="C100" s="141">
        <f>IF('Time Series Inputs'!B100="","",'Time Series Inputs'!B100)</f>
        <v/>
      </c>
      <c r="D100" s="141">
        <f>IF('Time Series Inputs'!C100="","",'Time Series Inputs'!C100)</f>
        <v/>
      </c>
      <c r="E100" s="142" t="n"/>
      <c r="F100" s="142" t="n"/>
      <c r="G100" s="142" t="n"/>
      <c r="H100" s="142" t="n"/>
      <c r="I100" s="142" t="n"/>
      <c r="J100" s="142" t="n"/>
      <c r="K100" s="142" t="n"/>
      <c r="L100" s="142" t="n"/>
      <c r="M100" s="142" t="n"/>
      <c r="N100" s="142" t="n"/>
      <c r="O100" s="142" t="n"/>
      <c r="P100" s="142" t="n"/>
      <c r="Q100" s="142" t="n"/>
      <c r="R100" s="142" t="n"/>
      <c r="S100" s="142" t="n"/>
    </row>
    <row customHeight="1" ht="15.75" r="101" s="75">
      <c r="A101" s="139">
        <f>IF(B101="","",2*STRATEGY_AMPLITUDE*(1/(1+EXP(-(RATIO_SCALE_FACTOR*(($D101-BULLISH_BIAS_OFFSET)/$C101-1))))-0.5))</f>
        <v/>
      </c>
      <c r="B101" s="140">
        <f>IF('Time Series Inputs'!A101="","",'Time Series Inputs'!A101)</f>
        <v/>
      </c>
      <c r="C101" s="141">
        <f>IF('Time Series Inputs'!B101="","",'Time Series Inputs'!B101)</f>
        <v/>
      </c>
      <c r="D101" s="141">
        <f>IF('Time Series Inputs'!C101="","",'Time Series Inputs'!C101)</f>
        <v/>
      </c>
      <c r="E101" s="142" t="n"/>
      <c r="F101" s="142" t="n"/>
      <c r="G101" s="142" t="n"/>
      <c r="H101" s="142" t="n"/>
      <c r="I101" s="142" t="n"/>
      <c r="J101" s="142" t="n"/>
      <c r="K101" s="142" t="n"/>
      <c r="L101" s="142" t="n"/>
      <c r="M101" s="142" t="n"/>
      <c r="N101" s="142" t="n"/>
      <c r="O101" s="142" t="n"/>
      <c r="P101" s="142" t="n"/>
      <c r="Q101" s="142" t="n"/>
      <c r="R101" s="142" t="n"/>
      <c r="S101" s="142" t="n"/>
    </row>
    <row customHeight="1" ht="15.75" r="102" s="75">
      <c r="A102" s="139">
        <f>IF(B102="","",2*STRATEGY_AMPLITUDE*(1/(1+EXP(-(RATIO_SCALE_FACTOR*(($D102-BULLISH_BIAS_OFFSET)/$C102-1))))-0.5))</f>
        <v/>
      </c>
      <c r="B102" s="140">
        <f>IF('Time Series Inputs'!A102="","",'Time Series Inputs'!A102)</f>
        <v/>
      </c>
      <c r="C102" s="141">
        <f>IF('Time Series Inputs'!B102="","",'Time Series Inputs'!B102)</f>
        <v/>
      </c>
      <c r="D102" s="141">
        <f>IF('Time Series Inputs'!C102="","",'Time Series Inputs'!C102)</f>
        <v/>
      </c>
      <c r="E102" s="142" t="n"/>
      <c r="F102" s="142" t="n"/>
      <c r="G102" s="142" t="n"/>
      <c r="H102" s="142" t="n"/>
      <c r="I102" s="142" t="n"/>
      <c r="J102" s="142" t="n"/>
      <c r="K102" s="142" t="n"/>
      <c r="L102" s="142" t="n"/>
      <c r="M102" s="142" t="n"/>
      <c r="N102" s="142" t="n"/>
      <c r="O102" s="142" t="n"/>
      <c r="P102" s="142" t="n"/>
      <c r="Q102" s="142" t="n"/>
      <c r="R102" s="142" t="n"/>
      <c r="S102" s="142" t="n"/>
    </row>
    <row customHeight="1" ht="15.75" r="103" s="75">
      <c r="A103" s="139">
        <f>IF(B103="","",2*STRATEGY_AMPLITUDE*(1/(1+EXP(-(RATIO_SCALE_FACTOR*(($D103-BULLISH_BIAS_OFFSET)/$C103-1))))-0.5))</f>
        <v/>
      </c>
      <c r="B103" s="140">
        <f>IF('Time Series Inputs'!A103="","",'Time Series Inputs'!A103)</f>
        <v/>
      </c>
      <c r="C103" s="141">
        <f>IF('Time Series Inputs'!B103="","",'Time Series Inputs'!B103)</f>
        <v/>
      </c>
      <c r="D103" s="141">
        <f>IF('Time Series Inputs'!C103="","",'Time Series Inputs'!C103)</f>
        <v/>
      </c>
      <c r="E103" s="142" t="n"/>
      <c r="F103" s="142" t="n"/>
      <c r="G103" s="142" t="n"/>
      <c r="H103" s="142" t="n"/>
      <c r="I103" s="142" t="n"/>
      <c r="J103" s="142" t="n"/>
      <c r="K103" s="142" t="n"/>
      <c r="L103" s="142" t="n"/>
      <c r="M103" s="142" t="n"/>
      <c r="N103" s="142" t="n"/>
      <c r="O103" s="142" t="n"/>
      <c r="P103" s="142" t="n"/>
      <c r="Q103" s="142" t="n"/>
      <c r="R103" s="142" t="n"/>
      <c r="S103" s="142" t="n"/>
    </row>
    <row customHeight="1" ht="15.75" r="104" s="75">
      <c r="A104" s="139">
        <f>IF(B104="","",2*STRATEGY_AMPLITUDE*(1/(1+EXP(-(RATIO_SCALE_FACTOR*(($D104-BULLISH_BIAS_OFFSET)/$C104-1))))-0.5))</f>
        <v/>
      </c>
      <c r="B104" s="140">
        <f>IF('Time Series Inputs'!A104="","",'Time Series Inputs'!A104)</f>
        <v/>
      </c>
      <c r="C104" s="141">
        <f>IF('Time Series Inputs'!B104="","",'Time Series Inputs'!B104)</f>
        <v/>
      </c>
      <c r="D104" s="141">
        <f>IF('Time Series Inputs'!C104="","",'Time Series Inputs'!C104)</f>
        <v/>
      </c>
      <c r="E104" s="142" t="n"/>
      <c r="F104" s="142" t="n"/>
      <c r="G104" s="142" t="n"/>
      <c r="H104" s="142" t="n"/>
      <c r="I104" s="142" t="n"/>
      <c r="J104" s="142" t="n"/>
      <c r="K104" s="142" t="n"/>
      <c r="L104" s="142" t="n"/>
      <c r="M104" s="142" t="n"/>
      <c r="N104" s="142" t="n"/>
      <c r="O104" s="142" t="n"/>
      <c r="P104" s="142" t="n"/>
      <c r="Q104" s="142" t="n"/>
      <c r="R104" s="142" t="n"/>
      <c r="S104" s="142" t="n"/>
    </row>
    <row customHeight="1" ht="15.75" r="105" s="75">
      <c r="A105" s="139">
        <f>IF(B105="","",2*STRATEGY_AMPLITUDE*(1/(1+EXP(-(RATIO_SCALE_FACTOR*(($D105-BULLISH_BIAS_OFFSET)/$C105-1))))-0.5))</f>
        <v/>
      </c>
      <c r="B105" s="140">
        <f>IF('Time Series Inputs'!A105="","",'Time Series Inputs'!A105)</f>
        <v/>
      </c>
      <c r="C105" s="141">
        <f>IF('Time Series Inputs'!B105="","",'Time Series Inputs'!B105)</f>
        <v/>
      </c>
      <c r="D105" s="141">
        <f>IF('Time Series Inputs'!C105="","",'Time Series Inputs'!C105)</f>
        <v/>
      </c>
      <c r="E105" s="142" t="n"/>
      <c r="F105" s="142" t="n"/>
      <c r="G105" s="142" t="n"/>
      <c r="H105" s="142" t="n"/>
      <c r="I105" s="142" t="n"/>
      <c r="J105" s="142" t="n"/>
      <c r="K105" s="142" t="n"/>
      <c r="L105" s="142" t="n"/>
      <c r="M105" s="142" t="n"/>
      <c r="N105" s="142" t="n"/>
      <c r="O105" s="142" t="n"/>
      <c r="P105" s="142" t="n"/>
      <c r="Q105" s="142" t="n"/>
      <c r="R105" s="142" t="n"/>
      <c r="S105" s="142" t="n"/>
    </row>
    <row customHeight="1" ht="15.75" r="106" s="75">
      <c r="A106" s="139">
        <f>IF(B106="","",2*STRATEGY_AMPLITUDE*(1/(1+EXP(-(RATIO_SCALE_FACTOR*(($D106-BULLISH_BIAS_OFFSET)/$C106-1))))-0.5))</f>
        <v/>
      </c>
      <c r="B106" s="140">
        <f>IF('Time Series Inputs'!A106="","",'Time Series Inputs'!A106)</f>
        <v/>
      </c>
      <c r="C106" s="141">
        <f>IF('Time Series Inputs'!B106="","",'Time Series Inputs'!B106)</f>
        <v/>
      </c>
      <c r="D106" s="141">
        <f>IF('Time Series Inputs'!C106="","",'Time Series Inputs'!C106)</f>
        <v/>
      </c>
      <c r="E106" s="142" t="n"/>
      <c r="F106" s="142" t="n"/>
      <c r="G106" s="142" t="n"/>
      <c r="H106" s="142" t="n"/>
      <c r="I106" s="142" t="n"/>
      <c r="J106" s="142" t="n"/>
      <c r="K106" s="142" t="n"/>
      <c r="L106" s="142" t="n"/>
      <c r="M106" s="142" t="n"/>
      <c r="N106" s="142" t="n"/>
      <c r="O106" s="142" t="n"/>
      <c r="P106" s="142" t="n"/>
      <c r="Q106" s="142" t="n"/>
      <c r="R106" s="142" t="n"/>
      <c r="S106" s="142" t="n"/>
    </row>
    <row customHeight="1" ht="15.75" r="107" s="75">
      <c r="A107" s="139">
        <f>IF(B107="","",2*STRATEGY_AMPLITUDE*(1/(1+EXP(-(RATIO_SCALE_FACTOR*(($D107-BULLISH_BIAS_OFFSET)/$C107-1))))-0.5))</f>
        <v/>
      </c>
      <c r="B107" s="140">
        <f>IF('Time Series Inputs'!A107="","",'Time Series Inputs'!A107)</f>
        <v/>
      </c>
      <c r="C107" s="141">
        <f>IF('Time Series Inputs'!B107="","",'Time Series Inputs'!B107)</f>
        <v/>
      </c>
      <c r="D107" s="141">
        <f>IF('Time Series Inputs'!C107="","",'Time Series Inputs'!C107)</f>
        <v/>
      </c>
      <c r="E107" s="142" t="n"/>
      <c r="F107" s="142" t="n"/>
      <c r="G107" s="142" t="n"/>
      <c r="H107" s="142" t="n"/>
      <c r="I107" s="142" t="n"/>
      <c r="J107" s="142" t="n"/>
      <c r="K107" s="142" t="n"/>
      <c r="L107" s="142" t="n"/>
      <c r="M107" s="142" t="n"/>
      <c r="N107" s="142" t="n"/>
      <c r="O107" s="142" t="n"/>
      <c r="P107" s="142" t="n"/>
      <c r="Q107" s="142" t="n"/>
      <c r="R107" s="142" t="n"/>
      <c r="S107" s="142" t="n"/>
    </row>
    <row customHeight="1" ht="15.75" r="108" s="75">
      <c r="A108" s="139">
        <f>IF(B108="","",2*STRATEGY_AMPLITUDE*(1/(1+EXP(-(RATIO_SCALE_FACTOR*(($D108-BULLISH_BIAS_OFFSET)/$C108-1))))-0.5))</f>
        <v/>
      </c>
      <c r="B108" s="140">
        <f>IF('Time Series Inputs'!A108="","",'Time Series Inputs'!A108)</f>
        <v/>
      </c>
      <c r="C108" s="141">
        <f>IF('Time Series Inputs'!B108="","",'Time Series Inputs'!B108)</f>
        <v/>
      </c>
      <c r="D108" s="141">
        <f>IF('Time Series Inputs'!C108="","",'Time Series Inputs'!C108)</f>
        <v/>
      </c>
      <c r="E108" s="142" t="n"/>
      <c r="F108" s="142" t="n"/>
      <c r="G108" s="142" t="n"/>
      <c r="H108" s="142" t="n"/>
      <c r="I108" s="142" t="n"/>
      <c r="J108" s="142" t="n"/>
      <c r="K108" s="142" t="n"/>
      <c r="L108" s="142" t="n"/>
      <c r="M108" s="142" t="n"/>
      <c r="N108" s="142" t="n"/>
      <c r="O108" s="142" t="n"/>
      <c r="P108" s="142" t="n"/>
      <c r="Q108" s="142" t="n"/>
      <c r="R108" s="142" t="n"/>
      <c r="S108" s="142" t="n"/>
    </row>
    <row customHeight="1" ht="15.75" r="109" s="75">
      <c r="A109" s="139">
        <f>IF(B109="","",2*STRATEGY_AMPLITUDE*(1/(1+EXP(-(RATIO_SCALE_FACTOR*(($D109-BULLISH_BIAS_OFFSET)/$C109-1))))-0.5))</f>
        <v/>
      </c>
      <c r="B109" s="140">
        <f>IF('Time Series Inputs'!A109="","",'Time Series Inputs'!A109)</f>
        <v/>
      </c>
      <c r="C109" s="141">
        <f>IF('Time Series Inputs'!B109="","",'Time Series Inputs'!B109)</f>
        <v/>
      </c>
      <c r="D109" s="141">
        <f>IF('Time Series Inputs'!C109="","",'Time Series Inputs'!C109)</f>
        <v/>
      </c>
      <c r="E109" s="142" t="n"/>
      <c r="F109" s="142" t="n"/>
      <c r="G109" s="142" t="n"/>
      <c r="H109" s="142" t="n"/>
      <c r="I109" s="142" t="n"/>
      <c r="J109" s="142" t="n"/>
      <c r="K109" s="142" t="n"/>
      <c r="L109" s="142" t="n"/>
      <c r="M109" s="142" t="n"/>
      <c r="N109" s="142" t="n"/>
      <c r="O109" s="142" t="n"/>
      <c r="P109" s="142" t="n"/>
      <c r="Q109" s="142" t="n"/>
      <c r="R109" s="142" t="n"/>
      <c r="S109" s="142" t="n"/>
    </row>
    <row customHeight="1" ht="15.75" r="110" s="75">
      <c r="A110" s="139">
        <f>IF(B110="","",2*STRATEGY_AMPLITUDE*(1/(1+EXP(-(RATIO_SCALE_FACTOR*(($D110-BULLISH_BIAS_OFFSET)/$C110-1))))-0.5))</f>
        <v/>
      </c>
      <c r="B110" s="140">
        <f>IF('Time Series Inputs'!A110="","",'Time Series Inputs'!A110)</f>
        <v/>
      </c>
      <c r="C110" s="141">
        <f>IF('Time Series Inputs'!B110="","",'Time Series Inputs'!B110)</f>
        <v/>
      </c>
      <c r="D110" s="141">
        <f>IF('Time Series Inputs'!C110="","",'Time Series Inputs'!C110)</f>
        <v/>
      </c>
      <c r="E110" s="142" t="n"/>
      <c r="F110" s="142" t="n"/>
      <c r="G110" s="142" t="n"/>
      <c r="H110" s="142" t="n"/>
      <c r="I110" s="142" t="n"/>
      <c r="J110" s="142" t="n"/>
      <c r="K110" s="142" t="n"/>
      <c r="L110" s="142" t="n"/>
      <c r="M110" s="142" t="n"/>
      <c r="N110" s="142" t="n"/>
      <c r="O110" s="142" t="n"/>
      <c r="P110" s="142" t="n"/>
      <c r="Q110" s="142" t="n"/>
      <c r="R110" s="142" t="n"/>
      <c r="S110" s="142" t="n"/>
    </row>
    <row customHeight="1" ht="15.75" r="111" s="75">
      <c r="A111" s="139">
        <f>IF(B111="","",2*STRATEGY_AMPLITUDE*(1/(1+EXP(-(RATIO_SCALE_FACTOR*(($D111-BULLISH_BIAS_OFFSET)/$C111-1))))-0.5))</f>
        <v/>
      </c>
      <c r="B111" s="140">
        <f>IF('Time Series Inputs'!A111="","",'Time Series Inputs'!A111)</f>
        <v/>
      </c>
      <c r="C111" s="141">
        <f>IF('Time Series Inputs'!B111="","",'Time Series Inputs'!B111)</f>
        <v/>
      </c>
      <c r="D111" s="141">
        <f>IF('Time Series Inputs'!C111="","",'Time Series Inputs'!C111)</f>
        <v/>
      </c>
      <c r="E111" s="142" t="n"/>
      <c r="F111" s="142" t="n"/>
      <c r="G111" s="142" t="n"/>
      <c r="H111" s="142" t="n"/>
      <c r="I111" s="142" t="n"/>
      <c r="J111" s="142" t="n"/>
      <c r="K111" s="142" t="n"/>
      <c r="L111" s="142" t="n"/>
      <c r="M111" s="142" t="n"/>
      <c r="N111" s="142" t="n"/>
      <c r="O111" s="142" t="n"/>
      <c r="P111" s="142" t="n"/>
      <c r="Q111" s="142" t="n"/>
      <c r="R111" s="142" t="n"/>
      <c r="S111" s="142" t="n"/>
    </row>
    <row customHeight="1" ht="15.75" r="112" s="75">
      <c r="A112" s="139">
        <f>IF(B112="","",2*STRATEGY_AMPLITUDE*(1/(1+EXP(-(RATIO_SCALE_FACTOR*(($D112-BULLISH_BIAS_OFFSET)/$C112-1))))-0.5))</f>
        <v/>
      </c>
      <c r="B112" s="140">
        <f>IF('Time Series Inputs'!A112="","",'Time Series Inputs'!A112)</f>
        <v/>
      </c>
      <c r="C112" s="141">
        <f>IF('Time Series Inputs'!B112="","",'Time Series Inputs'!B112)</f>
        <v/>
      </c>
      <c r="D112" s="141">
        <f>IF('Time Series Inputs'!C112="","",'Time Series Inputs'!C112)</f>
        <v/>
      </c>
      <c r="E112" s="142" t="n"/>
      <c r="F112" s="142" t="n"/>
      <c r="G112" s="142" t="n"/>
      <c r="H112" s="142" t="n"/>
      <c r="I112" s="142" t="n"/>
      <c r="J112" s="142" t="n"/>
      <c r="K112" s="142" t="n"/>
      <c r="L112" s="142" t="n"/>
      <c r="M112" s="142" t="n"/>
      <c r="N112" s="142" t="n"/>
      <c r="O112" s="142" t="n"/>
      <c r="P112" s="142" t="n"/>
      <c r="Q112" s="142" t="n"/>
      <c r="R112" s="142" t="n"/>
      <c r="S112" s="142" t="n"/>
    </row>
    <row customHeight="1" ht="15.75" r="113" s="75">
      <c r="A113" s="139">
        <f>IF(B113="","",2*STRATEGY_AMPLITUDE*(1/(1+EXP(-(RATIO_SCALE_FACTOR*(($D113-BULLISH_BIAS_OFFSET)/$C113-1))))-0.5))</f>
        <v/>
      </c>
      <c r="B113" s="140">
        <f>IF('Time Series Inputs'!A113="","",'Time Series Inputs'!A113)</f>
        <v/>
      </c>
      <c r="C113" s="141">
        <f>IF('Time Series Inputs'!B113="","",'Time Series Inputs'!B113)</f>
        <v/>
      </c>
      <c r="D113" s="141">
        <f>IF('Time Series Inputs'!C113="","",'Time Series Inputs'!C113)</f>
        <v/>
      </c>
      <c r="E113" s="142" t="n"/>
      <c r="F113" s="142" t="n"/>
      <c r="G113" s="142" t="n"/>
      <c r="H113" s="142" t="n"/>
      <c r="I113" s="142" t="n"/>
      <c r="J113" s="142" t="n"/>
      <c r="K113" s="142" t="n"/>
      <c r="L113" s="142" t="n"/>
      <c r="M113" s="142" t="n"/>
      <c r="N113" s="142" t="n"/>
      <c r="O113" s="142" t="n"/>
      <c r="P113" s="142" t="n"/>
      <c r="Q113" s="142" t="n"/>
      <c r="R113" s="142" t="n"/>
      <c r="S113" s="142" t="n"/>
    </row>
    <row customHeight="1" ht="15.75" r="114" s="75">
      <c r="A114" s="139">
        <f>IF(B114="","",2*STRATEGY_AMPLITUDE*(1/(1+EXP(-(RATIO_SCALE_FACTOR*(($D114-BULLISH_BIAS_OFFSET)/$C114-1))))-0.5))</f>
        <v/>
      </c>
      <c r="B114" s="140">
        <f>IF('Time Series Inputs'!A114="","",'Time Series Inputs'!A114)</f>
        <v/>
      </c>
      <c r="C114" s="141">
        <f>IF('Time Series Inputs'!B114="","",'Time Series Inputs'!B114)</f>
        <v/>
      </c>
      <c r="D114" s="141">
        <f>IF('Time Series Inputs'!C114="","",'Time Series Inputs'!C114)</f>
        <v/>
      </c>
      <c r="E114" s="142" t="n"/>
      <c r="F114" s="142" t="n"/>
      <c r="G114" s="142" t="n"/>
      <c r="H114" s="142" t="n"/>
      <c r="I114" s="142" t="n"/>
      <c r="J114" s="142" t="n"/>
      <c r="K114" s="142" t="n"/>
      <c r="L114" s="142" t="n"/>
      <c r="M114" s="142" t="n"/>
      <c r="N114" s="142" t="n"/>
      <c r="O114" s="142" t="n"/>
      <c r="P114" s="142" t="n"/>
      <c r="Q114" s="142" t="n"/>
      <c r="R114" s="142" t="n"/>
      <c r="S114" s="142" t="n"/>
    </row>
    <row customHeight="1" ht="15.75" r="115" s="75">
      <c r="A115" s="139">
        <f>IF(B115="","",2*STRATEGY_AMPLITUDE*(1/(1+EXP(-(RATIO_SCALE_FACTOR*(($D115-BULLISH_BIAS_OFFSET)/$C115-1))))-0.5))</f>
        <v/>
      </c>
      <c r="B115" s="140">
        <f>IF('Time Series Inputs'!A115="","",'Time Series Inputs'!A115)</f>
        <v/>
      </c>
      <c r="C115" s="141">
        <f>IF('Time Series Inputs'!B115="","",'Time Series Inputs'!B115)</f>
        <v/>
      </c>
      <c r="D115" s="141">
        <f>IF('Time Series Inputs'!C115="","",'Time Series Inputs'!C115)</f>
        <v/>
      </c>
      <c r="E115" s="142" t="n"/>
      <c r="F115" s="142" t="n"/>
      <c r="G115" s="142" t="n"/>
      <c r="H115" s="142" t="n"/>
      <c r="I115" s="142" t="n"/>
      <c r="J115" s="142" t="n"/>
      <c r="K115" s="142" t="n"/>
      <c r="L115" s="142" t="n"/>
      <c r="M115" s="142" t="n"/>
      <c r="N115" s="142" t="n"/>
      <c r="O115" s="142" t="n"/>
      <c r="P115" s="142" t="n"/>
      <c r="Q115" s="142" t="n"/>
      <c r="R115" s="142" t="n"/>
      <c r="S115" s="142" t="n"/>
    </row>
    <row customHeight="1" ht="15.75" r="116" s="75">
      <c r="A116" s="139">
        <f>IF(B116="","",2*STRATEGY_AMPLITUDE*(1/(1+EXP(-(RATIO_SCALE_FACTOR*(($D116-BULLISH_BIAS_OFFSET)/$C116-1))))-0.5))</f>
        <v/>
      </c>
      <c r="B116" s="140">
        <f>IF('Time Series Inputs'!A116="","",'Time Series Inputs'!A116)</f>
        <v/>
      </c>
      <c r="C116" s="141">
        <f>IF('Time Series Inputs'!B116="","",'Time Series Inputs'!B116)</f>
        <v/>
      </c>
      <c r="D116" s="141">
        <f>IF('Time Series Inputs'!C116="","",'Time Series Inputs'!C116)</f>
        <v/>
      </c>
      <c r="E116" s="142" t="n"/>
      <c r="F116" s="142" t="n"/>
      <c r="G116" s="142" t="n"/>
      <c r="H116" s="142" t="n"/>
      <c r="I116" s="142" t="n"/>
      <c r="J116" s="142" t="n"/>
      <c r="K116" s="142" t="n"/>
      <c r="L116" s="142" t="n"/>
      <c r="M116" s="142" t="n"/>
      <c r="N116" s="142" t="n"/>
      <c r="O116" s="142" t="n"/>
      <c r="P116" s="142" t="n"/>
      <c r="Q116" s="142" t="n"/>
      <c r="R116" s="142" t="n"/>
      <c r="S116" s="142" t="n"/>
    </row>
    <row customHeight="1" ht="15.75" r="117" s="75">
      <c r="A117" s="139">
        <f>IF(B117="","",2*STRATEGY_AMPLITUDE*(1/(1+EXP(-(RATIO_SCALE_FACTOR*(($D117-BULLISH_BIAS_OFFSET)/$C117-1))))-0.5))</f>
        <v/>
      </c>
      <c r="B117" s="140">
        <f>IF('Time Series Inputs'!A117="","",'Time Series Inputs'!A117)</f>
        <v/>
      </c>
      <c r="C117" s="141">
        <f>IF('Time Series Inputs'!B117="","",'Time Series Inputs'!B117)</f>
        <v/>
      </c>
      <c r="D117" s="141">
        <f>IF('Time Series Inputs'!C117="","",'Time Series Inputs'!C117)</f>
        <v/>
      </c>
      <c r="E117" s="142" t="n"/>
      <c r="F117" s="142" t="n"/>
      <c r="G117" s="142" t="n"/>
      <c r="H117" s="142" t="n"/>
      <c r="I117" s="142" t="n"/>
      <c r="J117" s="142" t="n"/>
      <c r="K117" s="142" t="n"/>
      <c r="L117" s="142" t="n"/>
      <c r="M117" s="142" t="n"/>
      <c r="N117" s="142" t="n"/>
      <c r="O117" s="142" t="n"/>
      <c r="P117" s="142" t="n"/>
      <c r="Q117" s="142" t="n"/>
      <c r="R117" s="142" t="n"/>
      <c r="S117" s="142" t="n"/>
    </row>
    <row customHeight="1" ht="15.75" r="118" s="75">
      <c r="A118" s="139">
        <f>IF(B118="","",2*STRATEGY_AMPLITUDE*(1/(1+EXP(-(RATIO_SCALE_FACTOR*(($D118-BULLISH_BIAS_OFFSET)/$C118-1))))-0.5))</f>
        <v/>
      </c>
      <c r="B118" s="140">
        <f>IF('Time Series Inputs'!A118="","",'Time Series Inputs'!A118)</f>
        <v/>
      </c>
      <c r="C118" s="141">
        <f>IF('Time Series Inputs'!B118="","",'Time Series Inputs'!B118)</f>
        <v/>
      </c>
      <c r="D118" s="141">
        <f>IF('Time Series Inputs'!C118="","",'Time Series Inputs'!C118)</f>
        <v/>
      </c>
      <c r="E118" s="142" t="n"/>
      <c r="F118" s="142" t="n"/>
      <c r="G118" s="142" t="n"/>
      <c r="H118" s="142" t="n"/>
      <c r="I118" s="142" t="n"/>
      <c r="J118" s="142" t="n"/>
      <c r="K118" s="142" t="n"/>
      <c r="L118" s="142" t="n"/>
      <c r="M118" s="142" t="n"/>
      <c r="N118" s="142" t="n"/>
      <c r="O118" s="142" t="n"/>
      <c r="P118" s="142" t="n"/>
      <c r="Q118" s="142" t="n"/>
      <c r="R118" s="142" t="n"/>
      <c r="S118" s="142" t="n"/>
    </row>
    <row customHeight="1" ht="15.75" r="119" s="75">
      <c r="A119" s="139">
        <f>IF(B119="","",2*STRATEGY_AMPLITUDE*(1/(1+EXP(-(RATIO_SCALE_FACTOR*(($D119-BULLISH_BIAS_OFFSET)/$C119-1))))-0.5))</f>
        <v/>
      </c>
      <c r="B119" s="140">
        <f>IF('Time Series Inputs'!A119="","",'Time Series Inputs'!A119)</f>
        <v/>
      </c>
      <c r="C119" s="141">
        <f>IF('Time Series Inputs'!B119="","",'Time Series Inputs'!B119)</f>
        <v/>
      </c>
      <c r="D119" s="141">
        <f>IF('Time Series Inputs'!C119="","",'Time Series Inputs'!C119)</f>
        <v/>
      </c>
      <c r="E119" s="142" t="n"/>
      <c r="F119" s="142" t="n"/>
      <c r="G119" s="142" t="n"/>
      <c r="H119" s="142" t="n"/>
      <c r="I119" s="142" t="n"/>
      <c r="J119" s="142" t="n"/>
      <c r="K119" s="142" t="n"/>
      <c r="L119" s="142" t="n"/>
      <c r="M119" s="142" t="n"/>
      <c r="N119" s="142" t="n"/>
      <c r="O119" s="142" t="n"/>
      <c r="P119" s="142" t="n"/>
      <c r="Q119" s="142" t="n"/>
      <c r="R119" s="142" t="n"/>
      <c r="S119" s="142" t="n"/>
    </row>
    <row customHeight="1" ht="15.75" r="120" s="75">
      <c r="A120" s="139">
        <f>IF(B120="","",2*STRATEGY_AMPLITUDE*(1/(1+EXP(-(RATIO_SCALE_FACTOR*(($D120-BULLISH_BIAS_OFFSET)/$C120-1))))-0.5))</f>
        <v/>
      </c>
      <c r="B120" s="140">
        <f>IF('Time Series Inputs'!A120="","",'Time Series Inputs'!A120)</f>
        <v/>
      </c>
      <c r="C120" s="141">
        <f>IF('Time Series Inputs'!B120="","",'Time Series Inputs'!B120)</f>
        <v/>
      </c>
      <c r="D120" s="141">
        <f>IF('Time Series Inputs'!C120="","",'Time Series Inputs'!C120)</f>
        <v/>
      </c>
      <c r="E120" s="142" t="n"/>
      <c r="F120" s="142" t="n"/>
      <c r="G120" s="142" t="n"/>
      <c r="H120" s="142" t="n"/>
      <c r="I120" s="142" t="n"/>
      <c r="J120" s="142" t="n"/>
      <c r="K120" s="142" t="n"/>
      <c r="L120" s="142" t="n"/>
      <c r="M120" s="142" t="n"/>
      <c r="N120" s="142" t="n"/>
      <c r="O120" s="142" t="n"/>
      <c r="P120" s="142" t="n"/>
      <c r="Q120" s="142" t="n"/>
      <c r="R120" s="142" t="n"/>
      <c r="S120" s="142" t="n"/>
    </row>
    <row customHeight="1" ht="15.75" r="121" s="75">
      <c r="A121" s="139">
        <f>IF(B121="","",2*STRATEGY_AMPLITUDE*(1/(1+EXP(-(RATIO_SCALE_FACTOR*(($D121-BULLISH_BIAS_OFFSET)/$C121-1))))-0.5))</f>
        <v/>
      </c>
      <c r="B121" s="140">
        <f>IF('Time Series Inputs'!A121="","",'Time Series Inputs'!A121)</f>
        <v/>
      </c>
      <c r="C121" s="141">
        <f>IF('Time Series Inputs'!B121="","",'Time Series Inputs'!B121)</f>
        <v/>
      </c>
      <c r="D121" s="141">
        <f>IF('Time Series Inputs'!C121="","",'Time Series Inputs'!C121)</f>
        <v/>
      </c>
      <c r="E121" s="142" t="n"/>
      <c r="F121" s="142" t="n"/>
      <c r="G121" s="142" t="n"/>
      <c r="H121" s="142" t="n"/>
      <c r="I121" s="142" t="n"/>
      <c r="J121" s="142" t="n"/>
      <c r="K121" s="142" t="n"/>
      <c r="L121" s="142" t="n"/>
      <c r="M121" s="142" t="n"/>
      <c r="N121" s="142" t="n"/>
      <c r="O121" s="142" t="n"/>
      <c r="P121" s="142" t="n"/>
      <c r="Q121" s="142" t="n"/>
      <c r="R121" s="142" t="n"/>
      <c r="S121" s="142" t="n"/>
    </row>
    <row customHeight="1" ht="15.75" r="122" s="75">
      <c r="A122" s="139">
        <f>IF(B122="","",2*STRATEGY_AMPLITUDE*(1/(1+EXP(-(RATIO_SCALE_FACTOR*(($D122-BULLISH_BIAS_OFFSET)/$C122-1))))-0.5))</f>
        <v/>
      </c>
      <c r="B122" s="140">
        <f>IF('Time Series Inputs'!A122="","",'Time Series Inputs'!A122)</f>
        <v/>
      </c>
      <c r="C122" s="141">
        <f>IF('Time Series Inputs'!B122="","",'Time Series Inputs'!B122)</f>
        <v/>
      </c>
      <c r="D122" s="141">
        <f>IF('Time Series Inputs'!C122="","",'Time Series Inputs'!C122)</f>
        <v/>
      </c>
      <c r="E122" s="142" t="n"/>
      <c r="F122" s="142" t="n"/>
      <c r="G122" s="142" t="n"/>
      <c r="H122" s="142" t="n"/>
      <c r="I122" s="142" t="n"/>
      <c r="J122" s="142" t="n"/>
      <c r="K122" s="142" t="n"/>
      <c r="L122" s="142" t="n"/>
      <c r="M122" s="142" t="n"/>
      <c r="N122" s="142" t="n"/>
      <c r="O122" s="142" t="n"/>
      <c r="P122" s="142" t="n"/>
      <c r="Q122" s="142" t="n"/>
      <c r="R122" s="142" t="n"/>
      <c r="S122" s="142" t="n"/>
    </row>
    <row customHeight="1" ht="15.75" r="123" s="75">
      <c r="A123" s="139">
        <f>IF(B123="","",2*STRATEGY_AMPLITUDE*(1/(1+EXP(-(RATIO_SCALE_FACTOR*(($D123-BULLISH_BIAS_OFFSET)/$C123-1))))-0.5))</f>
        <v/>
      </c>
      <c r="B123" s="140">
        <f>IF('Time Series Inputs'!A123="","",'Time Series Inputs'!A123)</f>
        <v/>
      </c>
      <c r="C123" s="141">
        <f>IF('Time Series Inputs'!B123="","",'Time Series Inputs'!B123)</f>
        <v/>
      </c>
      <c r="D123" s="141">
        <f>IF('Time Series Inputs'!C123="","",'Time Series Inputs'!C123)</f>
        <v/>
      </c>
      <c r="E123" s="142" t="n"/>
      <c r="F123" s="142" t="n"/>
      <c r="G123" s="142" t="n"/>
      <c r="H123" s="142" t="n"/>
      <c r="I123" s="142" t="n"/>
      <c r="J123" s="142" t="n"/>
      <c r="K123" s="142" t="n"/>
      <c r="L123" s="142" t="n"/>
      <c r="M123" s="142" t="n"/>
      <c r="N123" s="142" t="n"/>
      <c r="O123" s="142" t="n"/>
      <c r="P123" s="142" t="n"/>
      <c r="Q123" s="142" t="n"/>
      <c r="R123" s="142" t="n"/>
      <c r="S123" s="142" t="n"/>
    </row>
    <row customHeight="1" ht="15.75" r="124" s="75">
      <c r="A124" s="139">
        <f>IF(B124="","",2*STRATEGY_AMPLITUDE*(1/(1+EXP(-(RATIO_SCALE_FACTOR*(($D124-BULLISH_BIAS_OFFSET)/$C124-1))))-0.5))</f>
        <v/>
      </c>
      <c r="B124" s="140">
        <f>IF('Time Series Inputs'!A124="","",'Time Series Inputs'!A124)</f>
        <v/>
      </c>
      <c r="C124" s="141">
        <f>IF('Time Series Inputs'!B124="","",'Time Series Inputs'!B124)</f>
        <v/>
      </c>
      <c r="D124" s="141">
        <f>IF('Time Series Inputs'!C124="","",'Time Series Inputs'!C124)</f>
        <v/>
      </c>
      <c r="E124" s="142" t="n"/>
      <c r="F124" s="142" t="n"/>
      <c r="G124" s="142" t="n"/>
      <c r="H124" s="142" t="n"/>
      <c r="I124" s="142" t="n"/>
      <c r="J124" s="142" t="n"/>
      <c r="K124" s="142" t="n"/>
      <c r="L124" s="142" t="n"/>
      <c r="M124" s="142" t="n"/>
      <c r="N124" s="142" t="n"/>
      <c r="O124" s="142" t="n"/>
      <c r="P124" s="142" t="n"/>
      <c r="Q124" s="142" t="n"/>
      <c r="R124" s="142" t="n"/>
      <c r="S124" s="142" t="n"/>
    </row>
    <row customHeight="1" ht="15.75" r="125" s="75">
      <c r="A125" s="139">
        <f>IF(B125="","",2*STRATEGY_AMPLITUDE*(1/(1+EXP(-(RATIO_SCALE_FACTOR*(($D125-BULLISH_BIAS_OFFSET)/$C125-1))))-0.5))</f>
        <v/>
      </c>
      <c r="B125" s="140">
        <f>IF('Time Series Inputs'!A125="","",'Time Series Inputs'!A125)</f>
        <v/>
      </c>
      <c r="C125" s="141">
        <f>IF('Time Series Inputs'!B125="","",'Time Series Inputs'!B125)</f>
        <v/>
      </c>
      <c r="D125" s="141">
        <f>IF('Time Series Inputs'!C125="","",'Time Series Inputs'!C125)</f>
        <v/>
      </c>
      <c r="E125" s="142" t="n"/>
      <c r="F125" s="142" t="n"/>
      <c r="G125" s="142" t="n"/>
      <c r="H125" s="142" t="n"/>
      <c r="I125" s="142" t="n"/>
      <c r="J125" s="142" t="n"/>
      <c r="K125" s="142" t="n"/>
      <c r="L125" s="142" t="n"/>
      <c r="M125" s="142" t="n"/>
      <c r="N125" s="142" t="n"/>
      <c r="O125" s="142" t="n"/>
      <c r="P125" s="142" t="n"/>
      <c r="Q125" s="142" t="n"/>
      <c r="R125" s="142" t="n"/>
      <c r="S125" s="142" t="n"/>
    </row>
    <row customHeight="1" ht="15.75" r="126" s="75">
      <c r="A126" s="139">
        <f>IF(B126="","",2*STRATEGY_AMPLITUDE*(1/(1+EXP(-(RATIO_SCALE_FACTOR*(($D126-BULLISH_BIAS_OFFSET)/$C126-1))))-0.5))</f>
        <v/>
      </c>
      <c r="B126" s="140">
        <f>IF('Time Series Inputs'!A126="","",'Time Series Inputs'!A126)</f>
        <v/>
      </c>
      <c r="C126" s="141">
        <f>IF('Time Series Inputs'!B126="","",'Time Series Inputs'!B126)</f>
        <v/>
      </c>
      <c r="D126" s="141">
        <f>IF('Time Series Inputs'!C126="","",'Time Series Inputs'!C126)</f>
        <v/>
      </c>
      <c r="E126" s="142" t="n"/>
      <c r="F126" s="142" t="n"/>
      <c r="G126" s="142" t="n"/>
      <c r="H126" s="142" t="n"/>
      <c r="I126" s="142" t="n"/>
      <c r="J126" s="142" t="n"/>
      <c r="K126" s="142" t="n"/>
      <c r="L126" s="142" t="n"/>
      <c r="M126" s="142" t="n"/>
      <c r="N126" s="142" t="n"/>
      <c r="O126" s="142" t="n"/>
      <c r="P126" s="142" t="n"/>
      <c r="Q126" s="142" t="n"/>
      <c r="R126" s="142" t="n"/>
      <c r="S126" s="142" t="n"/>
    </row>
    <row customHeight="1" ht="15.75" r="127" s="75">
      <c r="A127" s="139">
        <f>IF(B127="","",2*STRATEGY_AMPLITUDE*(1/(1+EXP(-(RATIO_SCALE_FACTOR*(($D127-BULLISH_BIAS_OFFSET)/$C127-1))))-0.5))</f>
        <v/>
      </c>
      <c r="B127" s="140">
        <f>IF('Time Series Inputs'!A127="","",'Time Series Inputs'!A127)</f>
        <v/>
      </c>
      <c r="C127" s="141">
        <f>IF('Time Series Inputs'!B127="","",'Time Series Inputs'!B127)</f>
        <v/>
      </c>
      <c r="D127" s="141">
        <f>IF('Time Series Inputs'!C127="","",'Time Series Inputs'!C127)</f>
        <v/>
      </c>
      <c r="E127" s="142" t="n"/>
      <c r="F127" s="142" t="n"/>
      <c r="G127" s="142" t="n"/>
      <c r="H127" s="142" t="n"/>
      <c r="I127" s="142" t="n"/>
      <c r="J127" s="142" t="n"/>
      <c r="K127" s="142" t="n"/>
      <c r="L127" s="142" t="n"/>
      <c r="M127" s="142" t="n"/>
      <c r="N127" s="142" t="n"/>
      <c r="O127" s="142" t="n"/>
      <c r="P127" s="142" t="n"/>
      <c r="Q127" s="142" t="n"/>
      <c r="R127" s="142" t="n"/>
      <c r="S127" s="142" t="n"/>
    </row>
    <row customHeight="1" ht="15.75" r="128" s="75">
      <c r="A128" s="139">
        <f>IF(B128="","",2*STRATEGY_AMPLITUDE*(1/(1+EXP(-(RATIO_SCALE_FACTOR*(($D128-BULLISH_BIAS_OFFSET)/$C128-1))))-0.5))</f>
        <v/>
      </c>
      <c r="B128" s="140">
        <f>IF('Time Series Inputs'!A128="","",'Time Series Inputs'!A128)</f>
        <v/>
      </c>
      <c r="C128" s="141">
        <f>IF('Time Series Inputs'!B128="","",'Time Series Inputs'!B128)</f>
        <v/>
      </c>
      <c r="D128" s="141">
        <f>IF('Time Series Inputs'!C128="","",'Time Series Inputs'!C128)</f>
        <v/>
      </c>
      <c r="E128" s="142" t="n"/>
      <c r="F128" s="142" t="n"/>
      <c r="G128" s="142" t="n"/>
      <c r="H128" s="142" t="n"/>
      <c r="I128" s="142" t="n"/>
      <c r="J128" s="142" t="n"/>
      <c r="K128" s="142" t="n"/>
      <c r="L128" s="142" t="n"/>
      <c r="M128" s="142" t="n"/>
      <c r="N128" s="142" t="n"/>
      <c r="O128" s="142" t="n"/>
      <c r="P128" s="142" t="n"/>
      <c r="Q128" s="142" t="n"/>
      <c r="R128" s="142" t="n"/>
      <c r="S128" s="142" t="n"/>
    </row>
    <row customHeight="1" ht="15.75" r="129" s="75">
      <c r="A129" s="139">
        <f>IF(B129="","",2*STRATEGY_AMPLITUDE*(1/(1+EXP(-(RATIO_SCALE_FACTOR*(($D129-BULLISH_BIAS_OFFSET)/$C129-1))))-0.5))</f>
        <v/>
      </c>
      <c r="B129" s="140">
        <f>IF('Time Series Inputs'!A129="","",'Time Series Inputs'!A129)</f>
        <v/>
      </c>
      <c r="C129" s="141">
        <f>IF('Time Series Inputs'!B129="","",'Time Series Inputs'!B129)</f>
        <v/>
      </c>
      <c r="D129" s="141">
        <f>IF('Time Series Inputs'!C129="","",'Time Series Inputs'!C129)</f>
        <v/>
      </c>
      <c r="E129" s="142" t="n"/>
      <c r="F129" s="142" t="n"/>
      <c r="G129" s="142" t="n"/>
      <c r="H129" s="142" t="n"/>
      <c r="I129" s="142" t="n"/>
      <c r="J129" s="142" t="n"/>
      <c r="K129" s="142" t="n"/>
      <c r="L129" s="142" t="n"/>
      <c r="M129" s="142" t="n"/>
      <c r="N129" s="142" t="n"/>
      <c r="O129" s="142" t="n"/>
      <c r="P129" s="142" t="n"/>
      <c r="Q129" s="142" t="n"/>
      <c r="R129" s="142" t="n"/>
      <c r="S129" s="142" t="n"/>
    </row>
    <row customHeight="1" ht="15.75" r="130" s="75">
      <c r="A130" s="139">
        <f>IF(B130="","",2*STRATEGY_AMPLITUDE*(1/(1+EXP(-(RATIO_SCALE_FACTOR*(($D130-BULLISH_BIAS_OFFSET)/$C130-1))))-0.5))</f>
        <v/>
      </c>
      <c r="B130" s="140">
        <f>IF('Time Series Inputs'!A130="","",'Time Series Inputs'!A130)</f>
        <v/>
      </c>
      <c r="C130" s="141">
        <f>IF('Time Series Inputs'!B130="","",'Time Series Inputs'!B130)</f>
        <v/>
      </c>
      <c r="D130" s="141">
        <f>IF('Time Series Inputs'!C130="","",'Time Series Inputs'!C130)</f>
        <v/>
      </c>
      <c r="E130" s="142" t="n"/>
      <c r="F130" s="142" t="n"/>
      <c r="G130" s="142" t="n"/>
      <c r="H130" s="142" t="n"/>
      <c r="I130" s="142" t="n"/>
      <c r="J130" s="142" t="n"/>
      <c r="K130" s="142" t="n"/>
      <c r="L130" s="142" t="n"/>
      <c r="M130" s="142" t="n"/>
      <c r="N130" s="142" t="n"/>
      <c r="O130" s="142" t="n"/>
      <c r="P130" s="142" t="n"/>
      <c r="Q130" s="142" t="n"/>
      <c r="R130" s="142" t="n"/>
      <c r="S130" s="142" t="n"/>
    </row>
    <row customHeight="1" ht="15.75" r="131" s="75">
      <c r="A131" s="139">
        <f>IF(B131="","",2*STRATEGY_AMPLITUDE*(1/(1+EXP(-(RATIO_SCALE_FACTOR*(($D131-BULLISH_BIAS_OFFSET)/$C131-1))))-0.5))</f>
        <v/>
      </c>
      <c r="B131" s="140">
        <f>IF('Time Series Inputs'!A131="","",'Time Series Inputs'!A131)</f>
        <v/>
      </c>
      <c r="C131" s="141">
        <f>IF('Time Series Inputs'!B131="","",'Time Series Inputs'!B131)</f>
        <v/>
      </c>
      <c r="D131" s="141">
        <f>IF('Time Series Inputs'!C131="","",'Time Series Inputs'!C131)</f>
        <v/>
      </c>
      <c r="E131" s="142" t="n"/>
      <c r="F131" s="142" t="n"/>
      <c r="G131" s="142" t="n"/>
      <c r="H131" s="142" t="n"/>
      <c r="I131" s="142" t="n"/>
      <c r="J131" s="142" t="n"/>
      <c r="K131" s="142" t="n"/>
      <c r="L131" s="142" t="n"/>
      <c r="M131" s="142" t="n"/>
      <c r="N131" s="142" t="n"/>
      <c r="O131" s="142" t="n"/>
      <c r="P131" s="142" t="n"/>
      <c r="Q131" s="142" t="n"/>
      <c r="R131" s="142" t="n"/>
      <c r="S131" s="142" t="n"/>
    </row>
    <row customHeight="1" ht="15.75" r="132" s="75">
      <c r="A132" s="139">
        <f>IF(B132="","",2*STRATEGY_AMPLITUDE*(1/(1+EXP(-(RATIO_SCALE_FACTOR*(($D132-BULLISH_BIAS_OFFSET)/$C132-1))))-0.5))</f>
        <v/>
      </c>
      <c r="B132" s="140">
        <f>IF('Time Series Inputs'!A132="","",'Time Series Inputs'!A132)</f>
        <v/>
      </c>
      <c r="C132" s="141">
        <f>IF('Time Series Inputs'!B132="","",'Time Series Inputs'!B132)</f>
        <v/>
      </c>
      <c r="D132" s="141">
        <f>IF('Time Series Inputs'!C132="","",'Time Series Inputs'!C132)</f>
        <v/>
      </c>
      <c r="E132" s="142" t="n"/>
      <c r="F132" s="142" t="n"/>
      <c r="G132" s="142" t="n"/>
      <c r="H132" s="142" t="n"/>
      <c r="I132" s="142" t="n"/>
      <c r="J132" s="142" t="n"/>
      <c r="K132" s="142" t="n"/>
      <c r="L132" s="142" t="n"/>
      <c r="M132" s="142" t="n"/>
      <c r="N132" s="142" t="n"/>
      <c r="O132" s="142" t="n"/>
      <c r="P132" s="142" t="n"/>
      <c r="Q132" s="142" t="n"/>
      <c r="R132" s="142" t="n"/>
      <c r="S132" s="142" t="n"/>
    </row>
    <row customHeight="1" ht="15.75" r="133" s="75">
      <c r="A133" s="139">
        <f>IF(B133="","",2*STRATEGY_AMPLITUDE*(1/(1+EXP(-(RATIO_SCALE_FACTOR*(($D133-BULLISH_BIAS_OFFSET)/$C133-1))))-0.5))</f>
        <v/>
      </c>
      <c r="B133" s="140">
        <f>IF('Time Series Inputs'!A133="","",'Time Series Inputs'!A133)</f>
        <v/>
      </c>
      <c r="C133" s="141">
        <f>IF('Time Series Inputs'!B133="","",'Time Series Inputs'!B133)</f>
        <v/>
      </c>
      <c r="D133" s="141">
        <f>IF('Time Series Inputs'!C133="","",'Time Series Inputs'!C133)</f>
        <v/>
      </c>
      <c r="E133" s="142" t="n"/>
      <c r="F133" s="142" t="n"/>
      <c r="G133" s="142" t="n"/>
      <c r="H133" s="142" t="n"/>
      <c r="I133" s="142" t="n"/>
      <c r="J133" s="142" t="n"/>
      <c r="K133" s="142" t="n"/>
      <c r="L133" s="142" t="n"/>
      <c r="M133" s="142" t="n"/>
      <c r="N133" s="142" t="n"/>
      <c r="O133" s="142" t="n"/>
      <c r="P133" s="142" t="n"/>
      <c r="Q133" s="142" t="n"/>
      <c r="R133" s="142" t="n"/>
      <c r="S133" s="142" t="n"/>
    </row>
    <row customHeight="1" ht="15.75" r="134" s="75">
      <c r="A134" s="139">
        <f>IF(B134="","",2*STRATEGY_AMPLITUDE*(1/(1+EXP(-(RATIO_SCALE_FACTOR*(($D134-BULLISH_BIAS_OFFSET)/$C134-1))))-0.5))</f>
        <v/>
      </c>
      <c r="B134" s="140">
        <f>IF('Time Series Inputs'!A134="","",'Time Series Inputs'!A134)</f>
        <v/>
      </c>
      <c r="C134" s="141">
        <f>IF('Time Series Inputs'!B134="","",'Time Series Inputs'!B134)</f>
        <v/>
      </c>
      <c r="D134" s="141">
        <f>IF('Time Series Inputs'!C134="","",'Time Series Inputs'!C134)</f>
        <v/>
      </c>
      <c r="E134" s="142" t="n"/>
      <c r="F134" s="142" t="n"/>
      <c r="G134" s="142" t="n"/>
      <c r="H134" s="142" t="n"/>
      <c r="I134" s="142" t="n"/>
      <c r="J134" s="142" t="n"/>
      <c r="K134" s="142" t="n"/>
      <c r="L134" s="142" t="n"/>
      <c r="M134" s="142" t="n"/>
      <c r="N134" s="142" t="n"/>
      <c r="O134" s="142" t="n"/>
      <c r="P134" s="142" t="n"/>
      <c r="Q134" s="142" t="n"/>
      <c r="R134" s="142" t="n"/>
      <c r="S134" s="142" t="n"/>
    </row>
    <row customHeight="1" ht="15.75" r="135" s="75">
      <c r="A135" s="139">
        <f>IF(B135="","",2*STRATEGY_AMPLITUDE*(1/(1+EXP(-(RATIO_SCALE_FACTOR*(($D135-BULLISH_BIAS_OFFSET)/$C135-1))))-0.5))</f>
        <v/>
      </c>
      <c r="B135" s="140">
        <f>IF('Time Series Inputs'!A135="","",'Time Series Inputs'!A135)</f>
        <v/>
      </c>
      <c r="C135" s="141">
        <f>IF('Time Series Inputs'!B135="","",'Time Series Inputs'!B135)</f>
        <v/>
      </c>
      <c r="D135" s="141">
        <f>IF('Time Series Inputs'!C135="","",'Time Series Inputs'!C135)</f>
        <v/>
      </c>
      <c r="E135" s="142" t="n"/>
      <c r="F135" s="142" t="n"/>
      <c r="G135" s="142" t="n"/>
      <c r="H135" s="142" t="n"/>
      <c r="I135" s="142" t="n"/>
      <c r="J135" s="142" t="n"/>
      <c r="K135" s="142" t="n"/>
      <c r="L135" s="142" t="n"/>
      <c r="M135" s="142" t="n"/>
      <c r="N135" s="142" t="n"/>
      <c r="O135" s="142" t="n"/>
      <c r="P135" s="142" t="n"/>
      <c r="Q135" s="142" t="n"/>
      <c r="R135" s="142" t="n"/>
      <c r="S135" s="142" t="n"/>
    </row>
    <row customHeight="1" ht="15.75" r="136" s="75">
      <c r="A136" s="139">
        <f>IF(B136="","",2*STRATEGY_AMPLITUDE*(1/(1+EXP(-(RATIO_SCALE_FACTOR*(($D136-BULLISH_BIAS_OFFSET)/$C136-1))))-0.5))</f>
        <v/>
      </c>
      <c r="B136" s="140">
        <f>IF('Time Series Inputs'!A136="","",'Time Series Inputs'!A136)</f>
        <v/>
      </c>
      <c r="C136" s="141">
        <f>IF('Time Series Inputs'!B136="","",'Time Series Inputs'!B136)</f>
        <v/>
      </c>
      <c r="D136" s="141">
        <f>IF('Time Series Inputs'!C136="","",'Time Series Inputs'!C136)</f>
        <v/>
      </c>
      <c r="E136" s="142" t="n"/>
      <c r="F136" s="142" t="n"/>
      <c r="G136" s="142" t="n"/>
      <c r="H136" s="142" t="n"/>
      <c r="I136" s="142" t="n"/>
      <c r="J136" s="142" t="n"/>
      <c r="K136" s="142" t="n"/>
      <c r="L136" s="142" t="n"/>
      <c r="M136" s="142" t="n"/>
      <c r="N136" s="142" t="n"/>
      <c r="O136" s="142" t="n"/>
      <c r="P136" s="142" t="n"/>
      <c r="Q136" s="142" t="n"/>
      <c r="R136" s="142" t="n"/>
      <c r="S136" s="142" t="n"/>
    </row>
    <row customHeight="1" ht="15.75" r="137" s="75">
      <c r="A137" s="139">
        <f>IF(B137="","",2*STRATEGY_AMPLITUDE*(1/(1+EXP(-(RATIO_SCALE_FACTOR*(($D137-BULLISH_BIAS_OFFSET)/$C137-1))))-0.5))</f>
        <v/>
      </c>
      <c r="B137" s="140">
        <f>IF('Time Series Inputs'!A137="","",'Time Series Inputs'!A137)</f>
        <v/>
      </c>
      <c r="C137" s="141">
        <f>IF('Time Series Inputs'!B137="","",'Time Series Inputs'!B137)</f>
        <v/>
      </c>
      <c r="D137" s="141">
        <f>IF('Time Series Inputs'!C137="","",'Time Series Inputs'!C137)</f>
        <v/>
      </c>
      <c r="E137" s="142" t="n"/>
      <c r="F137" s="142" t="n"/>
      <c r="G137" s="142" t="n"/>
      <c r="H137" s="142" t="n"/>
      <c r="I137" s="142" t="n"/>
      <c r="J137" s="142" t="n"/>
      <c r="K137" s="142" t="n"/>
      <c r="L137" s="142" t="n"/>
      <c r="M137" s="142" t="n"/>
      <c r="N137" s="142" t="n"/>
      <c r="O137" s="142" t="n"/>
      <c r="P137" s="142" t="n"/>
      <c r="Q137" s="142" t="n"/>
      <c r="R137" s="142" t="n"/>
      <c r="S137" s="142" t="n"/>
    </row>
    <row customHeight="1" ht="15.75" r="138" s="75">
      <c r="A138" s="139">
        <f>IF(B138="","",2*STRATEGY_AMPLITUDE*(1/(1+EXP(-(RATIO_SCALE_FACTOR*(($D138-BULLISH_BIAS_OFFSET)/$C138-1))))-0.5))</f>
        <v/>
      </c>
      <c r="B138" s="140">
        <f>IF('Time Series Inputs'!A138="","",'Time Series Inputs'!A138)</f>
        <v/>
      </c>
      <c r="C138" s="141">
        <f>IF('Time Series Inputs'!B138="","",'Time Series Inputs'!B138)</f>
        <v/>
      </c>
      <c r="D138" s="141">
        <f>IF('Time Series Inputs'!C138="","",'Time Series Inputs'!C138)</f>
        <v/>
      </c>
      <c r="E138" s="142" t="n"/>
      <c r="F138" s="142" t="n"/>
      <c r="G138" s="142" t="n"/>
      <c r="H138" s="142" t="n"/>
      <c r="I138" s="142" t="n"/>
      <c r="J138" s="142" t="n"/>
      <c r="K138" s="142" t="n"/>
      <c r="L138" s="142" t="n"/>
      <c r="M138" s="142" t="n"/>
      <c r="N138" s="142" t="n"/>
      <c r="O138" s="142" t="n"/>
      <c r="P138" s="142" t="n"/>
      <c r="Q138" s="142" t="n"/>
      <c r="R138" s="142" t="n"/>
      <c r="S138" s="142" t="n"/>
    </row>
    <row customHeight="1" ht="15.75" r="139" s="75">
      <c r="A139" s="139">
        <f>IF(B139="","",2*STRATEGY_AMPLITUDE*(1/(1+EXP(-(RATIO_SCALE_FACTOR*(($D139-BULLISH_BIAS_OFFSET)/$C139-1))))-0.5))</f>
        <v/>
      </c>
      <c r="B139" s="140">
        <f>IF('Time Series Inputs'!A139="","",'Time Series Inputs'!A139)</f>
        <v/>
      </c>
      <c r="C139" s="141">
        <f>IF('Time Series Inputs'!B139="","",'Time Series Inputs'!B139)</f>
        <v/>
      </c>
      <c r="D139" s="141">
        <f>IF('Time Series Inputs'!C139="","",'Time Series Inputs'!C139)</f>
        <v/>
      </c>
      <c r="E139" s="142" t="n"/>
      <c r="F139" s="142" t="n"/>
      <c r="G139" s="142" t="n"/>
      <c r="H139" s="142" t="n"/>
      <c r="I139" s="142" t="n"/>
      <c r="J139" s="142" t="n"/>
      <c r="K139" s="142" t="n"/>
      <c r="L139" s="142" t="n"/>
      <c r="M139" s="142" t="n"/>
      <c r="N139" s="142" t="n"/>
      <c r="O139" s="142" t="n"/>
      <c r="P139" s="142" t="n"/>
      <c r="Q139" s="142" t="n"/>
      <c r="R139" s="142" t="n"/>
      <c r="S139" s="142" t="n"/>
    </row>
    <row customHeight="1" ht="15.75" r="140" s="75">
      <c r="A140" s="139">
        <f>IF(B140="","",2*STRATEGY_AMPLITUDE*(1/(1+EXP(-(RATIO_SCALE_FACTOR*(($D140-BULLISH_BIAS_OFFSET)/$C140-1))))-0.5))</f>
        <v/>
      </c>
      <c r="B140" s="140">
        <f>IF('Time Series Inputs'!A140="","",'Time Series Inputs'!A140)</f>
        <v/>
      </c>
      <c r="C140" s="141">
        <f>IF('Time Series Inputs'!B140="","",'Time Series Inputs'!B140)</f>
        <v/>
      </c>
      <c r="D140" s="141">
        <f>IF('Time Series Inputs'!C140="","",'Time Series Inputs'!C140)</f>
        <v/>
      </c>
      <c r="E140" s="142" t="n"/>
      <c r="F140" s="142" t="n"/>
      <c r="G140" s="142" t="n"/>
      <c r="H140" s="142" t="n"/>
      <c r="I140" s="142" t="n"/>
      <c r="J140" s="142" t="n"/>
      <c r="K140" s="142" t="n"/>
      <c r="L140" s="142" t="n"/>
      <c r="M140" s="142" t="n"/>
      <c r="N140" s="142" t="n"/>
      <c r="O140" s="142" t="n"/>
      <c r="P140" s="142" t="n"/>
      <c r="Q140" s="142" t="n"/>
      <c r="R140" s="142" t="n"/>
      <c r="S140" s="142" t="n"/>
    </row>
    <row customHeight="1" ht="15.75" r="141" s="75">
      <c r="A141" s="139">
        <f>IF(B141="","",2*STRATEGY_AMPLITUDE*(1/(1+EXP(-(RATIO_SCALE_FACTOR*(($D141-BULLISH_BIAS_OFFSET)/$C141-1))))-0.5))</f>
        <v/>
      </c>
      <c r="B141" s="140">
        <f>IF('Time Series Inputs'!A141="","",'Time Series Inputs'!A141)</f>
        <v/>
      </c>
      <c r="C141" s="141">
        <f>IF('Time Series Inputs'!B141="","",'Time Series Inputs'!B141)</f>
        <v/>
      </c>
      <c r="D141" s="141">
        <f>IF('Time Series Inputs'!C141="","",'Time Series Inputs'!C141)</f>
        <v/>
      </c>
      <c r="E141" s="142" t="n"/>
      <c r="F141" s="142" t="n"/>
      <c r="G141" s="142" t="n"/>
      <c r="H141" s="142" t="n"/>
      <c r="I141" s="142" t="n"/>
      <c r="J141" s="142" t="n"/>
      <c r="K141" s="142" t="n"/>
      <c r="L141" s="142" t="n"/>
      <c r="M141" s="142" t="n"/>
      <c r="N141" s="142" t="n"/>
      <c r="O141" s="142" t="n"/>
      <c r="P141" s="142" t="n"/>
      <c r="Q141" s="142" t="n"/>
      <c r="R141" s="142" t="n"/>
      <c r="S141" s="142" t="n"/>
    </row>
    <row customHeight="1" ht="15.75" r="142" s="75">
      <c r="A142" s="139">
        <f>IF(B142="","",2*STRATEGY_AMPLITUDE*(1/(1+EXP(-(RATIO_SCALE_FACTOR*(($D142-BULLISH_BIAS_OFFSET)/$C142-1))))-0.5))</f>
        <v/>
      </c>
      <c r="B142" s="140">
        <f>IF('Time Series Inputs'!A142="","",'Time Series Inputs'!A142)</f>
        <v/>
      </c>
      <c r="C142" s="141">
        <f>IF('Time Series Inputs'!B142="","",'Time Series Inputs'!B142)</f>
        <v/>
      </c>
      <c r="D142" s="141">
        <f>IF('Time Series Inputs'!C142="","",'Time Series Inputs'!C142)</f>
        <v/>
      </c>
      <c r="E142" s="142" t="n"/>
      <c r="F142" s="142" t="n"/>
      <c r="G142" s="142" t="n"/>
      <c r="H142" s="142" t="n"/>
      <c r="I142" s="142" t="n"/>
      <c r="J142" s="142" t="n"/>
      <c r="K142" s="142" t="n"/>
      <c r="L142" s="142" t="n"/>
      <c r="M142" s="142" t="n"/>
      <c r="N142" s="142" t="n"/>
      <c r="O142" s="142" t="n"/>
      <c r="P142" s="142" t="n"/>
      <c r="Q142" s="142" t="n"/>
      <c r="R142" s="142" t="n"/>
      <c r="S142" s="142" t="n"/>
    </row>
    <row customHeight="1" ht="15.75" r="143" s="75">
      <c r="A143" s="139">
        <f>IF(B143="","",2*STRATEGY_AMPLITUDE*(1/(1+EXP(-(RATIO_SCALE_FACTOR*(($D143-BULLISH_BIAS_OFFSET)/$C143-1))))-0.5))</f>
        <v/>
      </c>
      <c r="B143" s="140">
        <f>IF('Time Series Inputs'!A143="","",'Time Series Inputs'!A143)</f>
        <v/>
      </c>
      <c r="C143" s="141">
        <f>IF('Time Series Inputs'!B143="","",'Time Series Inputs'!B143)</f>
        <v/>
      </c>
      <c r="D143" s="141">
        <f>IF('Time Series Inputs'!C143="","",'Time Series Inputs'!C143)</f>
        <v/>
      </c>
      <c r="E143" s="142" t="n"/>
      <c r="F143" s="142" t="n"/>
      <c r="G143" s="142" t="n"/>
      <c r="H143" s="142" t="n"/>
      <c r="I143" s="142" t="n"/>
      <c r="J143" s="142" t="n"/>
      <c r="K143" s="142" t="n"/>
      <c r="L143" s="142" t="n"/>
      <c r="M143" s="142" t="n"/>
      <c r="N143" s="142" t="n"/>
      <c r="O143" s="142" t="n"/>
      <c r="P143" s="142" t="n"/>
      <c r="Q143" s="142" t="n"/>
      <c r="R143" s="142" t="n"/>
      <c r="S143" s="142" t="n"/>
    </row>
    <row customHeight="1" ht="15.75" r="144" s="75">
      <c r="A144" s="139">
        <f>IF(B144="","",2*STRATEGY_AMPLITUDE*(1/(1+EXP(-(RATIO_SCALE_FACTOR*(($D144-BULLISH_BIAS_OFFSET)/$C144-1))))-0.5))</f>
        <v/>
      </c>
      <c r="B144" s="140">
        <f>IF('Time Series Inputs'!A144="","",'Time Series Inputs'!A144)</f>
        <v/>
      </c>
      <c r="C144" s="141">
        <f>IF('Time Series Inputs'!B144="","",'Time Series Inputs'!B144)</f>
        <v/>
      </c>
      <c r="D144" s="141">
        <f>IF('Time Series Inputs'!C144="","",'Time Series Inputs'!C144)</f>
        <v/>
      </c>
      <c r="E144" s="142" t="n"/>
      <c r="F144" s="142" t="n"/>
      <c r="G144" s="142" t="n"/>
      <c r="H144" s="142" t="n"/>
      <c r="I144" s="142" t="n"/>
      <c r="J144" s="142" t="n"/>
      <c r="K144" s="142" t="n"/>
      <c r="L144" s="142" t="n"/>
      <c r="M144" s="142" t="n"/>
      <c r="N144" s="142" t="n"/>
      <c r="O144" s="142" t="n"/>
      <c r="P144" s="142" t="n"/>
      <c r="Q144" s="142" t="n"/>
      <c r="R144" s="142" t="n"/>
      <c r="S144" s="142" t="n"/>
    </row>
    <row customHeight="1" ht="15.75" r="145" s="75">
      <c r="A145" s="139">
        <f>IF(B145="","",2*STRATEGY_AMPLITUDE*(1/(1+EXP(-(RATIO_SCALE_FACTOR*(($D145-BULLISH_BIAS_OFFSET)/$C145-1))))-0.5))</f>
        <v/>
      </c>
      <c r="B145" s="140">
        <f>IF('Time Series Inputs'!A145="","",'Time Series Inputs'!A145)</f>
        <v/>
      </c>
      <c r="C145" s="141">
        <f>IF('Time Series Inputs'!B145="","",'Time Series Inputs'!B145)</f>
        <v/>
      </c>
      <c r="D145" s="141">
        <f>IF('Time Series Inputs'!C145="","",'Time Series Inputs'!C145)</f>
        <v/>
      </c>
      <c r="E145" s="142" t="n"/>
      <c r="F145" s="142" t="n"/>
      <c r="G145" s="142" t="n"/>
      <c r="H145" s="142" t="n"/>
      <c r="I145" s="142" t="n"/>
      <c r="J145" s="142" t="n"/>
      <c r="K145" s="142" t="n"/>
      <c r="L145" s="142" t="n"/>
      <c r="M145" s="142" t="n"/>
      <c r="N145" s="142" t="n"/>
      <c r="O145" s="142" t="n"/>
      <c r="P145" s="142" t="n"/>
      <c r="Q145" s="142" t="n"/>
      <c r="R145" s="142" t="n"/>
      <c r="S145" s="142" t="n"/>
    </row>
    <row customHeight="1" ht="15.75" r="146" s="75">
      <c r="A146" s="139">
        <f>IF(B146="","",2*STRATEGY_AMPLITUDE*(1/(1+EXP(-(RATIO_SCALE_FACTOR*(($D146-BULLISH_BIAS_OFFSET)/$C146-1))))-0.5))</f>
        <v/>
      </c>
      <c r="B146" s="140">
        <f>IF('Time Series Inputs'!A146="","",'Time Series Inputs'!A146)</f>
        <v/>
      </c>
      <c r="C146" s="141">
        <f>IF('Time Series Inputs'!B146="","",'Time Series Inputs'!B146)</f>
        <v/>
      </c>
      <c r="D146" s="141">
        <f>IF('Time Series Inputs'!C146="","",'Time Series Inputs'!C146)</f>
        <v/>
      </c>
      <c r="E146" s="142" t="n"/>
      <c r="F146" s="142" t="n"/>
      <c r="G146" s="142" t="n"/>
      <c r="H146" s="142" t="n"/>
      <c r="I146" s="142" t="n"/>
      <c r="J146" s="142" t="n"/>
      <c r="K146" s="142" t="n"/>
      <c r="L146" s="142" t="n"/>
      <c r="M146" s="142" t="n"/>
      <c r="N146" s="142" t="n"/>
      <c r="O146" s="142" t="n"/>
      <c r="P146" s="142" t="n"/>
      <c r="Q146" s="142" t="n"/>
      <c r="R146" s="142" t="n"/>
      <c r="S146" s="142" t="n"/>
    </row>
    <row customHeight="1" ht="15.75" r="147" s="75">
      <c r="A147" s="139">
        <f>IF(B147="","",2*STRATEGY_AMPLITUDE*(1/(1+EXP(-(RATIO_SCALE_FACTOR*(($D147-BULLISH_BIAS_OFFSET)/$C147-1))))-0.5))</f>
        <v/>
      </c>
      <c r="B147" s="140">
        <f>IF('Time Series Inputs'!A147="","",'Time Series Inputs'!A147)</f>
        <v/>
      </c>
      <c r="C147" s="141">
        <f>IF('Time Series Inputs'!B147="","",'Time Series Inputs'!B147)</f>
        <v/>
      </c>
      <c r="D147" s="141">
        <f>IF('Time Series Inputs'!C147="","",'Time Series Inputs'!C147)</f>
        <v/>
      </c>
      <c r="E147" s="142" t="n"/>
      <c r="F147" s="142" t="n"/>
      <c r="G147" s="142" t="n"/>
      <c r="H147" s="142" t="n"/>
      <c r="I147" s="142" t="n"/>
      <c r="J147" s="142" t="n"/>
      <c r="K147" s="142" t="n"/>
      <c r="L147" s="142" t="n"/>
      <c r="M147" s="142" t="n"/>
      <c r="N147" s="142" t="n"/>
      <c r="O147" s="142" t="n"/>
      <c r="P147" s="142" t="n"/>
      <c r="Q147" s="142" t="n"/>
      <c r="R147" s="142" t="n"/>
      <c r="S147" s="142" t="n"/>
    </row>
    <row customHeight="1" ht="15.75" r="148" s="75">
      <c r="A148" s="139">
        <f>IF(B148="","",2*STRATEGY_AMPLITUDE*(1/(1+EXP(-(RATIO_SCALE_FACTOR*(($D148-BULLISH_BIAS_OFFSET)/$C148-1))))-0.5))</f>
        <v/>
      </c>
      <c r="B148" s="140">
        <f>IF('Time Series Inputs'!A148="","",'Time Series Inputs'!A148)</f>
        <v/>
      </c>
      <c r="C148" s="141">
        <f>IF('Time Series Inputs'!B148="","",'Time Series Inputs'!B148)</f>
        <v/>
      </c>
      <c r="D148" s="141">
        <f>IF('Time Series Inputs'!C148="","",'Time Series Inputs'!C148)</f>
        <v/>
      </c>
      <c r="E148" s="142" t="n"/>
      <c r="F148" s="142" t="n"/>
      <c r="G148" s="142" t="n"/>
      <c r="H148" s="142" t="n"/>
      <c r="I148" s="142" t="n"/>
      <c r="J148" s="142" t="n"/>
      <c r="K148" s="142" t="n"/>
      <c r="L148" s="142" t="n"/>
      <c r="M148" s="142" t="n"/>
      <c r="N148" s="142" t="n"/>
      <c r="O148" s="142" t="n"/>
      <c r="P148" s="142" t="n"/>
      <c r="Q148" s="142" t="n"/>
      <c r="R148" s="142" t="n"/>
      <c r="S148" s="142" t="n"/>
    </row>
    <row customHeight="1" ht="15.75" r="149" s="75">
      <c r="A149" s="139">
        <f>IF(B149="","",2*STRATEGY_AMPLITUDE*(1/(1+EXP(-(RATIO_SCALE_FACTOR*(($D149-BULLISH_BIAS_OFFSET)/$C149-1))))-0.5))</f>
        <v/>
      </c>
      <c r="B149" s="140">
        <f>IF('Time Series Inputs'!A149="","",'Time Series Inputs'!A149)</f>
        <v/>
      </c>
      <c r="C149" s="141">
        <f>IF('Time Series Inputs'!B149="","",'Time Series Inputs'!B149)</f>
        <v/>
      </c>
      <c r="D149" s="141">
        <f>IF('Time Series Inputs'!C149="","",'Time Series Inputs'!C149)</f>
        <v/>
      </c>
      <c r="E149" s="142" t="n"/>
      <c r="F149" s="142" t="n"/>
      <c r="G149" s="142" t="n"/>
      <c r="H149" s="142" t="n"/>
      <c r="I149" s="142" t="n"/>
      <c r="J149" s="142" t="n"/>
      <c r="K149" s="142" t="n"/>
      <c r="L149" s="142" t="n"/>
      <c r="M149" s="142" t="n"/>
      <c r="N149" s="142" t="n"/>
      <c r="O149" s="142" t="n"/>
      <c r="P149" s="142" t="n"/>
      <c r="Q149" s="142" t="n"/>
      <c r="R149" s="142" t="n"/>
      <c r="S149" s="142" t="n"/>
    </row>
    <row customHeight="1" ht="15.75" r="150" s="75">
      <c r="A150" s="139">
        <f>IF(B150="","",2*STRATEGY_AMPLITUDE*(1/(1+EXP(-(RATIO_SCALE_FACTOR*(($D150-BULLISH_BIAS_OFFSET)/$C150-1))))-0.5))</f>
        <v/>
      </c>
      <c r="B150" s="140">
        <f>IF('Time Series Inputs'!A150="","",'Time Series Inputs'!A150)</f>
        <v/>
      </c>
      <c r="C150" s="141">
        <f>IF('Time Series Inputs'!B150="","",'Time Series Inputs'!B150)</f>
        <v/>
      </c>
      <c r="D150" s="141">
        <f>IF('Time Series Inputs'!C150="","",'Time Series Inputs'!C150)</f>
        <v/>
      </c>
      <c r="E150" s="142" t="n"/>
      <c r="F150" s="142" t="n"/>
      <c r="G150" s="142" t="n"/>
      <c r="H150" s="142" t="n"/>
      <c r="I150" s="142" t="n"/>
      <c r="J150" s="142" t="n"/>
      <c r="K150" s="142" t="n"/>
      <c r="L150" s="142" t="n"/>
      <c r="M150" s="142" t="n"/>
      <c r="N150" s="142" t="n"/>
      <c r="O150" s="142" t="n"/>
      <c r="P150" s="142" t="n"/>
      <c r="Q150" s="142" t="n"/>
      <c r="R150" s="142" t="n"/>
      <c r="S150" s="142" t="n"/>
    </row>
    <row customHeight="1" ht="15.75" r="151" s="75">
      <c r="A151" s="139">
        <f>IF(B151="","",2*STRATEGY_AMPLITUDE*(1/(1+EXP(-(RATIO_SCALE_FACTOR*(($D151-BULLISH_BIAS_OFFSET)/$C151-1))))-0.5))</f>
        <v/>
      </c>
      <c r="B151" s="140">
        <f>IF('Time Series Inputs'!A151="","",'Time Series Inputs'!A151)</f>
        <v/>
      </c>
      <c r="C151" s="141">
        <f>IF('Time Series Inputs'!B151="","",'Time Series Inputs'!B151)</f>
        <v/>
      </c>
      <c r="D151" s="141">
        <f>IF('Time Series Inputs'!C151="","",'Time Series Inputs'!C151)</f>
        <v/>
      </c>
      <c r="E151" s="142" t="n"/>
      <c r="F151" s="142" t="n"/>
      <c r="G151" s="142" t="n"/>
      <c r="H151" s="142" t="n"/>
      <c r="I151" s="142" t="n"/>
      <c r="J151" s="142" t="n"/>
      <c r="K151" s="142" t="n"/>
      <c r="L151" s="142" t="n"/>
      <c r="M151" s="142" t="n"/>
      <c r="N151" s="142" t="n"/>
      <c r="O151" s="142" t="n"/>
      <c r="P151" s="142" t="n"/>
      <c r="Q151" s="142" t="n"/>
      <c r="R151" s="142" t="n"/>
      <c r="S151" s="142" t="n"/>
    </row>
    <row customHeight="1" ht="15.75" r="152" s="75">
      <c r="A152" s="139">
        <f>IF(B152="","",2*STRATEGY_AMPLITUDE*(1/(1+EXP(-(RATIO_SCALE_FACTOR*(($D152-BULLISH_BIAS_OFFSET)/$C152-1))))-0.5))</f>
        <v/>
      </c>
      <c r="B152" s="140">
        <f>IF('Time Series Inputs'!A152="","",'Time Series Inputs'!A152)</f>
        <v/>
      </c>
      <c r="C152" s="141">
        <f>IF('Time Series Inputs'!B152="","",'Time Series Inputs'!B152)</f>
        <v/>
      </c>
      <c r="D152" s="141">
        <f>IF('Time Series Inputs'!C152="","",'Time Series Inputs'!C152)</f>
        <v/>
      </c>
      <c r="E152" s="142" t="n"/>
      <c r="F152" s="142" t="n"/>
      <c r="G152" s="142" t="n"/>
      <c r="H152" s="142" t="n"/>
      <c r="I152" s="142" t="n"/>
      <c r="J152" s="142" t="n"/>
      <c r="K152" s="142" t="n"/>
      <c r="L152" s="142" t="n"/>
      <c r="M152" s="142" t="n"/>
      <c r="N152" s="142" t="n"/>
      <c r="O152" s="142" t="n"/>
      <c r="P152" s="142" t="n"/>
      <c r="Q152" s="142" t="n"/>
      <c r="R152" s="142" t="n"/>
      <c r="S152" s="142" t="n"/>
    </row>
    <row customHeight="1" ht="15.75" r="153" s="75">
      <c r="A153" s="139">
        <f>IF(B153="","",2*STRATEGY_AMPLITUDE*(1/(1+EXP(-(RATIO_SCALE_FACTOR*(($D153-BULLISH_BIAS_OFFSET)/$C153-1))))-0.5))</f>
        <v/>
      </c>
      <c r="B153" s="140">
        <f>IF('Time Series Inputs'!A153="","",'Time Series Inputs'!A153)</f>
        <v/>
      </c>
      <c r="C153" s="141">
        <f>IF('Time Series Inputs'!B153="","",'Time Series Inputs'!B153)</f>
        <v/>
      </c>
      <c r="D153" s="141">
        <f>IF('Time Series Inputs'!C153="","",'Time Series Inputs'!C153)</f>
        <v/>
      </c>
      <c r="E153" s="142" t="n"/>
      <c r="F153" s="142" t="n"/>
      <c r="G153" s="142" t="n"/>
      <c r="H153" s="142" t="n"/>
      <c r="I153" s="142" t="n"/>
      <c r="J153" s="142" t="n"/>
      <c r="K153" s="142" t="n"/>
      <c r="L153" s="142" t="n"/>
      <c r="M153" s="142" t="n"/>
      <c r="N153" s="142" t="n"/>
      <c r="O153" s="142" t="n"/>
      <c r="P153" s="142" t="n"/>
      <c r="Q153" s="142" t="n"/>
      <c r="R153" s="142" t="n"/>
      <c r="S153" s="142" t="n"/>
    </row>
    <row customHeight="1" ht="15.75" r="154" s="75">
      <c r="A154" s="139">
        <f>IF(B154="","",2*STRATEGY_AMPLITUDE*(1/(1+EXP(-(RATIO_SCALE_FACTOR*(($D154-BULLISH_BIAS_OFFSET)/$C154-1))))-0.5))</f>
        <v/>
      </c>
      <c r="B154" s="140">
        <f>IF('Time Series Inputs'!A154="","",'Time Series Inputs'!A154)</f>
        <v/>
      </c>
      <c r="C154" s="141">
        <f>IF('Time Series Inputs'!B154="","",'Time Series Inputs'!B154)</f>
        <v/>
      </c>
      <c r="D154" s="141">
        <f>IF('Time Series Inputs'!C154="","",'Time Series Inputs'!C154)</f>
        <v/>
      </c>
      <c r="E154" s="142" t="n"/>
      <c r="F154" s="142" t="n"/>
      <c r="G154" s="142" t="n"/>
      <c r="H154" s="142" t="n"/>
      <c r="I154" s="142" t="n"/>
      <c r="J154" s="142" t="n"/>
      <c r="K154" s="142" t="n"/>
      <c r="L154" s="142" t="n"/>
      <c r="M154" s="142" t="n"/>
      <c r="N154" s="142" t="n"/>
      <c r="O154" s="142" t="n"/>
      <c r="P154" s="142" t="n"/>
      <c r="Q154" s="142" t="n"/>
      <c r="R154" s="142" t="n"/>
      <c r="S154" s="142" t="n"/>
    </row>
    <row customHeight="1" ht="15.75" r="155" s="75">
      <c r="A155" s="139">
        <f>IF(B155="","",2*STRATEGY_AMPLITUDE*(1/(1+EXP(-(RATIO_SCALE_FACTOR*(($D155-BULLISH_BIAS_OFFSET)/$C155-1))))-0.5))</f>
        <v/>
      </c>
      <c r="B155" s="140">
        <f>IF('Time Series Inputs'!A155="","",'Time Series Inputs'!A155)</f>
        <v/>
      </c>
      <c r="C155" s="141">
        <f>IF('Time Series Inputs'!B155="","",'Time Series Inputs'!B155)</f>
        <v/>
      </c>
      <c r="D155" s="141">
        <f>IF('Time Series Inputs'!C155="","",'Time Series Inputs'!C155)</f>
        <v/>
      </c>
      <c r="E155" s="142" t="n"/>
      <c r="F155" s="142" t="n"/>
      <c r="G155" s="142" t="n"/>
      <c r="H155" s="142" t="n"/>
      <c r="I155" s="142" t="n"/>
      <c r="J155" s="142" t="n"/>
      <c r="K155" s="142" t="n"/>
      <c r="L155" s="142" t="n"/>
      <c r="M155" s="142" t="n"/>
      <c r="N155" s="142" t="n"/>
      <c r="O155" s="142" t="n"/>
      <c r="P155" s="142" t="n"/>
      <c r="Q155" s="142" t="n"/>
      <c r="R155" s="142" t="n"/>
      <c r="S155" s="142" t="n"/>
    </row>
    <row customHeight="1" ht="15.75" r="156" s="75">
      <c r="A156" s="139">
        <f>IF(B156="","",2*STRATEGY_AMPLITUDE*(1/(1+EXP(-(RATIO_SCALE_FACTOR*(($D156-BULLISH_BIAS_OFFSET)/$C156-1))))-0.5))</f>
        <v/>
      </c>
      <c r="B156" s="140">
        <f>IF('Time Series Inputs'!A156="","",'Time Series Inputs'!A156)</f>
        <v/>
      </c>
      <c r="C156" s="141">
        <f>IF('Time Series Inputs'!B156="","",'Time Series Inputs'!B156)</f>
        <v/>
      </c>
      <c r="D156" s="141">
        <f>IF('Time Series Inputs'!C156="","",'Time Series Inputs'!C156)</f>
        <v/>
      </c>
      <c r="E156" s="142" t="n"/>
      <c r="F156" s="142" t="n"/>
      <c r="G156" s="142" t="n"/>
      <c r="H156" s="142" t="n"/>
      <c r="I156" s="142" t="n"/>
      <c r="J156" s="142" t="n"/>
      <c r="K156" s="142" t="n"/>
      <c r="L156" s="142" t="n"/>
      <c r="M156" s="142" t="n"/>
      <c r="N156" s="142" t="n"/>
      <c r="O156" s="142" t="n"/>
      <c r="P156" s="142" t="n"/>
      <c r="Q156" s="142" t="n"/>
      <c r="R156" s="142" t="n"/>
      <c r="S156" s="142" t="n"/>
    </row>
    <row customHeight="1" ht="15.75" r="157" s="75">
      <c r="A157" s="139">
        <f>IF(B157="","",2*STRATEGY_AMPLITUDE*(1/(1+EXP(-(RATIO_SCALE_FACTOR*(($D157-BULLISH_BIAS_OFFSET)/$C157-1))))-0.5))</f>
        <v/>
      </c>
      <c r="B157" s="140">
        <f>IF('Time Series Inputs'!A157="","",'Time Series Inputs'!A157)</f>
        <v/>
      </c>
      <c r="C157" s="141">
        <f>IF('Time Series Inputs'!B157="","",'Time Series Inputs'!B157)</f>
        <v/>
      </c>
      <c r="D157" s="141">
        <f>IF('Time Series Inputs'!C157="","",'Time Series Inputs'!C157)</f>
        <v/>
      </c>
      <c r="E157" s="142" t="n"/>
      <c r="F157" s="142" t="n"/>
      <c r="G157" s="142" t="n"/>
      <c r="H157" s="142" t="n"/>
      <c r="I157" s="142" t="n"/>
      <c r="J157" s="142" t="n"/>
      <c r="K157" s="142" t="n"/>
      <c r="L157" s="142" t="n"/>
      <c r="M157" s="142" t="n"/>
      <c r="N157" s="142" t="n"/>
      <c r="O157" s="142" t="n"/>
      <c r="P157" s="142" t="n"/>
      <c r="Q157" s="142" t="n"/>
      <c r="R157" s="142" t="n"/>
      <c r="S157" s="142" t="n"/>
    </row>
    <row customHeight="1" ht="15.75" r="158" s="75">
      <c r="A158" s="139">
        <f>IF(B158="","",2*STRATEGY_AMPLITUDE*(1/(1+EXP(-(RATIO_SCALE_FACTOR*(($D158-BULLISH_BIAS_OFFSET)/$C158-1))))-0.5))</f>
        <v/>
      </c>
      <c r="B158" s="140">
        <f>IF('Time Series Inputs'!A158="","",'Time Series Inputs'!A158)</f>
        <v/>
      </c>
      <c r="C158" s="141">
        <f>IF('Time Series Inputs'!B158="","",'Time Series Inputs'!B158)</f>
        <v/>
      </c>
      <c r="D158" s="141">
        <f>IF('Time Series Inputs'!C158="","",'Time Series Inputs'!C158)</f>
        <v/>
      </c>
      <c r="E158" s="142" t="n"/>
      <c r="F158" s="142" t="n"/>
      <c r="G158" s="142" t="n"/>
      <c r="H158" s="142" t="n"/>
      <c r="I158" s="142" t="n"/>
      <c r="J158" s="142" t="n"/>
      <c r="K158" s="142" t="n"/>
      <c r="L158" s="142" t="n"/>
      <c r="M158" s="142" t="n"/>
      <c r="N158" s="142" t="n"/>
      <c r="O158" s="142" t="n"/>
      <c r="P158" s="142" t="n"/>
      <c r="Q158" s="142" t="n"/>
      <c r="R158" s="142" t="n"/>
      <c r="S158" s="142" t="n"/>
    </row>
    <row customHeight="1" ht="15.75" r="159" s="75">
      <c r="A159" s="139">
        <f>IF(B159="","",2*STRATEGY_AMPLITUDE*(1/(1+EXP(-(RATIO_SCALE_FACTOR*(($D159-BULLISH_BIAS_OFFSET)/$C159-1))))-0.5))</f>
        <v/>
      </c>
      <c r="B159" s="140">
        <f>IF('Time Series Inputs'!A159="","",'Time Series Inputs'!A159)</f>
        <v/>
      </c>
      <c r="C159" s="141">
        <f>IF('Time Series Inputs'!B159="","",'Time Series Inputs'!B159)</f>
        <v/>
      </c>
      <c r="D159" s="141">
        <f>IF('Time Series Inputs'!C159="","",'Time Series Inputs'!C159)</f>
        <v/>
      </c>
      <c r="E159" s="142" t="n"/>
      <c r="F159" s="142" t="n"/>
      <c r="G159" s="142" t="n"/>
      <c r="H159" s="142" t="n"/>
      <c r="I159" s="142" t="n"/>
      <c r="J159" s="142" t="n"/>
      <c r="K159" s="142" t="n"/>
      <c r="L159" s="142" t="n"/>
      <c r="M159" s="142" t="n"/>
      <c r="N159" s="142" t="n"/>
      <c r="O159" s="142" t="n"/>
      <c r="P159" s="142" t="n"/>
      <c r="Q159" s="142" t="n"/>
      <c r="R159" s="142" t="n"/>
      <c r="S159" s="142" t="n"/>
    </row>
    <row customHeight="1" ht="15.75" r="160" s="75">
      <c r="A160" s="139">
        <f>IF(B160="","",2*STRATEGY_AMPLITUDE*(1/(1+EXP(-(RATIO_SCALE_FACTOR*(($D160-BULLISH_BIAS_OFFSET)/$C160-1))))-0.5))</f>
        <v/>
      </c>
      <c r="B160" s="140">
        <f>IF('Time Series Inputs'!A160="","",'Time Series Inputs'!A160)</f>
        <v/>
      </c>
      <c r="C160" s="141">
        <f>IF('Time Series Inputs'!B160="","",'Time Series Inputs'!B160)</f>
        <v/>
      </c>
      <c r="D160" s="141">
        <f>IF('Time Series Inputs'!C160="","",'Time Series Inputs'!C160)</f>
        <v/>
      </c>
      <c r="E160" s="142" t="n"/>
      <c r="F160" s="142" t="n"/>
      <c r="G160" s="142" t="n"/>
      <c r="H160" s="142" t="n"/>
      <c r="I160" s="142" t="n"/>
      <c r="J160" s="142" t="n"/>
      <c r="K160" s="142" t="n"/>
      <c r="L160" s="142" t="n"/>
      <c r="M160" s="142" t="n"/>
      <c r="N160" s="142" t="n"/>
      <c r="O160" s="142" t="n"/>
      <c r="P160" s="142" t="n"/>
      <c r="Q160" s="142" t="n"/>
      <c r="R160" s="142" t="n"/>
      <c r="S160" s="142" t="n"/>
    </row>
    <row customHeight="1" ht="15.75" r="161" s="75">
      <c r="A161" s="139">
        <f>IF(B161="","",2*STRATEGY_AMPLITUDE*(1/(1+EXP(-(RATIO_SCALE_FACTOR*(($D161-BULLISH_BIAS_OFFSET)/$C161-1))))-0.5))</f>
        <v/>
      </c>
      <c r="B161" s="140">
        <f>IF('Time Series Inputs'!A161="","",'Time Series Inputs'!A161)</f>
        <v/>
      </c>
      <c r="C161" s="141">
        <f>IF('Time Series Inputs'!B161="","",'Time Series Inputs'!B161)</f>
        <v/>
      </c>
      <c r="D161" s="141">
        <f>IF('Time Series Inputs'!C161="","",'Time Series Inputs'!C161)</f>
        <v/>
      </c>
      <c r="E161" s="142" t="n"/>
      <c r="F161" s="142" t="n"/>
      <c r="G161" s="142" t="n"/>
      <c r="H161" s="142" t="n"/>
      <c r="I161" s="142" t="n"/>
      <c r="J161" s="142" t="n"/>
      <c r="K161" s="142" t="n"/>
      <c r="L161" s="142" t="n"/>
      <c r="M161" s="142" t="n"/>
      <c r="N161" s="142" t="n"/>
      <c r="O161" s="142" t="n"/>
      <c r="P161" s="142" t="n"/>
      <c r="Q161" s="142" t="n"/>
      <c r="R161" s="142" t="n"/>
      <c r="S161" s="142" t="n"/>
    </row>
    <row customHeight="1" ht="15.75" r="162" s="75">
      <c r="A162" s="139">
        <f>IF(B162="","",2*STRATEGY_AMPLITUDE*(1/(1+EXP(-(RATIO_SCALE_FACTOR*(($D162-BULLISH_BIAS_OFFSET)/$C162-1))))-0.5))</f>
        <v/>
      </c>
      <c r="B162" s="140">
        <f>IF('Time Series Inputs'!A162="","",'Time Series Inputs'!A162)</f>
        <v/>
      </c>
      <c r="C162" s="141">
        <f>IF('Time Series Inputs'!B162="","",'Time Series Inputs'!B162)</f>
        <v/>
      </c>
      <c r="D162" s="141">
        <f>IF('Time Series Inputs'!C162="","",'Time Series Inputs'!C162)</f>
        <v/>
      </c>
      <c r="E162" s="142" t="n"/>
      <c r="F162" s="142" t="n"/>
      <c r="G162" s="142" t="n"/>
      <c r="H162" s="142" t="n"/>
      <c r="I162" s="142" t="n"/>
      <c r="J162" s="142" t="n"/>
      <c r="K162" s="142" t="n"/>
      <c r="L162" s="142" t="n"/>
      <c r="M162" s="142" t="n"/>
      <c r="N162" s="142" t="n"/>
      <c r="O162" s="142" t="n"/>
      <c r="P162" s="142" t="n"/>
      <c r="Q162" s="142" t="n"/>
      <c r="R162" s="142" t="n"/>
      <c r="S162" s="142" t="n"/>
    </row>
    <row customHeight="1" ht="15.75" r="163" s="75">
      <c r="A163" s="139">
        <f>IF(B163="","",2*STRATEGY_AMPLITUDE*(1/(1+EXP(-(RATIO_SCALE_FACTOR*(($D163-BULLISH_BIAS_OFFSET)/$C163-1))))-0.5))</f>
        <v/>
      </c>
      <c r="B163" s="140">
        <f>IF('Time Series Inputs'!A163="","",'Time Series Inputs'!A163)</f>
        <v/>
      </c>
      <c r="C163" s="141">
        <f>IF('Time Series Inputs'!B163="","",'Time Series Inputs'!B163)</f>
        <v/>
      </c>
      <c r="D163" s="141">
        <f>IF('Time Series Inputs'!C163="","",'Time Series Inputs'!C163)</f>
        <v/>
      </c>
      <c r="E163" s="142" t="n"/>
      <c r="F163" s="142" t="n"/>
      <c r="G163" s="142" t="n"/>
      <c r="H163" s="142" t="n"/>
      <c r="I163" s="142" t="n"/>
      <c r="J163" s="142" t="n"/>
      <c r="K163" s="142" t="n"/>
      <c r="L163" s="142" t="n"/>
      <c r="M163" s="142" t="n"/>
      <c r="N163" s="142" t="n"/>
      <c r="O163" s="142" t="n"/>
      <c r="P163" s="142" t="n"/>
      <c r="Q163" s="142" t="n"/>
      <c r="R163" s="142" t="n"/>
      <c r="S163" s="142" t="n"/>
    </row>
    <row customHeight="1" ht="15.75" r="164" s="75">
      <c r="A164" s="139">
        <f>IF(B164="","",2*STRATEGY_AMPLITUDE*(1/(1+EXP(-(RATIO_SCALE_FACTOR*(($D164-BULLISH_BIAS_OFFSET)/$C164-1))))-0.5))</f>
        <v/>
      </c>
      <c r="B164" s="140">
        <f>IF('Time Series Inputs'!A164="","",'Time Series Inputs'!A164)</f>
        <v/>
      </c>
      <c r="C164" s="141">
        <f>IF('Time Series Inputs'!B164="","",'Time Series Inputs'!B164)</f>
        <v/>
      </c>
      <c r="D164" s="141">
        <f>IF('Time Series Inputs'!C164="","",'Time Series Inputs'!C164)</f>
        <v/>
      </c>
      <c r="E164" s="142" t="n"/>
      <c r="F164" s="142" t="n"/>
      <c r="G164" s="142" t="n"/>
      <c r="H164" s="142" t="n"/>
      <c r="I164" s="142" t="n"/>
      <c r="J164" s="142" t="n"/>
      <c r="K164" s="142" t="n"/>
      <c r="L164" s="142" t="n"/>
      <c r="M164" s="142" t="n"/>
      <c r="N164" s="142" t="n"/>
      <c r="O164" s="142" t="n"/>
      <c r="P164" s="142" t="n"/>
      <c r="Q164" s="142" t="n"/>
      <c r="R164" s="142" t="n"/>
      <c r="S164" s="142" t="n"/>
    </row>
    <row customHeight="1" ht="15.75" r="165" s="75">
      <c r="A165" s="139">
        <f>IF(B165="","",2*STRATEGY_AMPLITUDE*(1/(1+EXP(-(RATIO_SCALE_FACTOR*(($D165-BULLISH_BIAS_OFFSET)/$C165-1))))-0.5))</f>
        <v/>
      </c>
      <c r="B165" s="140">
        <f>IF('Time Series Inputs'!A165="","",'Time Series Inputs'!A165)</f>
        <v/>
      </c>
      <c r="C165" s="141">
        <f>IF('Time Series Inputs'!B165="","",'Time Series Inputs'!B165)</f>
        <v/>
      </c>
      <c r="D165" s="141">
        <f>IF('Time Series Inputs'!C165="","",'Time Series Inputs'!C165)</f>
        <v/>
      </c>
      <c r="E165" s="142" t="n"/>
      <c r="F165" s="142" t="n"/>
      <c r="G165" s="142" t="n"/>
      <c r="H165" s="142" t="n"/>
      <c r="I165" s="142" t="n"/>
      <c r="J165" s="142" t="n"/>
      <c r="K165" s="142" t="n"/>
      <c r="L165" s="142" t="n"/>
      <c r="M165" s="142" t="n"/>
      <c r="N165" s="142" t="n"/>
      <c r="O165" s="142" t="n"/>
      <c r="P165" s="142" t="n"/>
      <c r="Q165" s="142" t="n"/>
      <c r="R165" s="142" t="n"/>
      <c r="S165" s="142" t="n"/>
    </row>
    <row customHeight="1" ht="15.75" r="166" s="75">
      <c r="A166" s="139">
        <f>IF(B166="","",2*STRATEGY_AMPLITUDE*(1/(1+EXP(-(RATIO_SCALE_FACTOR*(($D166-BULLISH_BIAS_OFFSET)/$C166-1))))-0.5))</f>
        <v/>
      </c>
      <c r="B166" s="140">
        <f>IF('Time Series Inputs'!A166="","",'Time Series Inputs'!A166)</f>
        <v/>
      </c>
      <c r="C166" s="141">
        <f>IF('Time Series Inputs'!B166="","",'Time Series Inputs'!B166)</f>
        <v/>
      </c>
      <c r="D166" s="141">
        <f>IF('Time Series Inputs'!C166="","",'Time Series Inputs'!C166)</f>
        <v/>
      </c>
      <c r="E166" s="142" t="n"/>
      <c r="F166" s="142" t="n"/>
      <c r="G166" s="142" t="n"/>
      <c r="H166" s="142" t="n"/>
      <c r="I166" s="142" t="n"/>
      <c r="J166" s="142" t="n"/>
      <c r="K166" s="142" t="n"/>
      <c r="L166" s="142" t="n"/>
      <c r="M166" s="142" t="n"/>
      <c r="N166" s="142" t="n"/>
      <c r="O166" s="142" t="n"/>
      <c r="P166" s="142" t="n"/>
      <c r="Q166" s="142" t="n"/>
      <c r="R166" s="142" t="n"/>
      <c r="S166" s="142" t="n"/>
    </row>
    <row customHeight="1" ht="15.75" r="167" s="75">
      <c r="A167" s="139">
        <f>IF(B167="","",2*STRATEGY_AMPLITUDE*(1/(1+EXP(-(RATIO_SCALE_FACTOR*(($D167-BULLISH_BIAS_OFFSET)/$C167-1))))-0.5))</f>
        <v/>
      </c>
      <c r="B167" s="140">
        <f>IF('Time Series Inputs'!A167="","",'Time Series Inputs'!A167)</f>
        <v/>
      </c>
      <c r="C167" s="141">
        <f>IF('Time Series Inputs'!B167="","",'Time Series Inputs'!B167)</f>
        <v/>
      </c>
      <c r="D167" s="141">
        <f>IF('Time Series Inputs'!C167="","",'Time Series Inputs'!C167)</f>
        <v/>
      </c>
      <c r="E167" s="142" t="n"/>
      <c r="F167" s="142" t="n"/>
      <c r="G167" s="142" t="n"/>
      <c r="H167" s="142" t="n"/>
      <c r="I167" s="142" t="n"/>
      <c r="J167" s="142" t="n"/>
      <c r="K167" s="142" t="n"/>
      <c r="L167" s="142" t="n"/>
      <c r="M167" s="142" t="n"/>
      <c r="N167" s="142" t="n"/>
      <c r="O167" s="142" t="n"/>
      <c r="P167" s="142" t="n"/>
      <c r="Q167" s="142" t="n"/>
      <c r="R167" s="142" t="n"/>
      <c r="S167" s="142" t="n"/>
    </row>
    <row customHeight="1" ht="15.75" r="168" s="75">
      <c r="A168" s="139">
        <f>IF(B168="","",2*STRATEGY_AMPLITUDE*(1/(1+EXP(-(RATIO_SCALE_FACTOR*(($D168-BULLISH_BIAS_OFFSET)/$C168-1))))-0.5))</f>
        <v/>
      </c>
      <c r="B168" s="140">
        <f>IF('Time Series Inputs'!A168="","",'Time Series Inputs'!A168)</f>
        <v/>
      </c>
      <c r="C168" s="141">
        <f>IF('Time Series Inputs'!B168="","",'Time Series Inputs'!B168)</f>
        <v/>
      </c>
      <c r="D168" s="141">
        <f>IF('Time Series Inputs'!C168="","",'Time Series Inputs'!C168)</f>
        <v/>
      </c>
      <c r="E168" s="142" t="n"/>
      <c r="F168" s="142" t="n"/>
      <c r="G168" s="142" t="n"/>
      <c r="H168" s="142" t="n"/>
      <c r="I168" s="142" t="n"/>
      <c r="J168" s="142" t="n"/>
      <c r="K168" s="142" t="n"/>
      <c r="L168" s="142" t="n"/>
      <c r="M168" s="142" t="n"/>
      <c r="N168" s="142" t="n"/>
      <c r="O168" s="142" t="n"/>
      <c r="P168" s="142" t="n"/>
      <c r="Q168" s="142" t="n"/>
      <c r="R168" s="142" t="n"/>
      <c r="S168" s="142" t="n"/>
    </row>
    <row customHeight="1" ht="15.75" r="169" s="75">
      <c r="A169" s="139">
        <f>IF(B169="","",2*STRATEGY_AMPLITUDE*(1/(1+EXP(-(RATIO_SCALE_FACTOR*(($D169-BULLISH_BIAS_OFFSET)/$C169-1))))-0.5))</f>
        <v/>
      </c>
      <c r="B169" s="140">
        <f>IF('Time Series Inputs'!A169="","",'Time Series Inputs'!A169)</f>
        <v/>
      </c>
      <c r="C169" s="141">
        <f>IF('Time Series Inputs'!B169="","",'Time Series Inputs'!B169)</f>
        <v/>
      </c>
      <c r="D169" s="141">
        <f>IF('Time Series Inputs'!C169="","",'Time Series Inputs'!C169)</f>
        <v/>
      </c>
      <c r="E169" s="142" t="n"/>
      <c r="F169" s="142" t="n"/>
      <c r="G169" s="142" t="n"/>
      <c r="H169" s="142" t="n"/>
      <c r="I169" s="142" t="n"/>
      <c r="J169" s="142" t="n"/>
      <c r="K169" s="142" t="n"/>
      <c r="L169" s="142" t="n"/>
      <c r="M169" s="142" t="n"/>
      <c r="N169" s="142" t="n"/>
      <c r="O169" s="142" t="n"/>
      <c r="P169" s="142" t="n"/>
      <c r="Q169" s="142" t="n"/>
      <c r="R169" s="142" t="n"/>
      <c r="S169" s="142" t="n"/>
    </row>
    <row customHeight="1" ht="15.75" r="170" s="75">
      <c r="A170" s="139">
        <f>IF(B170="","",2*STRATEGY_AMPLITUDE*(1/(1+EXP(-(RATIO_SCALE_FACTOR*(($D170-BULLISH_BIAS_OFFSET)/$C170-1))))-0.5))</f>
        <v/>
      </c>
      <c r="B170" s="140">
        <f>IF('Time Series Inputs'!A170="","",'Time Series Inputs'!A170)</f>
        <v/>
      </c>
      <c r="C170" s="141">
        <f>IF('Time Series Inputs'!B170="","",'Time Series Inputs'!B170)</f>
        <v/>
      </c>
      <c r="D170" s="141">
        <f>IF('Time Series Inputs'!C170="","",'Time Series Inputs'!C170)</f>
        <v/>
      </c>
      <c r="E170" s="142" t="n"/>
      <c r="F170" s="142" t="n"/>
      <c r="G170" s="142" t="n"/>
      <c r="H170" s="142" t="n"/>
      <c r="I170" s="142" t="n"/>
      <c r="J170" s="142" t="n"/>
      <c r="K170" s="142" t="n"/>
      <c r="L170" s="142" t="n"/>
      <c r="M170" s="142" t="n"/>
      <c r="N170" s="142" t="n"/>
      <c r="O170" s="142" t="n"/>
      <c r="P170" s="142" t="n"/>
      <c r="Q170" s="142" t="n"/>
      <c r="R170" s="142" t="n"/>
      <c r="S170" s="142" t="n"/>
    </row>
    <row customHeight="1" ht="15.75" r="171" s="75">
      <c r="A171" s="139">
        <f>IF(B171="","",2*STRATEGY_AMPLITUDE*(1/(1+EXP(-(RATIO_SCALE_FACTOR*(($D171-BULLISH_BIAS_OFFSET)/$C171-1))))-0.5))</f>
        <v/>
      </c>
      <c r="B171" s="140">
        <f>IF('Time Series Inputs'!A171="","",'Time Series Inputs'!A171)</f>
        <v/>
      </c>
      <c r="C171" s="141">
        <f>IF('Time Series Inputs'!B171="","",'Time Series Inputs'!B171)</f>
        <v/>
      </c>
      <c r="D171" s="141">
        <f>IF('Time Series Inputs'!C171="","",'Time Series Inputs'!C171)</f>
        <v/>
      </c>
      <c r="E171" s="142" t="n"/>
      <c r="F171" s="142" t="n"/>
      <c r="G171" s="142" t="n"/>
      <c r="H171" s="142" t="n"/>
      <c r="I171" s="142" t="n"/>
      <c r="J171" s="142" t="n"/>
      <c r="K171" s="142" t="n"/>
      <c r="L171" s="142" t="n"/>
      <c r="M171" s="142" t="n"/>
      <c r="N171" s="142" t="n"/>
      <c r="O171" s="142" t="n"/>
      <c r="P171" s="142" t="n"/>
      <c r="Q171" s="142" t="n"/>
      <c r="R171" s="142" t="n"/>
      <c r="S171" s="142" t="n"/>
    </row>
    <row customHeight="1" ht="15.75" r="172" s="75">
      <c r="A172" s="139">
        <f>IF(B172="","",2*STRATEGY_AMPLITUDE*(1/(1+EXP(-(RATIO_SCALE_FACTOR*(($D172-BULLISH_BIAS_OFFSET)/$C172-1))))-0.5))</f>
        <v/>
      </c>
      <c r="B172" s="140">
        <f>IF('Time Series Inputs'!A172="","",'Time Series Inputs'!A172)</f>
        <v/>
      </c>
      <c r="C172" s="141">
        <f>IF('Time Series Inputs'!B172="","",'Time Series Inputs'!B172)</f>
        <v/>
      </c>
      <c r="D172" s="141">
        <f>IF('Time Series Inputs'!C172="","",'Time Series Inputs'!C172)</f>
        <v/>
      </c>
      <c r="E172" s="142" t="n"/>
      <c r="F172" s="142" t="n"/>
      <c r="G172" s="142" t="n"/>
      <c r="H172" s="142" t="n"/>
      <c r="I172" s="142" t="n"/>
      <c r="J172" s="142" t="n"/>
      <c r="K172" s="142" t="n"/>
      <c r="L172" s="142" t="n"/>
      <c r="M172" s="142" t="n"/>
      <c r="N172" s="142" t="n"/>
      <c r="O172" s="142" t="n"/>
      <c r="P172" s="142" t="n"/>
      <c r="Q172" s="142" t="n"/>
      <c r="R172" s="142" t="n"/>
      <c r="S172" s="142" t="n"/>
    </row>
    <row customHeight="1" ht="15.75" r="173" s="75">
      <c r="A173" s="139">
        <f>IF(B173="","",2*STRATEGY_AMPLITUDE*(1/(1+EXP(-(RATIO_SCALE_FACTOR*(($D173-BULLISH_BIAS_OFFSET)/$C173-1))))-0.5))</f>
        <v/>
      </c>
      <c r="B173" s="140">
        <f>IF('Time Series Inputs'!A173="","",'Time Series Inputs'!A173)</f>
        <v/>
      </c>
      <c r="C173" s="141">
        <f>IF('Time Series Inputs'!B173="","",'Time Series Inputs'!B173)</f>
        <v/>
      </c>
      <c r="D173" s="141">
        <f>IF('Time Series Inputs'!C173="","",'Time Series Inputs'!C173)</f>
        <v/>
      </c>
      <c r="E173" s="142" t="n"/>
      <c r="F173" s="142" t="n"/>
      <c r="G173" s="142" t="n"/>
      <c r="H173" s="142" t="n"/>
      <c r="I173" s="142" t="n"/>
      <c r="J173" s="142" t="n"/>
      <c r="K173" s="142" t="n"/>
      <c r="L173" s="142" t="n"/>
      <c r="M173" s="142" t="n"/>
      <c r="N173" s="142" t="n"/>
      <c r="O173" s="142" t="n"/>
      <c r="P173" s="142" t="n"/>
      <c r="Q173" s="142" t="n"/>
      <c r="R173" s="142" t="n"/>
      <c r="S173" s="142" t="n"/>
    </row>
    <row customHeight="1" ht="15.75" r="174" s="75">
      <c r="A174" s="139">
        <f>IF(B174="","",2*STRATEGY_AMPLITUDE*(1/(1+EXP(-(RATIO_SCALE_FACTOR*(($D174-BULLISH_BIAS_OFFSET)/$C174-1))))-0.5))</f>
        <v/>
      </c>
      <c r="B174" s="140">
        <f>IF('Time Series Inputs'!A174="","",'Time Series Inputs'!A174)</f>
        <v/>
      </c>
      <c r="C174" s="141">
        <f>IF('Time Series Inputs'!B174="","",'Time Series Inputs'!B174)</f>
        <v/>
      </c>
      <c r="D174" s="141">
        <f>IF('Time Series Inputs'!C174="","",'Time Series Inputs'!C174)</f>
        <v/>
      </c>
      <c r="E174" s="142" t="n"/>
      <c r="F174" s="142" t="n"/>
      <c r="G174" s="142" t="n"/>
      <c r="H174" s="142" t="n"/>
      <c r="I174" s="142" t="n"/>
      <c r="J174" s="142" t="n"/>
      <c r="K174" s="142" t="n"/>
      <c r="L174" s="142" t="n"/>
      <c r="M174" s="142" t="n"/>
      <c r="N174" s="142" t="n"/>
      <c r="O174" s="142" t="n"/>
      <c r="P174" s="142" t="n"/>
      <c r="Q174" s="142" t="n"/>
      <c r="R174" s="142" t="n"/>
      <c r="S174" s="142" t="n"/>
    </row>
    <row customHeight="1" ht="15.75" r="175" s="75">
      <c r="A175" s="139">
        <f>IF(B175="","",2*STRATEGY_AMPLITUDE*(1/(1+EXP(-(RATIO_SCALE_FACTOR*(($D175-BULLISH_BIAS_OFFSET)/$C175-1))))-0.5))</f>
        <v/>
      </c>
      <c r="B175" s="140">
        <f>IF('Time Series Inputs'!A175="","",'Time Series Inputs'!A175)</f>
        <v/>
      </c>
      <c r="C175" s="141">
        <f>IF('Time Series Inputs'!B175="","",'Time Series Inputs'!B175)</f>
        <v/>
      </c>
      <c r="D175" s="141">
        <f>IF('Time Series Inputs'!C175="","",'Time Series Inputs'!C175)</f>
        <v/>
      </c>
      <c r="E175" s="142" t="n"/>
      <c r="F175" s="142" t="n"/>
      <c r="G175" s="142" t="n"/>
      <c r="H175" s="142" t="n"/>
      <c r="I175" s="142" t="n"/>
      <c r="J175" s="142" t="n"/>
      <c r="K175" s="142" t="n"/>
      <c r="L175" s="142" t="n"/>
      <c r="M175" s="142" t="n"/>
      <c r="N175" s="142" t="n"/>
      <c r="O175" s="142" t="n"/>
      <c r="P175" s="142" t="n"/>
      <c r="Q175" s="142" t="n"/>
      <c r="R175" s="142" t="n"/>
      <c r="S175" s="142" t="n"/>
    </row>
    <row customHeight="1" ht="15.75" r="176" s="75">
      <c r="A176" s="139">
        <f>IF(B176="","",2*STRATEGY_AMPLITUDE*(1/(1+EXP(-(RATIO_SCALE_FACTOR*(($D176-BULLISH_BIAS_OFFSET)/$C176-1))))-0.5))</f>
        <v/>
      </c>
      <c r="B176" s="140">
        <f>IF('Time Series Inputs'!A176="","",'Time Series Inputs'!A176)</f>
        <v/>
      </c>
      <c r="C176" s="141">
        <f>IF('Time Series Inputs'!B176="","",'Time Series Inputs'!B176)</f>
        <v/>
      </c>
      <c r="D176" s="141">
        <f>IF('Time Series Inputs'!C176="","",'Time Series Inputs'!C176)</f>
        <v/>
      </c>
      <c r="E176" s="142" t="n"/>
      <c r="F176" s="142" t="n"/>
      <c r="G176" s="142" t="n"/>
      <c r="H176" s="142" t="n"/>
      <c r="I176" s="142" t="n"/>
      <c r="J176" s="142" t="n"/>
      <c r="K176" s="142" t="n"/>
      <c r="L176" s="142" t="n"/>
      <c r="M176" s="142" t="n"/>
      <c r="N176" s="142" t="n"/>
      <c r="O176" s="142" t="n"/>
      <c r="P176" s="142" t="n"/>
      <c r="Q176" s="142" t="n"/>
      <c r="R176" s="142" t="n"/>
      <c r="S176" s="142" t="n"/>
    </row>
    <row customHeight="1" ht="15.75" r="177" s="75">
      <c r="A177" s="139">
        <f>IF(B177="","",2*STRATEGY_AMPLITUDE*(1/(1+EXP(-(RATIO_SCALE_FACTOR*(($D177-BULLISH_BIAS_OFFSET)/$C177-1))))-0.5))</f>
        <v/>
      </c>
      <c r="B177" s="140">
        <f>IF('Time Series Inputs'!A177="","",'Time Series Inputs'!A177)</f>
        <v/>
      </c>
      <c r="C177" s="141">
        <f>IF('Time Series Inputs'!B177="","",'Time Series Inputs'!B177)</f>
        <v/>
      </c>
      <c r="D177" s="141">
        <f>IF('Time Series Inputs'!C177="","",'Time Series Inputs'!C177)</f>
        <v/>
      </c>
      <c r="E177" s="142" t="n"/>
      <c r="F177" s="142" t="n"/>
      <c r="G177" s="142" t="n"/>
      <c r="H177" s="142" t="n"/>
      <c r="I177" s="142" t="n"/>
      <c r="J177" s="142" t="n"/>
      <c r="K177" s="142" t="n"/>
      <c r="L177" s="142" t="n"/>
      <c r="M177" s="142" t="n"/>
      <c r="N177" s="142" t="n"/>
      <c r="O177" s="142" t="n"/>
      <c r="P177" s="142" t="n"/>
      <c r="Q177" s="142" t="n"/>
      <c r="R177" s="142" t="n"/>
      <c r="S177" s="142" t="n"/>
    </row>
    <row customHeight="1" ht="15.75" r="178" s="75">
      <c r="A178" s="139">
        <f>IF(B178="","",2*STRATEGY_AMPLITUDE*(1/(1+EXP(-(RATIO_SCALE_FACTOR*(($D178-BULLISH_BIAS_OFFSET)/$C178-1))))-0.5))</f>
        <v/>
      </c>
      <c r="B178" s="140">
        <f>IF('Time Series Inputs'!A178="","",'Time Series Inputs'!A178)</f>
        <v/>
      </c>
      <c r="C178" s="141">
        <f>IF('Time Series Inputs'!B178="","",'Time Series Inputs'!B178)</f>
        <v/>
      </c>
      <c r="D178" s="141">
        <f>IF('Time Series Inputs'!C178="","",'Time Series Inputs'!C178)</f>
        <v/>
      </c>
      <c r="E178" s="142" t="n"/>
      <c r="F178" s="142" t="n"/>
      <c r="G178" s="142" t="n"/>
      <c r="H178" s="142" t="n"/>
      <c r="I178" s="142" t="n"/>
      <c r="J178" s="142" t="n"/>
      <c r="K178" s="142" t="n"/>
      <c r="L178" s="142" t="n"/>
      <c r="M178" s="142" t="n"/>
      <c r="N178" s="142" t="n"/>
      <c r="O178" s="142" t="n"/>
      <c r="P178" s="142" t="n"/>
      <c r="Q178" s="142" t="n"/>
      <c r="R178" s="142" t="n"/>
      <c r="S178" s="142" t="n"/>
    </row>
    <row customHeight="1" ht="15.75" r="179" s="75">
      <c r="A179" s="139">
        <f>IF(B179="","",2*STRATEGY_AMPLITUDE*(1/(1+EXP(-(RATIO_SCALE_FACTOR*(($D179-BULLISH_BIAS_OFFSET)/$C179-1))))-0.5))</f>
        <v/>
      </c>
      <c r="B179" s="140">
        <f>IF('Time Series Inputs'!A179="","",'Time Series Inputs'!A179)</f>
        <v/>
      </c>
      <c r="C179" s="141">
        <f>IF('Time Series Inputs'!B179="","",'Time Series Inputs'!B179)</f>
        <v/>
      </c>
      <c r="D179" s="141">
        <f>IF('Time Series Inputs'!C179="","",'Time Series Inputs'!C179)</f>
        <v/>
      </c>
      <c r="E179" s="142" t="n"/>
      <c r="F179" s="142" t="n"/>
      <c r="G179" s="142" t="n"/>
      <c r="H179" s="142" t="n"/>
      <c r="I179" s="142" t="n"/>
      <c r="J179" s="142" t="n"/>
      <c r="K179" s="142" t="n"/>
      <c r="L179" s="142" t="n"/>
      <c r="M179" s="142" t="n"/>
      <c r="N179" s="142" t="n"/>
      <c r="O179" s="142" t="n"/>
      <c r="P179" s="142" t="n"/>
      <c r="Q179" s="142" t="n"/>
      <c r="R179" s="142" t="n"/>
      <c r="S179" s="142" t="n"/>
    </row>
    <row customHeight="1" ht="15.75" r="180" s="75">
      <c r="A180" s="139">
        <f>IF(B180="","",2*STRATEGY_AMPLITUDE*(1/(1+EXP(-(RATIO_SCALE_FACTOR*(($D180-BULLISH_BIAS_OFFSET)/$C180-1))))-0.5))</f>
        <v/>
      </c>
      <c r="B180" s="140">
        <f>IF('Time Series Inputs'!A180="","",'Time Series Inputs'!A180)</f>
        <v/>
      </c>
      <c r="C180" s="141">
        <f>IF('Time Series Inputs'!B180="","",'Time Series Inputs'!B180)</f>
        <v/>
      </c>
      <c r="D180" s="141">
        <f>IF('Time Series Inputs'!C180="","",'Time Series Inputs'!C180)</f>
        <v/>
      </c>
      <c r="E180" s="142" t="n"/>
      <c r="F180" s="142" t="n"/>
      <c r="G180" s="142" t="n"/>
      <c r="H180" s="142" t="n"/>
      <c r="I180" s="142" t="n"/>
      <c r="J180" s="142" t="n"/>
      <c r="K180" s="142" t="n"/>
      <c r="L180" s="142" t="n"/>
      <c r="M180" s="142" t="n"/>
      <c r="N180" s="142" t="n"/>
      <c r="O180" s="142" t="n"/>
      <c r="P180" s="142" t="n"/>
      <c r="Q180" s="142" t="n"/>
      <c r="R180" s="142" t="n"/>
      <c r="S180" s="142" t="n"/>
    </row>
    <row customHeight="1" ht="15.75" r="181" s="75">
      <c r="A181" s="139">
        <f>IF(B181="","",2*STRATEGY_AMPLITUDE*(1/(1+EXP(-(RATIO_SCALE_FACTOR*(($D181-BULLISH_BIAS_OFFSET)/$C181-1))))-0.5))</f>
        <v/>
      </c>
      <c r="B181" s="140">
        <f>IF('Time Series Inputs'!A181="","",'Time Series Inputs'!A181)</f>
        <v/>
      </c>
      <c r="C181" s="141">
        <f>IF('Time Series Inputs'!B181="","",'Time Series Inputs'!B181)</f>
        <v/>
      </c>
      <c r="D181" s="141">
        <f>IF('Time Series Inputs'!C181="","",'Time Series Inputs'!C181)</f>
        <v/>
      </c>
      <c r="E181" s="142" t="n"/>
      <c r="F181" s="142" t="n"/>
      <c r="G181" s="142" t="n"/>
      <c r="H181" s="142" t="n"/>
      <c r="I181" s="142" t="n"/>
      <c r="J181" s="142" t="n"/>
      <c r="K181" s="142" t="n"/>
      <c r="L181" s="142" t="n"/>
      <c r="M181" s="142" t="n"/>
      <c r="N181" s="142" t="n"/>
      <c r="O181" s="142" t="n"/>
      <c r="P181" s="142" t="n"/>
      <c r="Q181" s="142" t="n"/>
      <c r="R181" s="142" t="n"/>
      <c r="S181" s="142" t="n"/>
    </row>
    <row customHeight="1" ht="15.75" r="182" s="75">
      <c r="A182" s="139">
        <f>IF(B182="","",2*STRATEGY_AMPLITUDE*(1/(1+EXP(-(RATIO_SCALE_FACTOR*(($D182-BULLISH_BIAS_OFFSET)/$C182-1))))-0.5))</f>
        <v/>
      </c>
      <c r="B182" s="140">
        <f>IF('Time Series Inputs'!A182="","",'Time Series Inputs'!A182)</f>
        <v/>
      </c>
      <c r="C182" s="141">
        <f>IF('Time Series Inputs'!B182="","",'Time Series Inputs'!B182)</f>
        <v/>
      </c>
      <c r="D182" s="141">
        <f>IF('Time Series Inputs'!C182="","",'Time Series Inputs'!C182)</f>
        <v/>
      </c>
      <c r="E182" s="142" t="n"/>
      <c r="F182" s="142" t="n"/>
      <c r="G182" s="142" t="n"/>
      <c r="H182" s="142" t="n"/>
      <c r="I182" s="142" t="n"/>
      <c r="J182" s="142" t="n"/>
      <c r="K182" s="142" t="n"/>
      <c r="L182" s="142" t="n"/>
      <c r="M182" s="142" t="n"/>
      <c r="N182" s="142" t="n"/>
      <c r="O182" s="142" t="n"/>
      <c r="P182" s="142" t="n"/>
      <c r="Q182" s="142" t="n"/>
      <c r="R182" s="142" t="n"/>
      <c r="S182" s="142" t="n"/>
    </row>
    <row customHeight="1" ht="15.75" r="183" s="75">
      <c r="A183" s="139">
        <f>IF(B183="","",2*STRATEGY_AMPLITUDE*(1/(1+EXP(-(RATIO_SCALE_FACTOR*(($D183-BULLISH_BIAS_OFFSET)/$C183-1))))-0.5))</f>
        <v/>
      </c>
      <c r="B183" s="140">
        <f>IF('Time Series Inputs'!A183="","",'Time Series Inputs'!A183)</f>
        <v/>
      </c>
      <c r="C183" s="141">
        <f>IF('Time Series Inputs'!B183="","",'Time Series Inputs'!B183)</f>
        <v/>
      </c>
      <c r="D183" s="141">
        <f>IF('Time Series Inputs'!C183="","",'Time Series Inputs'!C183)</f>
        <v/>
      </c>
      <c r="E183" s="142" t="n"/>
      <c r="F183" s="142" t="n"/>
      <c r="G183" s="142" t="n"/>
      <c r="H183" s="142" t="n"/>
      <c r="I183" s="142" t="n"/>
      <c r="J183" s="142" t="n"/>
      <c r="K183" s="142" t="n"/>
      <c r="L183" s="142" t="n"/>
      <c r="M183" s="142" t="n"/>
      <c r="N183" s="142" t="n"/>
      <c r="O183" s="142" t="n"/>
      <c r="P183" s="142" t="n"/>
      <c r="Q183" s="142" t="n"/>
      <c r="R183" s="142" t="n"/>
      <c r="S183" s="142" t="n"/>
    </row>
    <row customHeight="1" ht="15.75" r="184" s="75">
      <c r="A184" s="139">
        <f>IF(B184="","",2*STRATEGY_AMPLITUDE*(1/(1+EXP(-(RATIO_SCALE_FACTOR*(($D184-BULLISH_BIAS_OFFSET)/$C184-1))))-0.5))</f>
        <v/>
      </c>
      <c r="B184" s="140">
        <f>IF('Time Series Inputs'!A184="","",'Time Series Inputs'!A184)</f>
        <v/>
      </c>
      <c r="C184" s="141">
        <f>IF('Time Series Inputs'!B184="","",'Time Series Inputs'!B184)</f>
        <v/>
      </c>
      <c r="D184" s="141">
        <f>IF('Time Series Inputs'!C184="","",'Time Series Inputs'!C184)</f>
        <v/>
      </c>
      <c r="E184" s="142" t="n"/>
      <c r="F184" s="142" t="n"/>
      <c r="G184" s="142" t="n"/>
      <c r="H184" s="142" t="n"/>
      <c r="I184" s="142" t="n"/>
      <c r="J184" s="142" t="n"/>
      <c r="K184" s="142" t="n"/>
      <c r="L184" s="142" t="n"/>
      <c r="M184" s="142" t="n"/>
      <c r="N184" s="142" t="n"/>
      <c r="O184" s="142" t="n"/>
      <c r="P184" s="142" t="n"/>
      <c r="Q184" s="142" t="n"/>
      <c r="R184" s="142" t="n"/>
      <c r="S184" s="142" t="n"/>
    </row>
    <row customHeight="1" ht="15.75" r="185" s="75">
      <c r="A185" s="139">
        <f>IF(B185="","",2*STRATEGY_AMPLITUDE*(1/(1+EXP(-(RATIO_SCALE_FACTOR*(($D185-BULLISH_BIAS_OFFSET)/$C185-1))))-0.5))</f>
        <v/>
      </c>
      <c r="B185" s="140">
        <f>IF('Time Series Inputs'!A185="","",'Time Series Inputs'!A185)</f>
        <v/>
      </c>
      <c r="C185" s="141">
        <f>IF('Time Series Inputs'!B185="","",'Time Series Inputs'!B185)</f>
        <v/>
      </c>
      <c r="D185" s="141">
        <f>IF('Time Series Inputs'!C185="","",'Time Series Inputs'!C185)</f>
        <v/>
      </c>
      <c r="E185" s="142" t="n"/>
      <c r="F185" s="142" t="n"/>
      <c r="G185" s="142" t="n"/>
      <c r="H185" s="142" t="n"/>
      <c r="I185" s="142" t="n"/>
      <c r="J185" s="142" t="n"/>
      <c r="K185" s="142" t="n"/>
      <c r="L185" s="142" t="n"/>
      <c r="M185" s="142" t="n"/>
      <c r="N185" s="142" t="n"/>
      <c r="O185" s="142" t="n"/>
      <c r="P185" s="142" t="n"/>
      <c r="Q185" s="142" t="n"/>
      <c r="R185" s="142" t="n"/>
      <c r="S185" s="142" t="n"/>
    </row>
    <row customHeight="1" ht="15.75" r="186" s="75">
      <c r="A186" s="139">
        <f>IF(B186="","",2*STRATEGY_AMPLITUDE*(1/(1+EXP(-(RATIO_SCALE_FACTOR*(($D186-BULLISH_BIAS_OFFSET)/$C186-1))))-0.5))</f>
        <v/>
      </c>
      <c r="B186" s="140">
        <f>IF('Time Series Inputs'!A186="","",'Time Series Inputs'!A186)</f>
        <v/>
      </c>
      <c r="C186" s="141">
        <f>IF('Time Series Inputs'!B186="","",'Time Series Inputs'!B186)</f>
        <v/>
      </c>
      <c r="D186" s="141">
        <f>IF('Time Series Inputs'!C186="","",'Time Series Inputs'!C186)</f>
        <v/>
      </c>
      <c r="E186" s="142" t="n"/>
      <c r="F186" s="142" t="n"/>
      <c r="G186" s="142" t="n"/>
      <c r="H186" s="142" t="n"/>
      <c r="I186" s="142" t="n"/>
      <c r="J186" s="142" t="n"/>
      <c r="K186" s="142" t="n"/>
      <c r="L186" s="142" t="n"/>
      <c r="M186" s="142" t="n"/>
      <c r="N186" s="142" t="n"/>
      <c r="O186" s="142" t="n"/>
      <c r="P186" s="142" t="n"/>
      <c r="Q186" s="142" t="n"/>
      <c r="R186" s="142" t="n"/>
      <c r="S186" s="142" t="n"/>
    </row>
    <row customHeight="1" ht="15.75" r="187" s="75">
      <c r="A187" s="139">
        <f>IF(B187="","",2*STRATEGY_AMPLITUDE*(1/(1+EXP(-(RATIO_SCALE_FACTOR*(($D187-BULLISH_BIAS_OFFSET)/$C187-1))))-0.5))</f>
        <v/>
      </c>
      <c r="B187" s="140">
        <f>IF('Time Series Inputs'!A187="","",'Time Series Inputs'!A187)</f>
        <v/>
      </c>
      <c r="C187" s="141">
        <f>IF('Time Series Inputs'!B187="","",'Time Series Inputs'!B187)</f>
        <v/>
      </c>
      <c r="D187" s="141">
        <f>IF('Time Series Inputs'!C187="","",'Time Series Inputs'!C187)</f>
        <v/>
      </c>
      <c r="E187" s="142" t="n"/>
      <c r="F187" s="142" t="n"/>
      <c r="G187" s="142" t="n"/>
      <c r="H187" s="142" t="n"/>
      <c r="I187" s="142" t="n"/>
      <c r="J187" s="142" t="n"/>
      <c r="K187" s="142" t="n"/>
      <c r="L187" s="142" t="n"/>
      <c r="M187" s="142" t="n"/>
      <c r="N187" s="142" t="n"/>
      <c r="O187" s="142" t="n"/>
      <c r="P187" s="142" t="n"/>
      <c r="Q187" s="142" t="n"/>
      <c r="R187" s="142" t="n"/>
      <c r="S187" s="142" t="n"/>
    </row>
    <row customHeight="1" ht="15.75" r="188" s="75">
      <c r="A188" s="139">
        <f>IF(B188="","",2*STRATEGY_AMPLITUDE*(1/(1+EXP(-(RATIO_SCALE_FACTOR*(($D188-BULLISH_BIAS_OFFSET)/$C188-1))))-0.5))</f>
        <v/>
      </c>
      <c r="B188" s="140">
        <f>IF('Time Series Inputs'!A188="","",'Time Series Inputs'!A188)</f>
        <v/>
      </c>
      <c r="C188" s="141">
        <f>IF('Time Series Inputs'!B188="","",'Time Series Inputs'!B188)</f>
        <v/>
      </c>
      <c r="D188" s="141">
        <f>IF('Time Series Inputs'!C188="","",'Time Series Inputs'!C188)</f>
        <v/>
      </c>
      <c r="E188" s="142" t="n"/>
      <c r="F188" s="142" t="n"/>
      <c r="G188" s="142" t="n"/>
      <c r="H188" s="142" t="n"/>
      <c r="I188" s="142" t="n"/>
      <c r="J188" s="142" t="n"/>
      <c r="K188" s="142" t="n"/>
      <c r="L188" s="142" t="n"/>
      <c r="M188" s="142" t="n"/>
      <c r="N188" s="142" t="n"/>
      <c r="O188" s="142" t="n"/>
      <c r="P188" s="142" t="n"/>
      <c r="Q188" s="142" t="n"/>
      <c r="R188" s="142" t="n"/>
      <c r="S188" s="142" t="n"/>
    </row>
    <row customHeight="1" ht="15.75" r="189" s="75">
      <c r="A189" s="139">
        <f>IF(B189="","",2*STRATEGY_AMPLITUDE*(1/(1+EXP(-(RATIO_SCALE_FACTOR*(($D189-BULLISH_BIAS_OFFSET)/$C189-1))))-0.5))</f>
        <v/>
      </c>
      <c r="B189" s="140">
        <f>IF('Time Series Inputs'!A189="","",'Time Series Inputs'!A189)</f>
        <v/>
      </c>
      <c r="C189" s="141">
        <f>IF('Time Series Inputs'!B189="","",'Time Series Inputs'!B189)</f>
        <v/>
      </c>
      <c r="D189" s="141">
        <f>IF('Time Series Inputs'!C189="","",'Time Series Inputs'!C189)</f>
        <v/>
      </c>
      <c r="E189" s="142" t="n"/>
      <c r="F189" s="142" t="n"/>
      <c r="G189" s="142" t="n"/>
      <c r="H189" s="142" t="n"/>
      <c r="I189" s="142" t="n"/>
      <c r="J189" s="142" t="n"/>
      <c r="K189" s="142" t="n"/>
      <c r="L189" s="142" t="n"/>
      <c r="M189" s="142" t="n"/>
      <c r="N189" s="142" t="n"/>
      <c r="O189" s="142" t="n"/>
      <c r="P189" s="142" t="n"/>
      <c r="Q189" s="142" t="n"/>
      <c r="R189" s="142" t="n"/>
      <c r="S189" s="142" t="n"/>
    </row>
    <row customHeight="1" ht="15.75" r="190" s="75">
      <c r="A190" s="139">
        <f>IF(B190="","",2*STRATEGY_AMPLITUDE*(1/(1+EXP(-(RATIO_SCALE_FACTOR*(($D190-BULLISH_BIAS_OFFSET)/$C190-1))))-0.5))</f>
        <v/>
      </c>
      <c r="B190" s="140">
        <f>IF('Time Series Inputs'!A190="","",'Time Series Inputs'!A190)</f>
        <v/>
      </c>
      <c r="C190" s="141">
        <f>IF('Time Series Inputs'!B190="","",'Time Series Inputs'!B190)</f>
        <v/>
      </c>
      <c r="D190" s="141">
        <f>IF('Time Series Inputs'!C190="","",'Time Series Inputs'!C190)</f>
        <v/>
      </c>
      <c r="E190" s="142" t="n"/>
      <c r="F190" s="142" t="n"/>
      <c r="G190" s="142" t="n"/>
      <c r="H190" s="142" t="n"/>
      <c r="I190" s="142" t="n"/>
      <c r="J190" s="142" t="n"/>
      <c r="K190" s="142" t="n"/>
      <c r="L190" s="142" t="n"/>
      <c r="M190" s="142" t="n"/>
      <c r="N190" s="142" t="n"/>
      <c r="O190" s="142" t="n"/>
      <c r="P190" s="142" t="n"/>
      <c r="Q190" s="142" t="n"/>
      <c r="R190" s="142" t="n"/>
      <c r="S190" s="142" t="n"/>
    </row>
    <row customHeight="1" ht="15.75" r="191" s="75">
      <c r="A191" s="139">
        <f>IF(B191="","",2*STRATEGY_AMPLITUDE*(1/(1+EXP(-(RATIO_SCALE_FACTOR*(($D191-BULLISH_BIAS_OFFSET)/$C191-1))))-0.5))</f>
        <v/>
      </c>
      <c r="B191" s="140">
        <f>IF('Time Series Inputs'!A191="","",'Time Series Inputs'!A191)</f>
        <v/>
      </c>
      <c r="C191" s="141">
        <f>IF('Time Series Inputs'!B191="","",'Time Series Inputs'!B191)</f>
        <v/>
      </c>
      <c r="D191" s="141">
        <f>IF('Time Series Inputs'!C191="","",'Time Series Inputs'!C191)</f>
        <v/>
      </c>
      <c r="E191" s="142" t="n"/>
      <c r="F191" s="142" t="n"/>
      <c r="G191" s="142" t="n"/>
      <c r="H191" s="142" t="n"/>
      <c r="I191" s="142" t="n"/>
      <c r="J191" s="142" t="n"/>
      <c r="K191" s="142" t="n"/>
      <c r="L191" s="142" t="n"/>
      <c r="M191" s="142" t="n"/>
      <c r="N191" s="142" t="n"/>
      <c r="O191" s="142" t="n"/>
      <c r="P191" s="142" t="n"/>
      <c r="Q191" s="142" t="n"/>
      <c r="R191" s="142" t="n"/>
      <c r="S191" s="142" t="n"/>
    </row>
    <row customHeight="1" ht="15.75" r="192" s="75">
      <c r="A192" s="139">
        <f>IF(B192="","",2*STRATEGY_AMPLITUDE*(1/(1+EXP(-(RATIO_SCALE_FACTOR*(($D192-BULLISH_BIAS_OFFSET)/$C192-1))))-0.5))</f>
        <v/>
      </c>
      <c r="B192" s="140">
        <f>IF('Time Series Inputs'!A192="","",'Time Series Inputs'!A192)</f>
        <v/>
      </c>
      <c r="C192" s="141">
        <f>IF('Time Series Inputs'!B192="","",'Time Series Inputs'!B192)</f>
        <v/>
      </c>
      <c r="D192" s="141">
        <f>IF('Time Series Inputs'!C192="","",'Time Series Inputs'!C192)</f>
        <v/>
      </c>
      <c r="E192" s="142" t="n"/>
      <c r="F192" s="142" t="n"/>
      <c r="G192" s="142" t="n"/>
      <c r="H192" s="142" t="n"/>
      <c r="I192" s="142" t="n"/>
      <c r="J192" s="142" t="n"/>
      <c r="K192" s="142" t="n"/>
      <c r="L192" s="142" t="n"/>
      <c r="M192" s="142" t="n"/>
      <c r="N192" s="142" t="n"/>
      <c r="O192" s="142" t="n"/>
      <c r="P192" s="142" t="n"/>
      <c r="Q192" s="142" t="n"/>
      <c r="R192" s="142" t="n"/>
      <c r="S192" s="142" t="n"/>
    </row>
    <row customHeight="1" ht="15.75" r="193" s="75">
      <c r="A193" s="139">
        <f>IF(B193="","",2*STRATEGY_AMPLITUDE*(1/(1+EXP(-(RATIO_SCALE_FACTOR*(($D193-BULLISH_BIAS_OFFSET)/$C193-1))))-0.5))</f>
        <v/>
      </c>
      <c r="B193" s="140">
        <f>IF('Time Series Inputs'!A193="","",'Time Series Inputs'!A193)</f>
        <v/>
      </c>
      <c r="C193" s="141">
        <f>IF('Time Series Inputs'!B193="","",'Time Series Inputs'!B193)</f>
        <v/>
      </c>
      <c r="D193" s="141">
        <f>IF('Time Series Inputs'!C193="","",'Time Series Inputs'!C193)</f>
        <v/>
      </c>
      <c r="E193" s="142" t="n"/>
      <c r="F193" s="142" t="n"/>
      <c r="G193" s="142" t="n"/>
      <c r="H193" s="142" t="n"/>
      <c r="I193" s="142" t="n"/>
      <c r="J193" s="142" t="n"/>
      <c r="K193" s="142" t="n"/>
      <c r="L193" s="142" t="n"/>
      <c r="M193" s="142" t="n"/>
      <c r="N193" s="142" t="n"/>
      <c r="O193" s="142" t="n"/>
      <c r="P193" s="142" t="n"/>
      <c r="Q193" s="142" t="n"/>
      <c r="R193" s="142" t="n"/>
      <c r="S193" s="142" t="n"/>
    </row>
    <row customHeight="1" ht="15.75" r="194" s="75">
      <c r="A194" s="139">
        <f>IF(B194="","",2*STRATEGY_AMPLITUDE*(1/(1+EXP(-(RATIO_SCALE_FACTOR*(($D194-BULLISH_BIAS_OFFSET)/$C194-1))))-0.5))</f>
        <v/>
      </c>
      <c r="B194" s="140">
        <f>IF('Time Series Inputs'!A194="","",'Time Series Inputs'!A194)</f>
        <v/>
      </c>
      <c r="C194" s="141">
        <f>IF('Time Series Inputs'!B194="","",'Time Series Inputs'!B194)</f>
        <v/>
      </c>
      <c r="D194" s="141">
        <f>IF('Time Series Inputs'!C194="","",'Time Series Inputs'!C194)</f>
        <v/>
      </c>
      <c r="E194" s="142" t="n"/>
      <c r="F194" s="142" t="n"/>
      <c r="G194" s="142" t="n"/>
      <c r="H194" s="142" t="n"/>
      <c r="I194" s="142" t="n"/>
      <c r="J194" s="142" t="n"/>
      <c r="K194" s="142" t="n"/>
      <c r="L194" s="142" t="n"/>
      <c r="M194" s="142" t="n"/>
      <c r="N194" s="142" t="n"/>
      <c r="O194" s="142" t="n"/>
      <c r="P194" s="142" t="n"/>
      <c r="Q194" s="142" t="n"/>
      <c r="R194" s="142" t="n"/>
      <c r="S194" s="142" t="n"/>
    </row>
    <row customHeight="1" ht="15.75" r="195" s="75">
      <c r="A195" s="139">
        <f>IF(B195="","",2*STRATEGY_AMPLITUDE*(1/(1+EXP(-(RATIO_SCALE_FACTOR*(($D195-BULLISH_BIAS_OFFSET)/$C195-1))))-0.5))</f>
        <v/>
      </c>
      <c r="B195" s="140">
        <f>IF('Time Series Inputs'!A195="","",'Time Series Inputs'!A195)</f>
        <v/>
      </c>
      <c r="C195" s="141">
        <f>IF('Time Series Inputs'!B195="","",'Time Series Inputs'!B195)</f>
        <v/>
      </c>
      <c r="D195" s="141">
        <f>IF('Time Series Inputs'!C195="","",'Time Series Inputs'!C195)</f>
        <v/>
      </c>
      <c r="E195" s="142" t="n"/>
      <c r="F195" s="142" t="n"/>
      <c r="G195" s="142" t="n"/>
      <c r="H195" s="142" t="n"/>
      <c r="I195" s="142" t="n"/>
      <c r="J195" s="142" t="n"/>
      <c r="K195" s="142" t="n"/>
      <c r="L195" s="142" t="n"/>
      <c r="M195" s="142" t="n"/>
      <c r="N195" s="142" t="n"/>
      <c r="O195" s="142" t="n"/>
      <c r="P195" s="142" t="n"/>
      <c r="Q195" s="142" t="n"/>
      <c r="R195" s="142" t="n"/>
      <c r="S195" s="142" t="n"/>
    </row>
    <row customHeight="1" ht="15.75" r="196" s="75">
      <c r="A196" s="139">
        <f>IF(B196="","",2*STRATEGY_AMPLITUDE*(1/(1+EXP(-(RATIO_SCALE_FACTOR*(($D196-BULLISH_BIAS_OFFSET)/$C196-1))))-0.5))</f>
        <v/>
      </c>
      <c r="B196" s="140">
        <f>IF('Time Series Inputs'!A196="","",'Time Series Inputs'!A196)</f>
        <v/>
      </c>
      <c r="C196" s="141">
        <f>IF('Time Series Inputs'!B196="","",'Time Series Inputs'!B196)</f>
        <v/>
      </c>
      <c r="D196" s="141">
        <f>IF('Time Series Inputs'!C196="","",'Time Series Inputs'!C196)</f>
        <v/>
      </c>
      <c r="E196" s="142" t="n"/>
      <c r="F196" s="142" t="n"/>
      <c r="G196" s="142" t="n"/>
      <c r="H196" s="142" t="n"/>
      <c r="I196" s="142" t="n"/>
      <c r="J196" s="142" t="n"/>
      <c r="K196" s="142" t="n"/>
      <c r="L196" s="142" t="n"/>
      <c r="M196" s="142" t="n"/>
      <c r="N196" s="142" t="n"/>
      <c r="O196" s="142" t="n"/>
      <c r="P196" s="142" t="n"/>
      <c r="Q196" s="142" t="n"/>
      <c r="R196" s="142" t="n"/>
      <c r="S196" s="142" t="n"/>
    </row>
    <row customHeight="1" ht="15.75" r="197" s="75">
      <c r="A197" s="139">
        <f>IF(B197="","",2*STRATEGY_AMPLITUDE*(1/(1+EXP(-(RATIO_SCALE_FACTOR*(($D197-BULLISH_BIAS_OFFSET)/$C197-1))))-0.5))</f>
        <v/>
      </c>
      <c r="B197" s="140">
        <f>IF('Time Series Inputs'!A197="","",'Time Series Inputs'!A197)</f>
        <v/>
      </c>
      <c r="C197" s="141">
        <f>IF('Time Series Inputs'!B197="","",'Time Series Inputs'!B197)</f>
        <v/>
      </c>
      <c r="D197" s="141">
        <f>IF('Time Series Inputs'!C197="","",'Time Series Inputs'!C197)</f>
        <v/>
      </c>
      <c r="E197" s="142" t="n"/>
      <c r="F197" s="142" t="n"/>
      <c r="G197" s="142" t="n"/>
      <c r="H197" s="142" t="n"/>
      <c r="I197" s="142" t="n"/>
      <c r="J197" s="142" t="n"/>
      <c r="K197" s="142" t="n"/>
      <c r="L197" s="142" t="n"/>
      <c r="M197" s="142" t="n"/>
      <c r="N197" s="142" t="n"/>
      <c r="O197" s="142" t="n"/>
      <c r="P197" s="142" t="n"/>
      <c r="Q197" s="142" t="n"/>
      <c r="R197" s="142" t="n"/>
      <c r="S197" s="142" t="n"/>
    </row>
    <row customHeight="1" ht="15.75" r="198" s="75">
      <c r="A198" s="139">
        <f>IF(B198="","",2*STRATEGY_AMPLITUDE*(1/(1+EXP(-(RATIO_SCALE_FACTOR*(($D198-BULLISH_BIAS_OFFSET)/$C198-1))))-0.5))</f>
        <v/>
      </c>
      <c r="B198" s="140">
        <f>IF('Time Series Inputs'!A198="","",'Time Series Inputs'!A198)</f>
        <v/>
      </c>
      <c r="C198" s="141">
        <f>IF('Time Series Inputs'!B198="","",'Time Series Inputs'!B198)</f>
        <v/>
      </c>
      <c r="D198" s="141">
        <f>IF('Time Series Inputs'!C198="","",'Time Series Inputs'!C198)</f>
        <v/>
      </c>
      <c r="E198" s="142" t="n"/>
      <c r="F198" s="142" t="n"/>
      <c r="G198" s="142" t="n"/>
      <c r="H198" s="142" t="n"/>
      <c r="I198" s="142" t="n"/>
      <c r="J198" s="142" t="n"/>
      <c r="K198" s="142" t="n"/>
      <c r="L198" s="142" t="n"/>
      <c r="M198" s="142" t="n"/>
      <c r="N198" s="142" t="n"/>
      <c r="O198" s="142" t="n"/>
      <c r="P198" s="142" t="n"/>
      <c r="Q198" s="142" t="n"/>
      <c r="R198" s="142" t="n"/>
      <c r="S198" s="142" t="n"/>
    </row>
    <row customHeight="1" ht="15.75" r="199" s="75">
      <c r="A199" s="139">
        <f>IF(B199="","",2*STRATEGY_AMPLITUDE*(1/(1+EXP(-(RATIO_SCALE_FACTOR*(($D199-BULLISH_BIAS_OFFSET)/$C199-1))))-0.5))</f>
        <v/>
      </c>
      <c r="B199" s="140">
        <f>IF('Time Series Inputs'!A199="","",'Time Series Inputs'!A199)</f>
        <v/>
      </c>
      <c r="C199" s="141">
        <f>IF('Time Series Inputs'!B199="","",'Time Series Inputs'!B199)</f>
        <v/>
      </c>
      <c r="D199" s="141">
        <f>IF('Time Series Inputs'!C199="","",'Time Series Inputs'!C199)</f>
        <v/>
      </c>
      <c r="E199" s="142" t="n"/>
      <c r="F199" s="142" t="n"/>
      <c r="G199" s="142" t="n"/>
      <c r="H199" s="142" t="n"/>
      <c r="I199" s="142" t="n"/>
      <c r="J199" s="142" t="n"/>
      <c r="K199" s="142" t="n"/>
      <c r="L199" s="142" t="n"/>
      <c r="M199" s="142" t="n"/>
      <c r="N199" s="142" t="n"/>
      <c r="O199" s="142" t="n"/>
      <c r="P199" s="142" t="n"/>
      <c r="Q199" s="142" t="n"/>
      <c r="R199" s="142" t="n"/>
      <c r="S199" s="142" t="n"/>
    </row>
    <row customHeight="1" ht="15.75" r="200" s="75">
      <c r="A200" s="139">
        <f>IF(B200="","",2*STRATEGY_AMPLITUDE*(1/(1+EXP(-(RATIO_SCALE_FACTOR*(($D200-BULLISH_BIAS_OFFSET)/$C200-1))))-0.5))</f>
        <v/>
      </c>
      <c r="B200" s="140">
        <f>IF('Time Series Inputs'!A200="","",'Time Series Inputs'!A200)</f>
        <v/>
      </c>
      <c r="C200" s="141">
        <f>IF('Time Series Inputs'!B200="","",'Time Series Inputs'!B200)</f>
        <v/>
      </c>
      <c r="D200" s="141">
        <f>IF('Time Series Inputs'!C200="","",'Time Series Inputs'!C200)</f>
        <v/>
      </c>
      <c r="E200" s="142" t="n"/>
      <c r="F200" s="142" t="n"/>
      <c r="G200" s="142" t="n"/>
      <c r="H200" s="142" t="n"/>
      <c r="I200" s="142" t="n"/>
      <c r="J200" s="142" t="n"/>
      <c r="K200" s="142" t="n"/>
      <c r="L200" s="142" t="n"/>
      <c r="M200" s="142" t="n"/>
      <c r="N200" s="142" t="n"/>
      <c r="O200" s="142" t="n"/>
      <c r="P200" s="142" t="n"/>
      <c r="Q200" s="142" t="n"/>
      <c r="R200" s="142" t="n"/>
      <c r="S200" s="142" t="n"/>
    </row>
    <row customHeight="1" ht="15.75" r="201" s="75">
      <c r="A201" s="139">
        <f>IF(B201="","",2*STRATEGY_AMPLITUDE*(1/(1+EXP(-(RATIO_SCALE_FACTOR*(($D201-BULLISH_BIAS_OFFSET)/$C201-1))))-0.5))</f>
        <v/>
      </c>
      <c r="B201" s="140">
        <f>IF('Time Series Inputs'!A201="","",'Time Series Inputs'!A201)</f>
        <v/>
      </c>
      <c r="C201" s="141">
        <f>IF('Time Series Inputs'!B201="","",'Time Series Inputs'!B201)</f>
        <v/>
      </c>
      <c r="D201" s="141">
        <f>IF('Time Series Inputs'!C201="","",'Time Series Inputs'!C201)</f>
        <v/>
      </c>
      <c r="E201" s="142" t="n"/>
      <c r="F201" s="142" t="n"/>
      <c r="G201" s="142" t="n"/>
      <c r="H201" s="142" t="n"/>
      <c r="I201" s="142" t="n"/>
      <c r="J201" s="142" t="n"/>
      <c r="K201" s="142" t="n"/>
      <c r="L201" s="142" t="n"/>
      <c r="M201" s="142" t="n"/>
      <c r="N201" s="142" t="n"/>
      <c r="O201" s="142" t="n"/>
      <c r="P201" s="142" t="n"/>
      <c r="Q201" s="142" t="n"/>
      <c r="R201" s="142" t="n"/>
      <c r="S201" s="142" t="n"/>
    </row>
    <row customHeight="1" ht="15.75" r="202" s="75">
      <c r="A202" s="139">
        <f>IF(B202="","",2*STRATEGY_AMPLITUDE*(1/(1+EXP(-(RATIO_SCALE_FACTOR*(($D202-BULLISH_BIAS_OFFSET)/$C202-1))))-0.5))</f>
        <v/>
      </c>
      <c r="B202" s="140">
        <f>IF('Time Series Inputs'!A202="","",'Time Series Inputs'!A202)</f>
        <v/>
      </c>
      <c r="C202" s="141">
        <f>IF('Time Series Inputs'!B202="","",'Time Series Inputs'!B202)</f>
        <v/>
      </c>
      <c r="D202" s="141">
        <f>IF('Time Series Inputs'!C202="","",'Time Series Inputs'!C202)</f>
        <v/>
      </c>
      <c r="E202" s="142" t="n"/>
      <c r="F202" s="142" t="n"/>
      <c r="G202" s="142" t="n"/>
      <c r="H202" s="142" t="n"/>
      <c r="I202" s="142" t="n"/>
      <c r="J202" s="142" t="n"/>
      <c r="K202" s="142" t="n"/>
      <c r="L202" s="142" t="n"/>
      <c r="M202" s="142" t="n"/>
      <c r="N202" s="142" t="n"/>
      <c r="O202" s="142" t="n"/>
      <c r="P202" s="142" t="n"/>
      <c r="Q202" s="142" t="n"/>
      <c r="R202" s="142" t="n"/>
      <c r="S202" s="142" t="n"/>
    </row>
    <row customHeight="1" ht="15.75" r="203" s="75">
      <c r="A203" s="139">
        <f>IF(B203="","",2*STRATEGY_AMPLITUDE*(1/(1+EXP(-(RATIO_SCALE_FACTOR*(($D203-BULLISH_BIAS_OFFSET)/$C203-1))))-0.5))</f>
        <v/>
      </c>
      <c r="B203" s="140">
        <f>IF('Time Series Inputs'!A203="","",'Time Series Inputs'!A203)</f>
        <v/>
      </c>
      <c r="C203" s="141">
        <f>IF('Time Series Inputs'!B203="","",'Time Series Inputs'!B203)</f>
        <v/>
      </c>
      <c r="D203" s="141">
        <f>IF('Time Series Inputs'!C203="","",'Time Series Inputs'!C203)</f>
        <v/>
      </c>
      <c r="E203" s="142" t="n"/>
      <c r="F203" s="142" t="n"/>
      <c r="G203" s="142" t="n"/>
      <c r="H203" s="142" t="n"/>
      <c r="I203" s="142" t="n"/>
      <c r="J203" s="142" t="n"/>
      <c r="K203" s="142" t="n"/>
      <c r="L203" s="142" t="n"/>
      <c r="M203" s="142" t="n"/>
      <c r="N203" s="142" t="n"/>
      <c r="O203" s="142" t="n"/>
      <c r="P203" s="142" t="n"/>
      <c r="Q203" s="142" t="n"/>
      <c r="R203" s="142" t="n"/>
      <c r="S203" s="142" t="n"/>
    </row>
    <row customHeight="1" ht="15.75" r="204" s="75">
      <c r="A204" s="139">
        <f>IF(B204="","",2*STRATEGY_AMPLITUDE*(1/(1+EXP(-(RATIO_SCALE_FACTOR*(($D204-BULLISH_BIAS_OFFSET)/$C204-1))))-0.5))</f>
        <v/>
      </c>
      <c r="B204" s="140">
        <f>IF('Time Series Inputs'!A204="","",'Time Series Inputs'!A204)</f>
        <v/>
      </c>
      <c r="C204" s="141">
        <f>IF('Time Series Inputs'!B204="","",'Time Series Inputs'!B204)</f>
        <v/>
      </c>
      <c r="D204" s="141">
        <f>IF('Time Series Inputs'!C204="","",'Time Series Inputs'!C204)</f>
        <v/>
      </c>
      <c r="E204" s="142" t="n"/>
      <c r="F204" s="142" t="n"/>
      <c r="G204" s="142" t="n"/>
      <c r="H204" s="142" t="n"/>
      <c r="I204" s="142" t="n"/>
      <c r="J204" s="142" t="n"/>
      <c r="K204" s="142" t="n"/>
      <c r="L204" s="142" t="n"/>
      <c r="M204" s="142" t="n"/>
      <c r="N204" s="142" t="n"/>
      <c r="O204" s="142" t="n"/>
      <c r="P204" s="142" t="n"/>
      <c r="Q204" s="142" t="n"/>
      <c r="R204" s="142" t="n"/>
      <c r="S204" s="142" t="n"/>
    </row>
    <row customHeight="1" ht="15.75" r="205" s="75">
      <c r="A205" s="139">
        <f>IF(B205="","",2*STRATEGY_AMPLITUDE*(1/(1+EXP(-(RATIO_SCALE_FACTOR*(($D205-BULLISH_BIAS_OFFSET)/$C205-1))))-0.5))</f>
        <v/>
      </c>
      <c r="B205" s="140">
        <f>IF('Time Series Inputs'!A205="","",'Time Series Inputs'!A205)</f>
        <v/>
      </c>
      <c r="C205" s="141">
        <f>IF('Time Series Inputs'!B205="","",'Time Series Inputs'!B205)</f>
        <v/>
      </c>
      <c r="D205" s="141">
        <f>IF('Time Series Inputs'!C205="","",'Time Series Inputs'!C205)</f>
        <v/>
      </c>
      <c r="E205" s="142" t="n"/>
      <c r="F205" s="142" t="n"/>
      <c r="G205" s="142" t="n"/>
      <c r="H205" s="142" t="n"/>
      <c r="I205" s="142" t="n"/>
      <c r="J205" s="142" t="n"/>
      <c r="K205" s="142" t="n"/>
      <c r="L205" s="142" t="n"/>
      <c r="M205" s="142" t="n"/>
      <c r="N205" s="142" t="n"/>
      <c r="O205" s="142" t="n"/>
      <c r="P205" s="142" t="n"/>
      <c r="Q205" s="142" t="n"/>
      <c r="R205" s="142" t="n"/>
      <c r="S205" s="142" t="n"/>
    </row>
    <row customHeight="1" ht="15.75" r="206" s="75">
      <c r="A206" s="139">
        <f>IF(B206="","",2*STRATEGY_AMPLITUDE*(1/(1+EXP(-(RATIO_SCALE_FACTOR*(($D206-BULLISH_BIAS_OFFSET)/$C206-1))))-0.5))</f>
        <v/>
      </c>
      <c r="B206" s="140">
        <f>IF('Time Series Inputs'!A206="","",'Time Series Inputs'!A206)</f>
        <v/>
      </c>
      <c r="C206" s="141">
        <f>IF('Time Series Inputs'!B206="","",'Time Series Inputs'!B206)</f>
        <v/>
      </c>
      <c r="D206" s="141">
        <f>IF('Time Series Inputs'!C206="","",'Time Series Inputs'!C206)</f>
        <v/>
      </c>
      <c r="E206" s="142" t="n"/>
      <c r="F206" s="142" t="n"/>
      <c r="G206" s="142" t="n"/>
      <c r="H206" s="142" t="n"/>
      <c r="I206" s="142" t="n"/>
      <c r="J206" s="142" t="n"/>
      <c r="K206" s="142" t="n"/>
      <c r="L206" s="142" t="n"/>
      <c r="M206" s="142" t="n"/>
      <c r="N206" s="142" t="n"/>
      <c r="O206" s="142" t="n"/>
      <c r="P206" s="142" t="n"/>
      <c r="Q206" s="142" t="n"/>
      <c r="R206" s="142" t="n"/>
      <c r="S206" s="142" t="n"/>
    </row>
    <row customHeight="1" ht="15.75" r="207" s="75">
      <c r="A207" s="139">
        <f>IF(B207="","",2*STRATEGY_AMPLITUDE*(1/(1+EXP(-(RATIO_SCALE_FACTOR*(($D207-BULLISH_BIAS_OFFSET)/$C207-1))))-0.5))</f>
        <v/>
      </c>
      <c r="B207" s="140">
        <f>IF('Time Series Inputs'!A207="","",'Time Series Inputs'!A207)</f>
        <v/>
      </c>
      <c r="C207" s="141">
        <f>IF('Time Series Inputs'!B207="","",'Time Series Inputs'!B207)</f>
        <v/>
      </c>
      <c r="D207" s="141">
        <f>IF('Time Series Inputs'!C207="","",'Time Series Inputs'!C207)</f>
        <v/>
      </c>
      <c r="E207" s="142" t="n"/>
      <c r="F207" s="142" t="n"/>
      <c r="G207" s="142" t="n"/>
      <c r="H207" s="142" t="n"/>
      <c r="I207" s="142" t="n"/>
      <c r="J207" s="142" t="n"/>
      <c r="K207" s="142" t="n"/>
      <c r="L207" s="142" t="n"/>
      <c r="M207" s="142" t="n"/>
      <c r="N207" s="142" t="n"/>
      <c r="O207" s="142" t="n"/>
      <c r="P207" s="142" t="n"/>
      <c r="Q207" s="142" t="n"/>
      <c r="R207" s="142" t="n"/>
      <c r="S207" s="142" t="n"/>
    </row>
    <row customHeight="1" ht="15.75" r="208" s="75">
      <c r="A208" s="139">
        <f>IF(B208="","",2*STRATEGY_AMPLITUDE*(1/(1+EXP(-(RATIO_SCALE_FACTOR*(($D208-BULLISH_BIAS_OFFSET)/$C208-1))))-0.5))</f>
        <v/>
      </c>
      <c r="B208" s="140">
        <f>IF('Time Series Inputs'!A208="","",'Time Series Inputs'!A208)</f>
        <v/>
      </c>
      <c r="C208" s="141">
        <f>IF('Time Series Inputs'!B208="","",'Time Series Inputs'!B208)</f>
        <v/>
      </c>
      <c r="D208" s="141">
        <f>IF('Time Series Inputs'!C208="","",'Time Series Inputs'!C208)</f>
        <v/>
      </c>
      <c r="E208" s="142" t="n"/>
      <c r="F208" s="142" t="n"/>
      <c r="G208" s="142" t="n"/>
      <c r="H208" s="142" t="n"/>
      <c r="I208" s="142" t="n"/>
      <c r="J208" s="142" t="n"/>
      <c r="K208" s="142" t="n"/>
      <c r="L208" s="142" t="n"/>
      <c r="M208" s="142" t="n"/>
      <c r="N208" s="142" t="n"/>
      <c r="O208" s="142" t="n"/>
      <c r="P208" s="142" t="n"/>
      <c r="Q208" s="142" t="n"/>
      <c r="R208" s="142" t="n"/>
      <c r="S208" s="142" t="n"/>
    </row>
    <row customHeight="1" ht="15.75" r="209" s="75">
      <c r="A209" s="139">
        <f>IF(B209="","",2*STRATEGY_AMPLITUDE*(1/(1+EXP(-(RATIO_SCALE_FACTOR*(($D209-BULLISH_BIAS_OFFSET)/$C209-1))))-0.5))</f>
        <v/>
      </c>
      <c r="B209" s="140">
        <f>IF('Time Series Inputs'!A209="","",'Time Series Inputs'!A209)</f>
        <v/>
      </c>
      <c r="C209" s="141">
        <f>IF('Time Series Inputs'!B209="","",'Time Series Inputs'!B209)</f>
        <v/>
      </c>
      <c r="D209" s="141">
        <f>IF('Time Series Inputs'!C209="","",'Time Series Inputs'!C209)</f>
        <v/>
      </c>
      <c r="E209" s="142" t="n"/>
      <c r="F209" s="142" t="n"/>
      <c r="G209" s="142" t="n"/>
      <c r="H209" s="142" t="n"/>
      <c r="I209" s="142" t="n"/>
      <c r="J209" s="142" t="n"/>
      <c r="K209" s="142" t="n"/>
      <c r="L209" s="142" t="n"/>
      <c r="M209" s="142" t="n"/>
      <c r="N209" s="142" t="n"/>
      <c r="O209" s="142" t="n"/>
      <c r="P209" s="142" t="n"/>
      <c r="Q209" s="142" t="n"/>
      <c r="R209" s="142" t="n"/>
      <c r="S209" s="142" t="n"/>
    </row>
    <row customHeight="1" ht="15.75" r="210" s="75">
      <c r="A210" s="139">
        <f>IF(B210="","",2*STRATEGY_AMPLITUDE*(1/(1+EXP(-(RATIO_SCALE_FACTOR*(($D210-BULLISH_BIAS_OFFSET)/$C210-1))))-0.5))</f>
        <v/>
      </c>
      <c r="B210" s="140">
        <f>IF('Time Series Inputs'!A210="","",'Time Series Inputs'!A210)</f>
        <v/>
      </c>
      <c r="C210" s="141">
        <f>IF('Time Series Inputs'!B210="","",'Time Series Inputs'!B210)</f>
        <v/>
      </c>
      <c r="D210" s="141">
        <f>IF('Time Series Inputs'!C210="","",'Time Series Inputs'!C210)</f>
        <v/>
      </c>
      <c r="E210" s="142" t="n"/>
      <c r="F210" s="142" t="n"/>
      <c r="G210" s="142" t="n"/>
      <c r="H210" s="142" t="n"/>
      <c r="I210" s="142" t="n"/>
      <c r="J210" s="142" t="n"/>
      <c r="K210" s="142" t="n"/>
      <c r="L210" s="142" t="n"/>
      <c r="M210" s="142" t="n"/>
      <c r="N210" s="142" t="n"/>
      <c r="O210" s="142" t="n"/>
      <c r="P210" s="142" t="n"/>
      <c r="Q210" s="142" t="n"/>
      <c r="R210" s="142" t="n"/>
      <c r="S210" s="142" t="n"/>
    </row>
    <row customHeight="1" ht="15.75" r="211" s="75">
      <c r="A211" s="139">
        <f>IF(B211="","",2*STRATEGY_AMPLITUDE*(1/(1+EXP(-(RATIO_SCALE_FACTOR*(($D211-BULLISH_BIAS_OFFSET)/$C211-1))))-0.5))</f>
        <v/>
      </c>
      <c r="B211" s="140">
        <f>IF('Time Series Inputs'!A211="","",'Time Series Inputs'!A211)</f>
        <v/>
      </c>
      <c r="C211" s="141">
        <f>IF('Time Series Inputs'!B211="","",'Time Series Inputs'!B211)</f>
        <v/>
      </c>
      <c r="D211" s="141">
        <f>IF('Time Series Inputs'!C211="","",'Time Series Inputs'!C211)</f>
        <v/>
      </c>
      <c r="E211" s="142" t="n"/>
      <c r="F211" s="142" t="n"/>
      <c r="G211" s="142" t="n"/>
      <c r="H211" s="142" t="n"/>
      <c r="I211" s="142" t="n"/>
      <c r="J211" s="142" t="n"/>
      <c r="K211" s="142" t="n"/>
      <c r="L211" s="142" t="n"/>
      <c r="M211" s="142" t="n"/>
      <c r="N211" s="142" t="n"/>
      <c r="O211" s="142" t="n"/>
      <c r="P211" s="142" t="n"/>
      <c r="Q211" s="142" t="n"/>
      <c r="R211" s="142" t="n"/>
      <c r="S211" s="142" t="n"/>
    </row>
    <row customHeight="1" ht="15.75" r="212" s="75">
      <c r="A212" s="139">
        <f>IF(B212="","",2*STRATEGY_AMPLITUDE*(1/(1+EXP(-(RATIO_SCALE_FACTOR*(($D212-BULLISH_BIAS_OFFSET)/$C212-1))))-0.5))</f>
        <v/>
      </c>
      <c r="B212" s="140">
        <f>IF('Time Series Inputs'!A212="","",'Time Series Inputs'!A212)</f>
        <v/>
      </c>
      <c r="C212" s="141">
        <f>IF('Time Series Inputs'!B212="","",'Time Series Inputs'!B212)</f>
        <v/>
      </c>
      <c r="D212" s="141">
        <f>IF('Time Series Inputs'!C212="","",'Time Series Inputs'!C212)</f>
        <v/>
      </c>
      <c r="E212" s="142" t="n"/>
      <c r="F212" s="142" t="n"/>
      <c r="G212" s="142" t="n"/>
      <c r="H212" s="142" t="n"/>
      <c r="I212" s="142" t="n"/>
      <c r="J212" s="142" t="n"/>
      <c r="K212" s="142" t="n"/>
      <c r="L212" s="142" t="n"/>
      <c r="M212" s="142" t="n"/>
      <c r="N212" s="142" t="n"/>
      <c r="O212" s="142" t="n"/>
      <c r="P212" s="142" t="n"/>
      <c r="Q212" s="142" t="n"/>
      <c r="R212" s="142" t="n"/>
      <c r="S212" s="142" t="n"/>
    </row>
    <row customHeight="1" ht="15.75" r="213" s="75">
      <c r="A213" s="139">
        <f>IF(B213="","",2*STRATEGY_AMPLITUDE*(1/(1+EXP(-(RATIO_SCALE_FACTOR*(($D213-BULLISH_BIAS_OFFSET)/$C213-1))))-0.5))</f>
        <v/>
      </c>
      <c r="B213" s="140">
        <f>IF('Time Series Inputs'!A213="","",'Time Series Inputs'!A213)</f>
        <v/>
      </c>
      <c r="C213" s="141">
        <f>IF('Time Series Inputs'!B213="","",'Time Series Inputs'!B213)</f>
        <v/>
      </c>
      <c r="D213" s="141">
        <f>IF('Time Series Inputs'!C213="","",'Time Series Inputs'!C213)</f>
        <v/>
      </c>
      <c r="E213" s="142" t="n"/>
      <c r="F213" s="142" t="n"/>
      <c r="G213" s="142" t="n"/>
      <c r="H213" s="142" t="n"/>
      <c r="I213" s="142" t="n"/>
      <c r="J213" s="142" t="n"/>
      <c r="K213" s="142" t="n"/>
      <c r="L213" s="142" t="n"/>
      <c r="M213" s="142" t="n"/>
      <c r="N213" s="142" t="n"/>
      <c r="O213" s="142" t="n"/>
      <c r="P213" s="142" t="n"/>
      <c r="Q213" s="142" t="n"/>
      <c r="R213" s="142" t="n"/>
      <c r="S213" s="142" t="n"/>
    </row>
    <row customHeight="1" ht="15.75" r="214" s="75">
      <c r="A214" s="139">
        <f>IF(B214="","",2*STRATEGY_AMPLITUDE*(1/(1+EXP(-(RATIO_SCALE_FACTOR*(($D214-BULLISH_BIAS_OFFSET)/$C214-1))))-0.5))</f>
        <v/>
      </c>
      <c r="B214" s="140">
        <f>IF('Time Series Inputs'!A214="","",'Time Series Inputs'!A214)</f>
        <v/>
      </c>
      <c r="C214" s="141">
        <f>IF('Time Series Inputs'!B214="","",'Time Series Inputs'!B214)</f>
        <v/>
      </c>
      <c r="D214" s="141">
        <f>IF('Time Series Inputs'!C214="","",'Time Series Inputs'!C214)</f>
        <v/>
      </c>
      <c r="E214" s="142" t="n"/>
      <c r="F214" s="142" t="n"/>
      <c r="G214" s="142" t="n"/>
      <c r="H214" s="142" t="n"/>
      <c r="I214" s="142" t="n"/>
      <c r="J214" s="142" t="n"/>
      <c r="K214" s="142" t="n"/>
      <c r="L214" s="142" t="n"/>
      <c r="M214" s="142" t="n"/>
      <c r="N214" s="142" t="n"/>
      <c r="O214" s="142" t="n"/>
      <c r="P214" s="142" t="n"/>
      <c r="Q214" s="142" t="n"/>
      <c r="R214" s="142" t="n"/>
      <c r="S214" s="142" t="n"/>
    </row>
    <row customHeight="1" ht="15.75" r="215" s="75">
      <c r="A215" s="139">
        <f>IF(B215="","",2*STRATEGY_AMPLITUDE*(1/(1+EXP(-(RATIO_SCALE_FACTOR*(($D215-BULLISH_BIAS_OFFSET)/$C215-1))))-0.5))</f>
        <v/>
      </c>
      <c r="B215" s="140">
        <f>IF('Time Series Inputs'!A215="","",'Time Series Inputs'!A215)</f>
        <v/>
      </c>
      <c r="C215" s="141">
        <f>IF('Time Series Inputs'!B215="","",'Time Series Inputs'!B215)</f>
        <v/>
      </c>
      <c r="D215" s="141">
        <f>IF('Time Series Inputs'!C215="","",'Time Series Inputs'!C215)</f>
        <v/>
      </c>
      <c r="E215" s="142" t="n"/>
      <c r="F215" s="142" t="n"/>
      <c r="G215" s="142" t="n"/>
      <c r="H215" s="142" t="n"/>
      <c r="I215" s="142" t="n"/>
      <c r="J215" s="142" t="n"/>
      <c r="K215" s="142" t="n"/>
      <c r="L215" s="142" t="n"/>
      <c r="M215" s="142" t="n"/>
      <c r="N215" s="142" t="n"/>
      <c r="O215" s="142" t="n"/>
      <c r="P215" s="142" t="n"/>
      <c r="Q215" s="142" t="n"/>
      <c r="R215" s="142" t="n"/>
      <c r="S215" s="142" t="n"/>
    </row>
    <row customHeight="1" ht="15.75" r="216" s="75">
      <c r="A216" s="139">
        <f>IF(B216="","",2*STRATEGY_AMPLITUDE*(1/(1+EXP(-(RATIO_SCALE_FACTOR*(($D216-BULLISH_BIAS_OFFSET)/$C216-1))))-0.5))</f>
        <v/>
      </c>
      <c r="B216" s="140">
        <f>IF('Time Series Inputs'!A216="","",'Time Series Inputs'!A216)</f>
        <v/>
      </c>
      <c r="C216" s="141">
        <f>IF('Time Series Inputs'!B216="","",'Time Series Inputs'!B216)</f>
        <v/>
      </c>
      <c r="D216" s="141">
        <f>IF('Time Series Inputs'!C216="","",'Time Series Inputs'!C216)</f>
        <v/>
      </c>
      <c r="E216" s="142" t="n"/>
      <c r="F216" s="142" t="n"/>
      <c r="G216" s="142" t="n"/>
      <c r="H216" s="142" t="n"/>
      <c r="I216" s="142" t="n"/>
      <c r="J216" s="142" t="n"/>
      <c r="K216" s="142" t="n"/>
      <c r="L216" s="142" t="n"/>
      <c r="M216" s="142" t="n"/>
      <c r="N216" s="142" t="n"/>
      <c r="O216" s="142" t="n"/>
      <c r="P216" s="142" t="n"/>
      <c r="Q216" s="142" t="n"/>
      <c r="R216" s="142" t="n"/>
      <c r="S216" s="142" t="n"/>
    </row>
    <row customHeight="1" ht="15.75" r="217" s="75">
      <c r="A217" s="139">
        <f>IF(B217="","",2*STRATEGY_AMPLITUDE*(1/(1+EXP(-(RATIO_SCALE_FACTOR*(($D217-BULLISH_BIAS_OFFSET)/$C217-1))))-0.5))</f>
        <v/>
      </c>
      <c r="B217" s="140">
        <f>IF('Time Series Inputs'!A217="","",'Time Series Inputs'!A217)</f>
        <v/>
      </c>
      <c r="C217" s="141">
        <f>IF('Time Series Inputs'!B217="","",'Time Series Inputs'!B217)</f>
        <v/>
      </c>
      <c r="D217" s="141">
        <f>IF('Time Series Inputs'!C217="","",'Time Series Inputs'!C217)</f>
        <v/>
      </c>
      <c r="E217" s="142" t="n"/>
      <c r="F217" s="142" t="n"/>
      <c r="G217" s="142" t="n"/>
      <c r="H217" s="142" t="n"/>
      <c r="I217" s="142" t="n"/>
      <c r="J217" s="142" t="n"/>
      <c r="K217" s="142" t="n"/>
      <c r="L217" s="142" t="n"/>
      <c r="M217" s="142" t="n"/>
      <c r="N217" s="142" t="n"/>
      <c r="O217" s="142" t="n"/>
      <c r="P217" s="142" t="n"/>
      <c r="Q217" s="142" t="n"/>
      <c r="R217" s="142" t="n"/>
      <c r="S217" s="142" t="n"/>
    </row>
    <row customHeight="1" ht="15.75" r="218" s="75">
      <c r="A218" s="139">
        <f>IF(B218="","",2*STRATEGY_AMPLITUDE*(1/(1+EXP(-(RATIO_SCALE_FACTOR*(($D218-BULLISH_BIAS_OFFSET)/$C218-1))))-0.5))</f>
        <v/>
      </c>
      <c r="B218" s="140">
        <f>IF('Time Series Inputs'!A218="","",'Time Series Inputs'!A218)</f>
        <v/>
      </c>
      <c r="C218" s="141">
        <f>IF('Time Series Inputs'!B218="","",'Time Series Inputs'!B218)</f>
        <v/>
      </c>
      <c r="D218" s="141">
        <f>IF('Time Series Inputs'!C218="","",'Time Series Inputs'!C218)</f>
        <v/>
      </c>
      <c r="E218" s="142" t="n"/>
      <c r="F218" s="142" t="n"/>
      <c r="G218" s="142" t="n"/>
      <c r="H218" s="142" t="n"/>
      <c r="I218" s="142" t="n"/>
      <c r="J218" s="142" t="n"/>
      <c r="K218" s="142" t="n"/>
      <c r="L218" s="142" t="n"/>
      <c r="M218" s="142" t="n"/>
      <c r="N218" s="142" t="n"/>
      <c r="O218" s="142" t="n"/>
      <c r="P218" s="142" t="n"/>
      <c r="Q218" s="142" t="n"/>
      <c r="R218" s="142" t="n"/>
      <c r="S218" s="142" t="n"/>
    </row>
    <row customHeight="1" ht="15.75" r="219" s="75">
      <c r="A219" s="139">
        <f>IF(B219="","",2*STRATEGY_AMPLITUDE*(1/(1+EXP(-(RATIO_SCALE_FACTOR*(($D219-BULLISH_BIAS_OFFSET)/$C219-1))))-0.5))</f>
        <v/>
      </c>
      <c r="B219" s="140">
        <f>IF('Time Series Inputs'!A219="","",'Time Series Inputs'!A219)</f>
        <v/>
      </c>
      <c r="C219" s="141">
        <f>IF('Time Series Inputs'!B219="","",'Time Series Inputs'!B219)</f>
        <v/>
      </c>
      <c r="D219" s="141">
        <f>IF('Time Series Inputs'!C219="","",'Time Series Inputs'!C219)</f>
        <v/>
      </c>
      <c r="E219" s="142" t="n"/>
      <c r="F219" s="142" t="n"/>
      <c r="G219" s="142" t="n"/>
      <c r="H219" s="142" t="n"/>
      <c r="I219" s="142" t="n"/>
      <c r="J219" s="142" t="n"/>
      <c r="K219" s="142" t="n"/>
      <c r="L219" s="142" t="n"/>
      <c r="M219" s="142" t="n"/>
      <c r="N219" s="142" t="n"/>
      <c r="O219" s="142" t="n"/>
      <c r="P219" s="142" t="n"/>
      <c r="Q219" s="142" t="n"/>
      <c r="R219" s="142" t="n"/>
      <c r="S219" s="142" t="n"/>
    </row>
    <row customHeight="1" ht="15.75" r="220" s="75">
      <c r="A220" s="139">
        <f>IF(B220="","",2*STRATEGY_AMPLITUDE*(1/(1+EXP(-(RATIO_SCALE_FACTOR*(($D220-BULLISH_BIAS_OFFSET)/$C220-1))))-0.5))</f>
        <v/>
      </c>
      <c r="B220" s="140">
        <f>IF('Time Series Inputs'!A220="","",'Time Series Inputs'!A220)</f>
        <v/>
      </c>
      <c r="C220" s="141">
        <f>IF('Time Series Inputs'!B220="","",'Time Series Inputs'!B220)</f>
        <v/>
      </c>
      <c r="D220" s="141">
        <f>IF('Time Series Inputs'!C220="","",'Time Series Inputs'!C220)</f>
        <v/>
      </c>
      <c r="E220" s="142" t="n"/>
      <c r="F220" s="142" t="n"/>
      <c r="G220" s="142" t="n"/>
      <c r="H220" s="142" t="n"/>
      <c r="I220" s="142" t="n"/>
      <c r="J220" s="142" t="n"/>
      <c r="K220" s="142" t="n"/>
      <c r="L220" s="142" t="n"/>
      <c r="M220" s="142" t="n"/>
      <c r="N220" s="142" t="n"/>
      <c r="O220" s="142" t="n"/>
      <c r="P220" s="142" t="n"/>
      <c r="Q220" s="142" t="n"/>
      <c r="R220" s="142" t="n"/>
      <c r="S220" s="142" t="n"/>
    </row>
    <row customHeight="1" ht="15.75" r="221" s="75">
      <c r="A221" s="139">
        <f>IF(B221="","",2*STRATEGY_AMPLITUDE*(1/(1+EXP(-(RATIO_SCALE_FACTOR*(($D221-BULLISH_BIAS_OFFSET)/$C221-1))))-0.5))</f>
        <v/>
      </c>
      <c r="B221" s="140">
        <f>IF('Time Series Inputs'!A221="","",'Time Series Inputs'!A221)</f>
        <v/>
      </c>
      <c r="C221" s="141">
        <f>IF('Time Series Inputs'!B221="","",'Time Series Inputs'!B221)</f>
        <v/>
      </c>
      <c r="D221" s="141">
        <f>IF('Time Series Inputs'!C221="","",'Time Series Inputs'!C221)</f>
        <v/>
      </c>
      <c r="E221" s="142" t="n"/>
      <c r="F221" s="142" t="n"/>
      <c r="G221" s="142" t="n"/>
      <c r="H221" s="142" t="n"/>
      <c r="I221" s="142" t="n"/>
      <c r="J221" s="142" t="n"/>
      <c r="K221" s="142" t="n"/>
      <c r="L221" s="142" t="n"/>
      <c r="M221" s="142" t="n"/>
      <c r="N221" s="142" t="n"/>
      <c r="O221" s="142" t="n"/>
      <c r="P221" s="142" t="n"/>
      <c r="Q221" s="142" t="n"/>
      <c r="R221" s="142" t="n"/>
      <c r="S221" s="142" t="n"/>
    </row>
    <row customHeight="1" ht="15.75" r="222" s="75">
      <c r="A222" s="139">
        <f>IF(B222="","",2*STRATEGY_AMPLITUDE*(1/(1+EXP(-(RATIO_SCALE_FACTOR*(($D222-BULLISH_BIAS_OFFSET)/$C222-1))))-0.5))</f>
        <v/>
      </c>
      <c r="B222" s="140">
        <f>IF('Time Series Inputs'!A222="","",'Time Series Inputs'!A222)</f>
        <v/>
      </c>
      <c r="C222" s="141">
        <f>IF('Time Series Inputs'!B222="","",'Time Series Inputs'!B222)</f>
        <v/>
      </c>
      <c r="D222" s="141">
        <f>IF('Time Series Inputs'!C222="","",'Time Series Inputs'!C222)</f>
        <v/>
      </c>
      <c r="E222" s="142" t="n"/>
      <c r="F222" s="142" t="n"/>
      <c r="G222" s="142" t="n"/>
      <c r="H222" s="142" t="n"/>
      <c r="I222" s="142" t="n"/>
      <c r="J222" s="142" t="n"/>
      <c r="K222" s="142" t="n"/>
      <c r="L222" s="142" t="n"/>
      <c r="M222" s="142" t="n"/>
      <c r="N222" s="142" t="n"/>
      <c r="O222" s="142" t="n"/>
      <c r="P222" s="142" t="n"/>
      <c r="Q222" s="142" t="n"/>
      <c r="R222" s="142" t="n"/>
      <c r="S222" s="142" t="n"/>
    </row>
    <row customHeight="1" ht="15.75" r="223" s="75">
      <c r="A223" s="139">
        <f>IF(B223="","",2*STRATEGY_AMPLITUDE*(1/(1+EXP(-(RATIO_SCALE_FACTOR*(($D223-BULLISH_BIAS_OFFSET)/$C223-1))))-0.5))</f>
        <v/>
      </c>
      <c r="B223" s="140">
        <f>IF('Time Series Inputs'!A223="","",'Time Series Inputs'!A223)</f>
        <v/>
      </c>
      <c r="C223" s="141">
        <f>IF('Time Series Inputs'!B223="","",'Time Series Inputs'!B223)</f>
        <v/>
      </c>
      <c r="D223" s="141">
        <f>IF('Time Series Inputs'!C223="","",'Time Series Inputs'!C223)</f>
        <v/>
      </c>
      <c r="E223" s="142" t="n"/>
      <c r="F223" s="142" t="n"/>
      <c r="G223" s="142" t="n"/>
      <c r="H223" s="142" t="n"/>
      <c r="I223" s="142" t="n"/>
      <c r="J223" s="142" t="n"/>
      <c r="K223" s="142" t="n"/>
      <c r="L223" s="142" t="n"/>
      <c r="M223" s="142" t="n"/>
      <c r="N223" s="142" t="n"/>
      <c r="O223" s="142" t="n"/>
      <c r="P223" s="142" t="n"/>
      <c r="Q223" s="142" t="n"/>
      <c r="R223" s="142" t="n"/>
      <c r="S223" s="142" t="n"/>
    </row>
    <row customHeight="1" ht="15.75" r="224" s="75">
      <c r="A224" s="139">
        <f>IF(B224="","",2*STRATEGY_AMPLITUDE*(1/(1+EXP(-(RATIO_SCALE_FACTOR*(($D224-BULLISH_BIAS_OFFSET)/$C224-1))))-0.5))</f>
        <v/>
      </c>
      <c r="B224" s="140">
        <f>IF('Time Series Inputs'!A224="","",'Time Series Inputs'!A224)</f>
        <v/>
      </c>
      <c r="C224" s="141">
        <f>IF('Time Series Inputs'!B224="","",'Time Series Inputs'!B224)</f>
        <v/>
      </c>
      <c r="D224" s="141">
        <f>IF('Time Series Inputs'!C224="","",'Time Series Inputs'!C224)</f>
        <v/>
      </c>
      <c r="E224" s="142" t="n"/>
      <c r="F224" s="142" t="n"/>
      <c r="G224" s="142" t="n"/>
      <c r="H224" s="142" t="n"/>
      <c r="I224" s="142" t="n"/>
      <c r="J224" s="142" t="n"/>
      <c r="K224" s="142" t="n"/>
      <c r="L224" s="142" t="n"/>
      <c r="M224" s="142" t="n"/>
      <c r="N224" s="142" t="n"/>
      <c r="O224" s="142" t="n"/>
      <c r="P224" s="142" t="n"/>
      <c r="Q224" s="142" t="n"/>
      <c r="R224" s="142" t="n"/>
      <c r="S224" s="142" t="n"/>
    </row>
    <row customHeight="1" ht="15.75" r="225" s="75">
      <c r="A225" s="139">
        <f>IF(B225="","",2*STRATEGY_AMPLITUDE*(1/(1+EXP(-(RATIO_SCALE_FACTOR*(($D225-BULLISH_BIAS_OFFSET)/$C225-1))))-0.5))</f>
        <v/>
      </c>
      <c r="B225" s="140">
        <f>IF('Time Series Inputs'!A225="","",'Time Series Inputs'!A225)</f>
        <v/>
      </c>
      <c r="C225" s="141">
        <f>IF('Time Series Inputs'!B225="","",'Time Series Inputs'!B225)</f>
        <v/>
      </c>
      <c r="D225" s="141">
        <f>IF('Time Series Inputs'!C225="","",'Time Series Inputs'!C225)</f>
        <v/>
      </c>
      <c r="E225" s="142" t="n"/>
      <c r="F225" s="142" t="n"/>
      <c r="G225" s="142" t="n"/>
      <c r="H225" s="142" t="n"/>
      <c r="I225" s="142" t="n"/>
      <c r="J225" s="142" t="n"/>
      <c r="K225" s="142" t="n"/>
      <c r="L225" s="142" t="n"/>
      <c r="M225" s="142" t="n"/>
      <c r="N225" s="142" t="n"/>
      <c r="O225" s="142" t="n"/>
      <c r="P225" s="142" t="n"/>
      <c r="Q225" s="142" t="n"/>
      <c r="R225" s="142" t="n"/>
      <c r="S225" s="142" t="n"/>
    </row>
    <row customHeight="1" ht="15.75" r="226" s="75">
      <c r="A226" s="139">
        <f>IF(B226="","",2*STRATEGY_AMPLITUDE*(1/(1+EXP(-(RATIO_SCALE_FACTOR*(($D226-BULLISH_BIAS_OFFSET)/$C226-1))))-0.5))</f>
        <v/>
      </c>
      <c r="B226" s="140">
        <f>IF('Time Series Inputs'!A226="","",'Time Series Inputs'!A226)</f>
        <v/>
      </c>
      <c r="C226" s="141">
        <f>IF('Time Series Inputs'!B226="","",'Time Series Inputs'!B226)</f>
        <v/>
      </c>
      <c r="D226" s="141">
        <f>IF('Time Series Inputs'!C226="","",'Time Series Inputs'!C226)</f>
        <v/>
      </c>
      <c r="E226" s="142" t="n"/>
      <c r="F226" s="142" t="n"/>
      <c r="G226" s="142" t="n"/>
      <c r="H226" s="142" t="n"/>
      <c r="I226" s="142" t="n"/>
      <c r="J226" s="142" t="n"/>
      <c r="K226" s="142" t="n"/>
      <c r="L226" s="142" t="n"/>
      <c r="M226" s="142" t="n"/>
      <c r="N226" s="142" t="n"/>
      <c r="O226" s="142" t="n"/>
      <c r="P226" s="142" t="n"/>
      <c r="Q226" s="142" t="n"/>
      <c r="R226" s="142" t="n"/>
      <c r="S226" s="142" t="n"/>
    </row>
    <row customHeight="1" ht="15.75" r="227" s="75">
      <c r="A227" s="139">
        <f>IF(B227="","",2*STRATEGY_AMPLITUDE*(1/(1+EXP(-(RATIO_SCALE_FACTOR*(($D227-BULLISH_BIAS_OFFSET)/$C227-1))))-0.5))</f>
        <v/>
      </c>
      <c r="B227" s="140">
        <f>IF('Time Series Inputs'!A227="","",'Time Series Inputs'!A227)</f>
        <v/>
      </c>
      <c r="C227" s="141">
        <f>IF('Time Series Inputs'!B227="","",'Time Series Inputs'!B227)</f>
        <v/>
      </c>
      <c r="D227" s="141">
        <f>IF('Time Series Inputs'!C227="","",'Time Series Inputs'!C227)</f>
        <v/>
      </c>
      <c r="E227" s="142" t="n"/>
      <c r="F227" s="142" t="n"/>
      <c r="G227" s="142" t="n"/>
      <c r="H227" s="142" t="n"/>
      <c r="I227" s="142" t="n"/>
      <c r="J227" s="142" t="n"/>
      <c r="K227" s="142" t="n"/>
      <c r="L227" s="142" t="n"/>
      <c r="M227" s="142" t="n"/>
      <c r="N227" s="142" t="n"/>
      <c r="O227" s="142" t="n"/>
      <c r="P227" s="142" t="n"/>
      <c r="Q227" s="142" t="n"/>
      <c r="R227" s="142" t="n"/>
      <c r="S227" s="142" t="n"/>
    </row>
    <row customHeight="1" ht="15.75" r="228" s="75">
      <c r="A228" s="139">
        <f>IF(B228="","",2*STRATEGY_AMPLITUDE*(1/(1+EXP(-(RATIO_SCALE_FACTOR*(($D228-BULLISH_BIAS_OFFSET)/$C228-1))))-0.5))</f>
        <v/>
      </c>
      <c r="B228" s="140">
        <f>IF('Time Series Inputs'!A228="","",'Time Series Inputs'!A228)</f>
        <v/>
      </c>
      <c r="C228" s="141">
        <f>IF('Time Series Inputs'!B228="","",'Time Series Inputs'!B228)</f>
        <v/>
      </c>
      <c r="D228" s="141">
        <f>IF('Time Series Inputs'!C228="","",'Time Series Inputs'!C228)</f>
        <v/>
      </c>
      <c r="E228" s="142" t="n"/>
      <c r="F228" s="142" t="n"/>
      <c r="G228" s="142" t="n"/>
      <c r="H228" s="142" t="n"/>
      <c r="I228" s="142" t="n"/>
      <c r="J228" s="142" t="n"/>
      <c r="K228" s="142" t="n"/>
      <c r="L228" s="142" t="n"/>
      <c r="M228" s="142" t="n"/>
      <c r="N228" s="142" t="n"/>
      <c r="O228" s="142" t="n"/>
      <c r="P228" s="142" t="n"/>
      <c r="Q228" s="142" t="n"/>
      <c r="R228" s="142" t="n"/>
      <c r="S228" s="142" t="n"/>
    </row>
    <row customHeight="1" ht="15.75" r="229" s="75">
      <c r="A229" s="139">
        <f>IF(B229="","",2*STRATEGY_AMPLITUDE*(1/(1+EXP(-(RATIO_SCALE_FACTOR*(($D229-BULLISH_BIAS_OFFSET)/$C229-1))))-0.5))</f>
        <v/>
      </c>
      <c r="B229" s="140">
        <f>IF('Time Series Inputs'!A229="","",'Time Series Inputs'!A229)</f>
        <v/>
      </c>
      <c r="C229" s="141">
        <f>IF('Time Series Inputs'!B229="","",'Time Series Inputs'!B229)</f>
        <v/>
      </c>
      <c r="D229" s="141">
        <f>IF('Time Series Inputs'!C229="","",'Time Series Inputs'!C229)</f>
        <v/>
      </c>
      <c r="E229" s="142" t="n"/>
      <c r="F229" s="142" t="n"/>
      <c r="G229" s="142" t="n"/>
      <c r="H229" s="142" t="n"/>
      <c r="I229" s="142" t="n"/>
      <c r="J229" s="142" t="n"/>
      <c r="K229" s="142" t="n"/>
      <c r="L229" s="142" t="n"/>
      <c r="M229" s="142" t="n"/>
      <c r="N229" s="142" t="n"/>
      <c r="O229" s="142" t="n"/>
      <c r="P229" s="142" t="n"/>
      <c r="Q229" s="142" t="n"/>
      <c r="R229" s="142" t="n"/>
      <c r="S229" s="142" t="n"/>
    </row>
    <row customHeight="1" ht="15.75" r="230" s="75">
      <c r="A230" s="139">
        <f>IF(B230="","",2*STRATEGY_AMPLITUDE*(1/(1+EXP(-(RATIO_SCALE_FACTOR*(($D230-BULLISH_BIAS_OFFSET)/$C230-1))))-0.5))</f>
        <v/>
      </c>
      <c r="B230" s="140">
        <f>IF('Time Series Inputs'!A230="","",'Time Series Inputs'!A230)</f>
        <v/>
      </c>
      <c r="C230" s="141">
        <f>IF('Time Series Inputs'!B230="","",'Time Series Inputs'!B230)</f>
        <v/>
      </c>
      <c r="D230" s="141">
        <f>IF('Time Series Inputs'!C230="","",'Time Series Inputs'!C230)</f>
        <v/>
      </c>
      <c r="E230" s="142" t="n"/>
      <c r="F230" s="142" t="n"/>
      <c r="G230" s="142" t="n"/>
      <c r="H230" s="142" t="n"/>
      <c r="I230" s="142" t="n"/>
      <c r="J230" s="142" t="n"/>
      <c r="K230" s="142" t="n"/>
      <c r="L230" s="142" t="n"/>
      <c r="M230" s="142" t="n"/>
      <c r="N230" s="142" t="n"/>
      <c r="O230" s="142" t="n"/>
      <c r="P230" s="142" t="n"/>
      <c r="Q230" s="142" t="n"/>
      <c r="R230" s="142" t="n"/>
      <c r="S230" s="142" t="n"/>
    </row>
    <row customHeight="1" ht="15.75" r="231" s="75">
      <c r="A231" s="139">
        <f>IF(B231="","",2*STRATEGY_AMPLITUDE*(1/(1+EXP(-(RATIO_SCALE_FACTOR*(($D231-BULLISH_BIAS_OFFSET)/$C231-1))))-0.5))</f>
        <v/>
      </c>
      <c r="B231" s="140">
        <f>IF('Time Series Inputs'!A231="","",'Time Series Inputs'!A231)</f>
        <v/>
      </c>
      <c r="C231" s="141">
        <f>IF('Time Series Inputs'!B231="","",'Time Series Inputs'!B231)</f>
        <v/>
      </c>
      <c r="D231" s="141">
        <f>IF('Time Series Inputs'!C231="","",'Time Series Inputs'!C231)</f>
        <v/>
      </c>
      <c r="E231" s="142" t="n"/>
      <c r="F231" s="142" t="n"/>
      <c r="G231" s="142" t="n"/>
      <c r="H231" s="142" t="n"/>
      <c r="I231" s="142" t="n"/>
      <c r="J231" s="142" t="n"/>
      <c r="K231" s="142" t="n"/>
      <c r="L231" s="142" t="n"/>
      <c r="M231" s="142" t="n"/>
      <c r="N231" s="142" t="n"/>
      <c r="O231" s="142" t="n"/>
      <c r="P231" s="142" t="n"/>
      <c r="Q231" s="142" t="n"/>
      <c r="R231" s="142" t="n"/>
      <c r="S231" s="142" t="n"/>
    </row>
    <row customHeight="1" ht="15.75" r="232" s="75">
      <c r="A232" s="139">
        <f>IF(B232="","",2*STRATEGY_AMPLITUDE*(1/(1+EXP(-(RATIO_SCALE_FACTOR*(($D232-BULLISH_BIAS_OFFSET)/$C232-1))))-0.5))</f>
        <v/>
      </c>
      <c r="B232" s="140">
        <f>IF('Time Series Inputs'!A232="","",'Time Series Inputs'!A232)</f>
        <v/>
      </c>
      <c r="C232" s="141">
        <f>IF('Time Series Inputs'!B232="","",'Time Series Inputs'!B232)</f>
        <v/>
      </c>
      <c r="D232" s="141">
        <f>IF('Time Series Inputs'!C232="","",'Time Series Inputs'!C232)</f>
        <v/>
      </c>
      <c r="E232" s="142" t="n"/>
      <c r="F232" s="142" t="n"/>
      <c r="G232" s="142" t="n"/>
      <c r="H232" s="142" t="n"/>
      <c r="I232" s="142" t="n"/>
      <c r="J232" s="142" t="n"/>
      <c r="K232" s="142" t="n"/>
      <c r="L232" s="142" t="n"/>
      <c r="M232" s="142" t="n"/>
      <c r="N232" s="142" t="n"/>
      <c r="O232" s="142" t="n"/>
      <c r="P232" s="142" t="n"/>
      <c r="Q232" s="142" t="n"/>
      <c r="R232" s="142" t="n"/>
      <c r="S232" s="142" t="n"/>
    </row>
    <row customHeight="1" ht="15.75" r="233" s="75">
      <c r="A233" s="139">
        <f>IF(B233="","",2*STRATEGY_AMPLITUDE*(1/(1+EXP(-(RATIO_SCALE_FACTOR*(($D233-BULLISH_BIAS_OFFSET)/$C233-1))))-0.5))</f>
        <v/>
      </c>
      <c r="B233" s="140">
        <f>IF('Time Series Inputs'!A233="","",'Time Series Inputs'!A233)</f>
        <v/>
      </c>
      <c r="C233" s="141">
        <f>IF('Time Series Inputs'!B233="","",'Time Series Inputs'!B233)</f>
        <v/>
      </c>
      <c r="D233" s="141">
        <f>IF('Time Series Inputs'!C233="","",'Time Series Inputs'!C233)</f>
        <v/>
      </c>
      <c r="E233" s="142" t="n"/>
      <c r="F233" s="142" t="n"/>
      <c r="G233" s="142" t="n"/>
      <c r="H233" s="142" t="n"/>
      <c r="I233" s="142" t="n"/>
      <c r="J233" s="142" t="n"/>
      <c r="K233" s="142" t="n"/>
      <c r="L233" s="142" t="n"/>
      <c r="M233" s="142" t="n"/>
      <c r="N233" s="142" t="n"/>
      <c r="O233" s="142" t="n"/>
      <c r="P233" s="142" t="n"/>
      <c r="Q233" s="142" t="n"/>
      <c r="R233" s="142" t="n"/>
      <c r="S233" s="142" t="n"/>
    </row>
    <row customHeight="1" ht="15.75" r="234" s="75">
      <c r="A234" s="139">
        <f>IF(B234="","",2*STRATEGY_AMPLITUDE*(1/(1+EXP(-(RATIO_SCALE_FACTOR*(($D234-BULLISH_BIAS_OFFSET)/$C234-1))))-0.5))</f>
        <v/>
      </c>
      <c r="B234" s="140">
        <f>IF('Time Series Inputs'!A234="","",'Time Series Inputs'!A234)</f>
        <v/>
      </c>
      <c r="C234" s="141">
        <f>IF('Time Series Inputs'!B234="","",'Time Series Inputs'!B234)</f>
        <v/>
      </c>
      <c r="D234" s="141">
        <f>IF('Time Series Inputs'!C234="","",'Time Series Inputs'!C234)</f>
        <v/>
      </c>
      <c r="E234" s="142" t="n"/>
      <c r="F234" s="142" t="n"/>
      <c r="G234" s="142" t="n"/>
      <c r="H234" s="142" t="n"/>
      <c r="I234" s="142" t="n"/>
      <c r="J234" s="142" t="n"/>
      <c r="K234" s="142" t="n"/>
      <c r="L234" s="142" t="n"/>
      <c r="M234" s="142" t="n"/>
      <c r="N234" s="142" t="n"/>
      <c r="O234" s="142" t="n"/>
      <c r="P234" s="142" t="n"/>
      <c r="Q234" s="142" t="n"/>
      <c r="R234" s="142" t="n"/>
      <c r="S234" s="142" t="n"/>
    </row>
    <row customHeight="1" ht="15.75" r="235" s="75">
      <c r="A235" s="139">
        <f>IF(B235="","",2*STRATEGY_AMPLITUDE*(1/(1+EXP(-(RATIO_SCALE_FACTOR*(($D235-BULLISH_BIAS_OFFSET)/$C235-1))))-0.5))</f>
        <v/>
      </c>
      <c r="B235" s="140">
        <f>IF('Time Series Inputs'!A235="","",'Time Series Inputs'!A235)</f>
        <v/>
      </c>
      <c r="C235" s="141">
        <f>IF('Time Series Inputs'!B235="","",'Time Series Inputs'!B235)</f>
        <v/>
      </c>
      <c r="D235" s="141">
        <f>IF('Time Series Inputs'!C235="","",'Time Series Inputs'!C235)</f>
        <v/>
      </c>
      <c r="E235" s="142" t="n"/>
      <c r="F235" s="142" t="n"/>
      <c r="G235" s="142" t="n"/>
      <c r="H235" s="142" t="n"/>
      <c r="I235" s="142" t="n"/>
      <c r="J235" s="142" t="n"/>
      <c r="K235" s="142" t="n"/>
      <c r="L235" s="142" t="n"/>
      <c r="M235" s="142" t="n"/>
      <c r="N235" s="142" t="n"/>
      <c r="O235" s="142" t="n"/>
      <c r="P235" s="142" t="n"/>
      <c r="Q235" s="142" t="n"/>
      <c r="R235" s="142" t="n"/>
      <c r="S235" s="142" t="n"/>
    </row>
    <row customHeight="1" ht="15.75" r="236" s="75">
      <c r="A236" s="139">
        <f>IF(B236="","",2*STRATEGY_AMPLITUDE*(1/(1+EXP(-(RATIO_SCALE_FACTOR*(($D236-BULLISH_BIAS_OFFSET)/$C236-1))))-0.5))</f>
        <v/>
      </c>
      <c r="B236" s="140">
        <f>IF('Time Series Inputs'!A236="","",'Time Series Inputs'!A236)</f>
        <v/>
      </c>
      <c r="C236" s="141">
        <f>IF('Time Series Inputs'!B236="","",'Time Series Inputs'!B236)</f>
        <v/>
      </c>
      <c r="D236" s="141">
        <f>IF('Time Series Inputs'!C236="","",'Time Series Inputs'!C236)</f>
        <v/>
      </c>
      <c r="E236" s="142" t="n"/>
      <c r="F236" s="142" t="n"/>
      <c r="G236" s="142" t="n"/>
      <c r="H236" s="142" t="n"/>
      <c r="I236" s="142" t="n"/>
      <c r="J236" s="142" t="n"/>
      <c r="K236" s="142" t="n"/>
      <c r="L236" s="142" t="n"/>
      <c r="M236" s="142" t="n"/>
      <c r="N236" s="142" t="n"/>
      <c r="O236" s="142" t="n"/>
      <c r="P236" s="142" t="n"/>
      <c r="Q236" s="142" t="n"/>
      <c r="R236" s="142" t="n"/>
      <c r="S236" s="142" t="n"/>
    </row>
    <row customHeight="1" ht="15.75" r="237" s="75">
      <c r="A237" s="139">
        <f>IF(B237="","",2*STRATEGY_AMPLITUDE*(1/(1+EXP(-(RATIO_SCALE_FACTOR*(($D237-BULLISH_BIAS_OFFSET)/$C237-1))))-0.5))</f>
        <v/>
      </c>
      <c r="B237" s="140">
        <f>IF('Time Series Inputs'!A237="","",'Time Series Inputs'!A237)</f>
        <v/>
      </c>
      <c r="C237" s="141">
        <f>IF('Time Series Inputs'!B237="","",'Time Series Inputs'!B237)</f>
        <v/>
      </c>
      <c r="D237" s="141">
        <f>IF('Time Series Inputs'!C237="","",'Time Series Inputs'!C237)</f>
        <v/>
      </c>
      <c r="E237" s="142" t="n"/>
      <c r="F237" s="142" t="n"/>
      <c r="G237" s="142" t="n"/>
      <c r="H237" s="142" t="n"/>
      <c r="I237" s="142" t="n"/>
      <c r="J237" s="142" t="n"/>
      <c r="K237" s="142" t="n"/>
      <c r="L237" s="142" t="n"/>
      <c r="M237" s="142" t="n"/>
      <c r="N237" s="142" t="n"/>
      <c r="O237" s="142" t="n"/>
      <c r="P237" s="142" t="n"/>
      <c r="Q237" s="142" t="n"/>
      <c r="R237" s="142" t="n"/>
      <c r="S237" s="142" t="n"/>
    </row>
    <row customHeight="1" ht="15.75" r="238" s="75">
      <c r="A238" s="139">
        <f>IF(B238="","",2*STRATEGY_AMPLITUDE*(1/(1+EXP(-(RATIO_SCALE_FACTOR*(($D238-BULLISH_BIAS_OFFSET)/$C238-1))))-0.5))</f>
        <v/>
      </c>
      <c r="B238" s="140">
        <f>IF('Time Series Inputs'!A238="","",'Time Series Inputs'!A238)</f>
        <v/>
      </c>
      <c r="C238" s="141">
        <f>IF('Time Series Inputs'!B238="","",'Time Series Inputs'!B238)</f>
        <v/>
      </c>
      <c r="D238" s="141">
        <f>IF('Time Series Inputs'!C238="","",'Time Series Inputs'!C238)</f>
        <v/>
      </c>
      <c r="E238" s="142" t="n"/>
      <c r="F238" s="142" t="n"/>
      <c r="G238" s="142" t="n"/>
      <c r="H238" s="142" t="n"/>
      <c r="I238" s="142" t="n"/>
      <c r="J238" s="142" t="n"/>
      <c r="K238" s="142" t="n"/>
      <c r="L238" s="142" t="n"/>
      <c r="M238" s="142" t="n"/>
      <c r="N238" s="142" t="n"/>
      <c r="O238" s="142" t="n"/>
      <c r="P238" s="142" t="n"/>
      <c r="Q238" s="142" t="n"/>
      <c r="R238" s="142" t="n"/>
      <c r="S238" s="142" t="n"/>
    </row>
    <row customHeight="1" ht="15.75" r="239" s="75">
      <c r="A239" s="139">
        <f>IF(B239="","",2*STRATEGY_AMPLITUDE*(1/(1+EXP(-(RATIO_SCALE_FACTOR*(($D239-BULLISH_BIAS_OFFSET)/$C239-1))))-0.5))</f>
        <v/>
      </c>
      <c r="B239" s="140">
        <f>IF('Time Series Inputs'!A239="","",'Time Series Inputs'!A239)</f>
        <v/>
      </c>
      <c r="C239" s="141">
        <f>IF('Time Series Inputs'!B239="","",'Time Series Inputs'!B239)</f>
        <v/>
      </c>
      <c r="D239" s="141">
        <f>IF('Time Series Inputs'!C239="","",'Time Series Inputs'!C239)</f>
        <v/>
      </c>
      <c r="E239" s="142" t="n"/>
      <c r="F239" s="142" t="n"/>
      <c r="G239" s="142" t="n"/>
      <c r="H239" s="142" t="n"/>
      <c r="I239" s="142" t="n"/>
      <c r="J239" s="142" t="n"/>
      <c r="K239" s="142" t="n"/>
      <c r="L239" s="142" t="n"/>
      <c r="M239" s="142" t="n"/>
      <c r="N239" s="142" t="n"/>
      <c r="O239" s="142" t="n"/>
      <c r="P239" s="142" t="n"/>
      <c r="Q239" s="142" t="n"/>
      <c r="R239" s="142" t="n"/>
      <c r="S239" s="142" t="n"/>
    </row>
    <row customHeight="1" ht="15.75" r="240" s="75">
      <c r="A240" s="139">
        <f>IF(B240="","",2*STRATEGY_AMPLITUDE*(1/(1+EXP(-(RATIO_SCALE_FACTOR*(($D240-BULLISH_BIAS_OFFSET)/$C240-1))))-0.5))</f>
        <v/>
      </c>
      <c r="B240" s="140">
        <f>IF('Time Series Inputs'!A240="","",'Time Series Inputs'!A240)</f>
        <v/>
      </c>
      <c r="C240" s="141">
        <f>IF('Time Series Inputs'!B240="","",'Time Series Inputs'!B240)</f>
        <v/>
      </c>
      <c r="D240" s="141">
        <f>IF('Time Series Inputs'!C240="","",'Time Series Inputs'!C240)</f>
        <v/>
      </c>
      <c r="E240" s="142" t="n"/>
      <c r="F240" s="142" t="n"/>
      <c r="G240" s="142" t="n"/>
      <c r="H240" s="142" t="n"/>
      <c r="I240" s="142" t="n"/>
      <c r="J240" s="142" t="n"/>
      <c r="K240" s="142" t="n"/>
      <c r="L240" s="142" t="n"/>
      <c r="M240" s="142" t="n"/>
      <c r="N240" s="142" t="n"/>
      <c r="O240" s="142" t="n"/>
      <c r="P240" s="142" t="n"/>
      <c r="Q240" s="142" t="n"/>
      <c r="R240" s="142" t="n"/>
      <c r="S240" s="142" t="n"/>
    </row>
    <row customHeight="1" ht="15.75" r="241" s="75">
      <c r="A241" s="139">
        <f>IF(B241="","",2*STRATEGY_AMPLITUDE*(1/(1+EXP(-(RATIO_SCALE_FACTOR*(($D241-BULLISH_BIAS_OFFSET)/$C241-1))))-0.5))</f>
        <v/>
      </c>
      <c r="B241" s="140">
        <f>IF('Time Series Inputs'!A241="","",'Time Series Inputs'!A241)</f>
        <v/>
      </c>
      <c r="C241" s="141">
        <f>IF('Time Series Inputs'!B241="","",'Time Series Inputs'!B241)</f>
        <v/>
      </c>
      <c r="D241" s="141">
        <f>IF('Time Series Inputs'!C241="","",'Time Series Inputs'!C241)</f>
        <v/>
      </c>
      <c r="E241" s="142" t="n"/>
      <c r="F241" s="142" t="n"/>
      <c r="G241" s="142" t="n"/>
      <c r="H241" s="142" t="n"/>
      <c r="I241" s="142" t="n"/>
      <c r="J241" s="142" t="n"/>
      <c r="K241" s="142" t="n"/>
      <c r="L241" s="142" t="n"/>
      <c r="M241" s="142" t="n"/>
      <c r="N241" s="142" t="n"/>
      <c r="O241" s="142" t="n"/>
      <c r="P241" s="142" t="n"/>
      <c r="Q241" s="142" t="n"/>
      <c r="R241" s="142" t="n"/>
      <c r="S241" s="142" t="n"/>
    </row>
    <row customHeight="1" ht="15.75" r="242" s="75">
      <c r="A242" s="139">
        <f>IF(B242="","",2*STRATEGY_AMPLITUDE*(1/(1+EXP(-(RATIO_SCALE_FACTOR*(($D242-BULLISH_BIAS_OFFSET)/$C242-1))))-0.5))</f>
        <v/>
      </c>
      <c r="B242" s="140">
        <f>IF('Time Series Inputs'!A242="","",'Time Series Inputs'!A242)</f>
        <v/>
      </c>
      <c r="C242" s="141">
        <f>IF('Time Series Inputs'!B242="","",'Time Series Inputs'!B242)</f>
        <v/>
      </c>
      <c r="D242" s="141">
        <f>IF('Time Series Inputs'!C242="","",'Time Series Inputs'!C242)</f>
        <v/>
      </c>
      <c r="E242" s="142" t="n"/>
      <c r="F242" s="142" t="n"/>
      <c r="G242" s="142" t="n"/>
      <c r="H242" s="142" t="n"/>
      <c r="I242" s="142" t="n"/>
      <c r="J242" s="142" t="n"/>
      <c r="K242" s="142" t="n"/>
      <c r="L242" s="142" t="n"/>
      <c r="M242" s="142" t="n"/>
      <c r="N242" s="142" t="n"/>
      <c r="O242" s="142" t="n"/>
      <c r="P242" s="142" t="n"/>
      <c r="Q242" s="142" t="n"/>
      <c r="R242" s="142" t="n"/>
      <c r="S242" s="142" t="n"/>
    </row>
    <row customHeight="1" ht="15.75" r="243" s="75">
      <c r="A243" s="139">
        <f>IF(B243="","",2*STRATEGY_AMPLITUDE*(1/(1+EXP(-(RATIO_SCALE_FACTOR*(($D243-BULLISH_BIAS_OFFSET)/$C243-1))))-0.5))</f>
        <v/>
      </c>
      <c r="B243" s="140">
        <f>IF('Time Series Inputs'!A243="","",'Time Series Inputs'!A243)</f>
        <v/>
      </c>
      <c r="C243" s="141">
        <f>IF('Time Series Inputs'!B243="","",'Time Series Inputs'!B243)</f>
        <v/>
      </c>
      <c r="D243" s="141">
        <f>IF('Time Series Inputs'!C243="","",'Time Series Inputs'!C243)</f>
        <v/>
      </c>
      <c r="E243" s="142" t="n"/>
      <c r="F243" s="142" t="n"/>
      <c r="G243" s="142" t="n"/>
      <c r="H243" s="142" t="n"/>
      <c r="I243" s="142" t="n"/>
      <c r="J243" s="142" t="n"/>
      <c r="K243" s="142" t="n"/>
      <c r="L243" s="142" t="n"/>
      <c r="M243" s="142" t="n"/>
      <c r="N243" s="142" t="n"/>
      <c r="O243" s="142" t="n"/>
      <c r="P243" s="142" t="n"/>
      <c r="Q243" s="142" t="n"/>
      <c r="R243" s="142" t="n"/>
      <c r="S243" s="142" t="n"/>
    </row>
    <row customHeight="1" ht="15.75" r="244" s="75">
      <c r="A244" s="139">
        <f>IF(B244="","",2*STRATEGY_AMPLITUDE*(1/(1+EXP(-(RATIO_SCALE_FACTOR*(($D244-BULLISH_BIAS_OFFSET)/$C244-1))))-0.5))</f>
        <v/>
      </c>
      <c r="B244" s="140">
        <f>IF('Time Series Inputs'!A244="","",'Time Series Inputs'!A244)</f>
        <v/>
      </c>
      <c r="C244" s="141">
        <f>IF('Time Series Inputs'!B244="","",'Time Series Inputs'!B244)</f>
        <v/>
      </c>
      <c r="D244" s="141">
        <f>IF('Time Series Inputs'!C244="","",'Time Series Inputs'!C244)</f>
        <v/>
      </c>
      <c r="E244" s="142" t="n"/>
      <c r="F244" s="142" t="n"/>
      <c r="G244" s="142" t="n"/>
      <c r="H244" s="142" t="n"/>
      <c r="I244" s="142" t="n"/>
      <c r="J244" s="142" t="n"/>
      <c r="K244" s="142" t="n"/>
      <c r="L244" s="142" t="n"/>
      <c r="M244" s="142" t="n"/>
      <c r="N244" s="142" t="n"/>
      <c r="O244" s="142" t="n"/>
      <c r="P244" s="142" t="n"/>
      <c r="Q244" s="142" t="n"/>
      <c r="R244" s="142" t="n"/>
      <c r="S244" s="142" t="n"/>
    </row>
    <row customHeight="1" ht="15.75" r="245" s="75">
      <c r="A245" s="139">
        <f>IF(B245="","",2*STRATEGY_AMPLITUDE*(1/(1+EXP(-(RATIO_SCALE_FACTOR*(($D245-BULLISH_BIAS_OFFSET)/$C245-1))))-0.5))</f>
        <v/>
      </c>
      <c r="B245" s="140">
        <f>IF('Time Series Inputs'!A245="","",'Time Series Inputs'!A245)</f>
        <v/>
      </c>
      <c r="C245" s="141">
        <f>IF('Time Series Inputs'!B245="","",'Time Series Inputs'!B245)</f>
        <v/>
      </c>
      <c r="D245" s="141">
        <f>IF('Time Series Inputs'!C245="","",'Time Series Inputs'!C245)</f>
        <v/>
      </c>
      <c r="E245" s="142" t="n"/>
      <c r="F245" s="142" t="n"/>
      <c r="G245" s="142" t="n"/>
      <c r="H245" s="142" t="n"/>
      <c r="I245" s="142" t="n"/>
      <c r="J245" s="142" t="n"/>
      <c r="K245" s="142" t="n"/>
      <c r="L245" s="142" t="n"/>
      <c r="M245" s="142" t="n"/>
      <c r="N245" s="142" t="n"/>
      <c r="O245" s="142" t="n"/>
      <c r="P245" s="142" t="n"/>
      <c r="Q245" s="142" t="n"/>
      <c r="R245" s="142" t="n"/>
      <c r="S245" s="142" t="n"/>
    </row>
    <row customHeight="1" ht="15.75" r="246" s="75">
      <c r="A246" s="139">
        <f>IF(B246="","",2*STRATEGY_AMPLITUDE*(1/(1+EXP(-(RATIO_SCALE_FACTOR*(($D246-BULLISH_BIAS_OFFSET)/$C246-1))))-0.5))</f>
        <v/>
      </c>
      <c r="B246" s="140">
        <f>IF('Time Series Inputs'!A246="","",'Time Series Inputs'!A246)</f>
        <v/>
      </c>
      <c r="C246" s="141">
        <f>IF('Time Series Inputs'!B246="","",'Time Series Inputs'!B246)</f>
        <v/>
      </c>
      <c r="D246" s="141">
        <f>IF('Time Series Inputs'!C246="","",'Time Series Inputs'!C246)</f>
        <v/>
      </c>
      <c r="E246" s="142" t="n"/>
      <c r="F246" s="142" t="n"/>
      <c r="G246" s="142" t="n"/>
      <c r="H246" s="142" t="n"/>
      <c r="I246" s="142" t="n"/>
      <c r="J246" s="142" t="n"/>
      <c r="K246" s="142" t="n"/>
      <c r="L246" s="142" t="n"/>
      <c r="M246" s="142" t="n"/>
      <c r="N246" s="142" t="n"/>
      <c r="O246" s="142" t="n"/>
      <c r="P246" s="142" t="n"/>
      <c r="Q246" s="142" t="n"/>
      <c r="R246" s="142" t="n"/>
      <c r="S246" s="142" t="n"/>
    </row>
    <row customHeight="1" ht="15.75" r="247" s="75">
      <c r="A247" s="139">
        <f>IF(B247="","",2*STRATEGY_AMPLITUDE*(1/(1+EXP(-(RATIO_SCALE_FACTOR*(($D247-BULLISH_BIAS_OFFSET)/$C247-1))))-0.5))</f>
        <v/>
      </c>
      <c r="B247" s="140">
        <f>IF('Time Series Inputs'!A247="","",'Time Series Inputs'!A247)</f>
        <v/>
      </c>
      <c r="C247" s="141">
        <f>IF('Time Series Inputs'!B247="","",'Time Series Inputs'!B247)</f>
        <v/>
      </c>
      <c r="D247" s="141">
        <f>IF('Time Series Inputs'!C247="","",'Time Series Inputs'!C247)</f>
        <v/>
      </c>
      <c r="E247" s="142" t="n"/>
      <c r="F247" s="142" t="n"/>
      <c r="G247" s="142" t="n"/>
      <c r="H247" s="142" t="n"/>
      <c r="I247" s="142" t="n"/>
      <c r="J247" s="142" t="n"/>
      <c r="K247" s="142" t="n"/>
      <c r="L247" s="142" t="n"/>
      <c r="M247" s="142" t="n"/>
      <c r="N247" s="142" t="n"/>
      <c r="O247" s="142" t="n"/>
      <c r="P247" s="142" t="n"/>
      <c r="Q247" s="142" t="n"/>
      <c r="R247" s="142" t="n"/>
      <c r="S247" s="142" t="n"/>
    </row>
    <row customHeight="1" ht="15.75" r="248" s="75">
      <c r="A248" s="139">
        <f>IF(B248="","",2*STRATEGY_AMPLITUDE*(1/(1+EXP(-(RATIO_SCALE_FACTOR*(($D248-BULLISH_BIAS_OFFSET)/$C248-1))))-0.5))</f>
        <v/>
      </c>
      <c r="B248" s="140">
        <f>IF('Time Series Inputs'!A248="","",'Time Series Inputs'!A248)</f>
        <v/>
      </c>
      <c r="C248" s="141">
        <f>IF('Time Series Inputs'!B248="","",'Time Series Inputs'!B248)</f>
        <v/>
      </c>
      <c r="D248" s="141">
        <f>IF('Time Series Inputs'!C248="","",'Time Series Inputs'!C248)</f>
        <v/>
      </c>
      <c r="E248" s="142" t="n"/>
      <c r="F248" s="142" t="n"/>
      <c r="G248" s="142" t="n"/>
      <c r="H248" s="142" t="n"/>
      <c r="I248" s="142" t="n"/>
      <c r="J248" s="142" t="n"/>
      <c r="K248" s="142" t="n"/>
      <c r="L248" s="142" t="n"/>
      <c r="M248" s="142" t="n"/>
      <c r="N248" s="142" t="n"/>
      <c r="O248" s="142" t="n"/>
      <c r="P248" s="142" t="n"/>
      <c r="Q248" s="142" t="n"/>
      <c r="R248" s="142" t="n"/>
      <c r="S248" s="142" t="n"/>
    </row>
    <row customHeight="1" ht="15.75" r="249" s="75">
      <c r="A249" s="139">
        <f>IF(B249="","",2*STRATEGY_AMPLITUDE*(1/(1+EXP(-(RATIO_SCALE_FACTOR*(($D249-BULLISH_BIAS_OFFSET)/$C249-1))))-0.5))</f>
        <v/>
      </c>
      <c r="B249" s="140">
        <f>IF('Time Series Inputs'!A249="","",'Time Series Inputs'!A249)</f>
        <v/>
      </c>
      <c r="C249" s="141">
        <f>IF('Time Series Inputs'!B249="","",'Time Series Inputs'!B249)</f>
        <v/>
      </c>
      <c r="D249" s="141">
        <f>IF('Time Series Inputs'!C249="","",'Time Series Inputs'!C249)</f>
        <v/>
      </c>
      <c r="E249" s="142" t="n"/>
      <c r="F249" s="142" t="n"/>
      <c r="G249" s="142" t="n"/>
      <c r="H249" s="142" t="n"/>
      <c r="I249" s="142" t="n"/>
      <c r="J249" s="142" t="n"/>
      <c r="K249" s="142" t="n"/>
      <c r="L249" s="142" t="n"/>
      <c r="M249" s="142" t="n"/>
      <c r="N249" s="142" t="n"/>
      <c r="O249" s="142" t="n"/>
      <c r="P249" s="142" t="n"/>
      <c r="Q249" s="142" t="n"/>
      <c r="R249" s="142" t="n"/>
      <c r="S249" s="142" t="n"/>
    </row>
    <row customHeight="1" ht="15.75" r="250" s="75">
      <c r="A250" s="139">
        <f>IF(B250="","",2*STRATEGY_AMPLITUDE*(1/(1+EXP(-(RATIO_SCALE_FACTOR*(($D250-BULLISH_BIAS_OFFSET)/$C250-1))))-0.5))</f>
        <v/>
      </c>
      <c r="B250" s="140">
        <f>IF('Time Series Inputs'!A250="","",'Time Series Inputs'!A250)</f>
        <v/>
      </c>
      <c r="C250" s="141">
        <f>IF('Time Series Inputs'!B250="","",'Time Series Inputs'!B250)</f>
        <v/>
      </c>
      <c r="D250" s="141">
        <f>IF('Time Series Inputs'!C250="","",'Time Series Inputs'!C250)</f>
        <v/>
      </c>
      <c r="E250" s="142" t="n"/>
      <c r="F250" s="142" t="n"/>
      <c r="G250" s="142" t="n"/>
      <c r="H250" s="142" t="n"/>
      <c r="I250" s="142" t="n"/>
      <c r="J250" s="142" t="n"/>
      <c r="K250" s="142" t="n"/>
      <c r="L250" s="142" t="n"/>
      <c r="M250" s="142" t="n"/>
      <c r="N250" s="142" t="n"/>
      <c r="O250" s="142" t="n"/>
      <c r="P250" s="142" t="n"/>
      <c r="Q250" s="142" t="n"/>
      <c r="R250" s="142" t="n"/>
      <c r="S250" s="142" t="n"/>
    </row>
    <row customHeight="1" ht="15.75" r="251" s="75">
      <c r="A251" s="139">
        <f>IF(B251="","",2*STRATEGY_AMPLITUDE*(1/(1+EXP(-(RATIO_SCALE_FACTOR*(($D251-BULLISH_BIAS_OFFSET)/$C251-1))))-0.5))</f>
        <v/>
      </c>
      <c r="B251" s="140">
        <f>IF('Time Series Inputs'!A251="","",'Time Series Inputs'!A251)</f>
        <v/>
      </c>
      <c r="C251" s="141">
        <f>IF('Time Series Inputs'!B251="","",'Time Series Inputs'!B251)</f>
        <v/>
      </c>
      <c r="D251" s="141">
        <f>IF('Time Series Inputs'!C251="","",'Time Series Inputs'!C251)</f>
        <v/>
      </c>
      <c r="E251" s="142" t="n"/>
      <c r="F251" s="142" t="n"/>
      <c r="G251" s="142" t="n"/>
      <c r="H251" s="142" t="n"/>
      <c r="I251" s="142" t="n"/>
      <c r="J251" s="142" t="n"/>
      <c r="K251" s="142" t="n"/>
      <c r="L251" s="142" t="n"/>
      <c r="M251" s="142" t="n"/>
      <c r="N251" s="142" t="n"/>
      <c r="O251" s="142" t="n"/>
      <c r="P251" s="142" t="n"/>
      <c r="Q251" s="142" t="n"/>
      <c r="R251" s="142" t="n"/>
      <c r="S251" s="142" t="n"/>
    </row>
    <row customHeight="1" ht="15.75" r="252" s="75">
      <c r="A252" s="139">
        <f>IF(B252="","",2*STRATEGY_AMPLITUDE*(1/(1+EXP(-(RATIO_SCALE_FACTOR*(($D252-BULLISH_BIAS_OFFSET)/$C252-1))))-0.5))</f>
        <v/>
      </c>
      <c r="B252" s="140">
        <f>IF('Time Series Inputs'!A252="","",'Time Series Inputs'!A252)</f>
        <v/>
      </c>
      <c r="C252" s="141">
        <f>IF('Time Series Inputs'!B252="","",'Time Series Inputs'!B252)</f>
        <v/>
      </c>
      <c r="D252" s="141">
        <f>IF('Time Series Inputs'!C252="","",'Time Series Inputs'!C252)</f>
        <v/>
      </c>
      <c r="E252" s="142" t="n"/>
      <c r="F252" s="142" t="n"/>
      <c r="G252" s="142" t="n"/>
      <c r="H252" s="142" t="n"/>
      <c r="I252" s="142" t="n"/>
      <c r="J252" s="142" t="n"/>
      <c r="K252" s="142" t="n"/>
      <c r="L252" s="142" t="n"/>
      <c r="M252" s="142" t="n"/>
      <c r="N252" s="142" t="n"/>
      <c r="O252" s="142" t="n"/>
      <c r="P252" s="142" t="n"/>
      <c r="Q252" s="142" t="n"/>
      <c r="R252" s="142" t="n"/>
      <c r="S252" s="142" t="n"/>
    </row>
    <row customHeight="1" ht="15.75" r="253" s="75">
      <c r="A253" s="139">
        <f>IF(B253="","",2*STRATEGY_AMPLITUDE*(1/(1+EXP(-(RATIO_SCALE_FACTOR*(($D253-BULLISH_BIAS_OFFSET)/$C253-1))))-0.5))</f>
        <v/>
      </c>
      <c r="B253" s="140">
        <f>IF('Time Series Inputs'!A253="","",'Time Series Inputs'!A253)</f>
        <v/>
      </c>
      <c r="C253" s="141">
        <f>IF('Time Series Inputs'!B253="","",'Time Series Inputs'!B253)</f>
        <v/>
      </c>
      <c r="D253" s="141">
        <f>IF('Time Series Inputs'!C253="","",'Time Series Inputs'!C253)</f>
        <v/>
      </c>
      <c r="E253" s="142" t="n"/>
      <c r="F253" s="142" t="n"/>
      <c r="G253" s="142" t="n"/>
      <c r="H253" s="142" t="n"/>
      <c r="I253" s="142" t="n"/>
      <c r="J253" s="142" t="n"/>
      <c r="K253" s="142" t="n"/>
      <c r="L253" s="142" t="n"/>
      <c r="M253" s="142" t="n"/>
      <c r="N253" s="142" t="n"/>
      <c r="O253" s="142" t="n"/>
      <c r="P253" s="142" t="n"/>
      <c r="Q253" s="142" t="n"/>
      <c r="R253" s="142" t="n"/>
      <c r="S253" s="142" t="n"/>
    </row>
    <row customHeight="1" ht="15.75" r="254" s="75">
      <c r="A254" s="139">
        <f>IF(B254="","",2*STRATEGY_AMPLITUDE*(1/(1+EXP(-(RATIO_SCALE_FACTOR*(($D254-BULLISH_BIAS_OFFSET)/$C254-1))))-0.5))</f>
        <v/>
      </c>
      <c r="B254" s="140">
        <f>IF('Time Series Inputs'!A254="","",'Time Series Inputs'!A254)</f>
        <v/>
      </c>
      <c r="C254" s="141">
        <f>IF('Time Series Inputs'!B254="","",'Time Series Inputs'!B254)</f>
        <v/>
      </c>
      <c r="D254" s="141">
        <f>IF('Time Series Inputs'!C254="","",'Time Series Inputs'!C254)</f>
        <v/>
      </c>
      <c r="E254" s="142" t="n"/>
      <c r="F254" s="142" t="n"/>
      <c r="G254" s="142" t="n"/>
      <c r="H254" s="142" t="n"/>
      <c r="I254" s="142" t="n"/>
      <c r="J254" s="142" t="n"/>
      <c r="K254" s="142" t="n"/>
      <c r="L254" s="142" t="n"/>
      <c r="M254" s="142" t="n"/>
      <c r="N254" s="142" t="n"/>
      <c r="O254" s="142" t="n"/>
      <c r="P254" s="142" t="n"/>
      <c r="Q254" s="142" t="n"/>
      <c r="R254" s="142" t="n"/>
      <c r="S254" s="142" t="n"/>
    </row>
    <row customHeight="1" ht="15.75" r="255" s="75">
      <c r="A255" s="139">
        <f>IF(B255="","",2*STRATEGY_AMPLITUDE*(1/(1+EXP(-(RATIO_SCALE_FACTOR*(($D255-BULLISH_BIAS_OFFSET)/$C255-1))))-0.5))</f>
        <v/>
      </c>
      <c r="B255" s="140">
        <f>IF('Time Series Inputs'!A255="","",'Time Series Inputs'!A255)</f>
        <v/>
      </c>
      <c r="C255" s="141">
        <f>IF('Time Series Inputs'!B255="","",'Time Series Inputs'!B255)</f>
        <v/>
      </c>
      <c r="D255" s="141">
        <f>IF('Time Series Inputs'!C255="","",'Time Series Inputs'!C255)</f>
        <v/>
      </c>
      <c r="E255" s="142" t="n"/>
      <c r="F255" s="142" t="n"/>
      <c r="G255" s="142" t="n"/>
      <c r="H255" s="142" t="n"/>
      <c r="I255" s="142" t="n"/>
      <c r="J255" s="142" t="n"/>
      <c r="K255" s="142" t="n"/>
      <c r="L255" s="142" t="n"/>
      <c r="M255" s="142" t="n"/>
      <c r="N255" s="142" t="n"/>
      <c r="O255" s="142" t="n"/>
      <c r="P255" s="142" t="n"/>
      <c r="Q255" s="142" t="n"/>
      <c r="R255" s="142" t="n"/>
      <c r="S255" s="142" t="n"/>
    </row>
    <row customHeight="1" ht="15.75" r="256" s="75">
      <c r="A256" s="139">
        <f>IF(B256="","",2*STRATEGY_AMPLITUDE*(1/(1+EXP(-(RATIO_SCALE_FACTOR*(($D256-BULLISH_BIAS_OFFSET)/$C256-1))))-0.5))</f>
        <v/>
      </c>
      <c r="B256" s="140">
        <f>IF('Time Series Inputs'!A256="","",'Time Series Inputs'!A256)</f>
        <v/>
      </c>
      <c r="C256" s="141">
        <f>IF('Time Series Inputs'!B256="","",'Time Series Inputs'!B256)</f>
        <v/>
      </c>
      <c r="D256" s="141">
        <f>IF('Time Series Inputs'!C256="","",'Time Series Inputs'!C256)</f>
        <v/>
      </c>
      <c r="E256" s="142" t="n"/>
      <c r="F256" s="142" t="n"/>
      <c r="G256" s="142" t="n"/>
      <c r="H256" s="142" t="n"/>
      <c r="I256" s="142" t="n"/>
      <c r="J256" s="142" t="n"/>
      <c r="K256" s="142" t="n"/>
      <c r="L256" s="142" t="n"/>
      <c r="M256" s="142" t="n"/>
      <c r="N256" s="142" t="n"/>
      <c r="O256" s="142" t="n"/>
      <c r="P256" s="142" t="n"/>
      <c r="Q256" s="142" t="n"/>
      <c r="R256" s="142" t="n"/>
      <c r="S256" s="142" t="n"/>
    </row>
    <row customHeight="1" ht="15.75" r="257" s="75">
      <c r="A257" s="139">
        <f>IF(B257="","",2*STRATEGY_AMPLITUDE*(1/(1+EXP(-(RATIO_SCALE_FACTOR*(($D257-BULLISH_BIAS_OFFSET)/$C257-1))))-0.5))</f>
        <v/>
      </c>
      <c r="B257" s="140">
        <f>IF('Time Series Inputs'!A257="","",'Time Series Inputs'!A257)</f>
        <v/>
      </c>
      <c r="C257" s="141">
        <f>IF('Time Series Inputs'!B257="","",'Time Series Inputs'!B257)</f>
        <v/>
      </c>
      <c r="D257" s="141">
        <f>IF('Time Series Inputs'!C257="","",'Time Series Inputs'!C257)</f>
        <v/>
      </c>
      <c r="E257" s="142" t="n"/>
      <c r="F257" s="142" t="n"/>
      <c r="G257" s="142" t="n"/>
      <c r="H257" s="142" t="n"/>
      <c r="I257" s="142" t="n"/>
      <c r="J257" s="142" t="n"/>
      <c r="K257" s="142" t="n"/>
      <c r="L257" s="142" t="n"/>
      <c r="M257" s="142" t="n"/>
      <c r="N257" s="142" t="n"/>
      <c r="O257" s="142" t="n"/>
      <c r="P257" s="142" t="n"/>
      <c r="Q257" s="142" t="n"/>
      <c r="R257" s="142" t="n"/>
      <c r="S257" s="142" t="n"/>
    </row>
    <row customHeight="1" ht="15.75" r="258" s="75">
      <c r="A258" s="139">
        <f>IF(B258="","",2*STRATEGY_AMPLITUDE*(1/(1+EXP(-(RATIO_SCALE_FACTOR*(($D258-BULLISH_BIAS_OFFSET)/$C258-1))))-0.5))</f>
        <v/>
      </c>
      <c r="B258" s="140">
        <f>IF('Time Series Inputs'!A258="","",'Time Series Inputs'!A258)</f>
        <v/>
      </c>
      <c r="C258" s="141">
        <f>IF('Time Series Inputs'!B258="","",'Time Series Inputs'!B258)</f>
        <v/>
      </c>
      <c r="D258" s="141">
        <f>IF('Time Series Inputs'!C258="","",'Time Series Inputs'!C258)</f>
        <v/>
      </c>
      <c r="E258" s="142" t="n"/>
      <c r="F258" s="142" t="n"/>
      <c r="G258" s="142" t="n"/>
      <c r="H258" s="142" t="n"/>
      <c r="I258" s="142" t="n"/>
      <c r="J258" s="142" t="n"/>
      <c r="K258" s="142" t="n"/>
      <c r="L258" s="142" t="n"/>
      <c r="M258" s="142" t="n"/>
      <c r="N258" s="142" t="n"/>
      <c r="O258" s="142" t="n"/>
      <c r="P258" s="142" t="n"/>
      <c r="Q258" s="142" t="n"/>
      <c r="R258" s="142" t="n"/>
      <c r="S258" s="142" t="n"/>
    </row>
    <row customHeight="1" ht="15.75" r="259" s="75">
      <c r="A259" s="139">
        <f>IF(B259="","",2*STRATEGY_AMPLITUDE*(1/(1+EXP(-(RATIO_SCALE_FACTOR*(($D259-BULLISH_BIAS_OFFSET)/$C259-1))))-0.5))</f>
        <v/>
      </c>
      <c r="B259" s="140">
        <f>IF('Time Series Inputs'!A259="","",'Time Series Inputs'!A259)</f>
        <v/>
      </c>
      <c r="C259" s="141">
        <f>IF('Time Series Inputs'!B259="","",'Time Series Inputs'!B259)</f>
        <v/>
      </c>
      <c r="D259" s="141">
        <f>IF('Time Series Inputs'!C259="","",'Time Series Inputs'!C259)</f>
        <v/>
      </c>
      <c r="E259" s="142" t="n"/>
      <c r="F259" s="142" t="n"/>
      <c r="G259" s="142" t="n"/>
      <c r="H259" s="142" t="n"/>
      <c r="I259" s="142" t="n"/>
      <c r="J259" s="142" t="n"/>
      <c r="K259" s="142" t="n"/>
      <c r="L259" s="142" t="n"/>
      <c r="M259" s="142" t="n"/>
      <c r="N259" s="142" t="n"/>
      <c r="O259" s="142" t="n"/>
      <c r="P259" s="142" t="n"/>
      <c r="Q259" s="142" t="n"/>
      <c r="R259" s="142" t="n"/>
      <c r="S259" s="142" t="n"/>
    </row>
    <row customHeight="1" ht="15.75" r="260" s="75">
      <c r="A260" s="139">
        <f>IF(B260="","",2*STRATEGY_AMPLITUDE*(1/(1+EXP(-(RATIO_SCALE_FACTOR*(($D260-BULLISH_BIAS_OFFSET)/$C260-1))))-0.5))</f>
        <v/>
      </c>
      <c r="B260" s="140">
        <f>IF('Time Series Inputs'!A260="","",'Time Series Inputs'!A260)</f>
        <v/>
      </c>
      <c r="C260" s="141">
        <f>IF('Time Series Inputs'!B260="","",'Time Series Inputs'!B260)</f>
        <v/>
      </c>
      <c r="D260" s="141">
        <f>IF('Time Series Inputs'!C260="","",'Time Series Inputs'!C260)</f>
        <v/>
      </c>
      <c r="E260" s="142" t="n"/>
      <c r="F260" s="142" t="n"/>
      <c r="G260" s="142" t="n"/>
      <c r="H260" s="142" t="n"/>
      <c r="I260" s="142" t="n"/>
      <c r="J260" s="142" t="n"/>
      <c r="K260" s="142" t="n"/>
      <c r="L260" s="142" t="n"/>
      <c r="M260" s="142" t="n"/>
      <c r="N260" s="142" t="n"/>
      <c r="O260" s="142" t="n"/>
      <c r="P260" s="142" t="n"/>
      <c r="Q260" s="142" t="n"/>
      <c r="R260" s="142" t="n"/>
      <c r="S260" s="142" t="n"/>
    </row>
    <row customHeight="1" ht="15.75" r="261" s="75">
      <c r="A261" s="139">
        <f>IF(B261="","",2*STRATEGY_AMPLITUDE*(1/(1+EXP(-(RATIO_SCALE_FACTOR*(($D261-BULLISH_BIAS_OFFSET)/$C261-1))))-0.5))</f>
        <v/>
      </c>
      <c r="B261" s="140">
        <f>IF('Time Series Inputs'!A261="","",'Time Series Inputs'!A261)</f>
        <v/>
      </c>
      <c r="C261" s="141">
        <f>IF('Time Series Inputs'!B261="","",'Time Series Inputs'!B261)</f>
        <v/>
      </c>
      <c r="D261" s="141">
        <f>IF('Time Series Inputs'!C261="","",'Time Series Inputs'!C261)</f>
        <v/>
      </c>
      <c r="E261" s="142" t="n"/>
      <c r="F261" s="142" t="n"/>
      <c r="G261" s="142" t="n"/>
      <c r="H261" s="142" t="n"/>
      <c r="I261" s="142" t="n"/>
      <c r="J261" s="142" t="n"/>
      <c r="K261" s="142" t="n"/>
      <c r="L261" s="142" t="n"/>
      <c r="M261" s="142" t="n"/>
      <c r="N261" s="142" t="n"/>
      <c r="O261" s="142" t="n"/>
      <c r="P261" s="142" t="n"/>
      <c r="Q261" s="142" t="n"/>
      <c r="R261" s="142" t="n"/>
      <c r="S261" s="142" t="n"/>
    </row>
    <row customHeight="1" ht="15.75" r="262" s="75">
      <c r="A262" s="139">
        <f>IF(B262="","",2*STRATEGY_AMPLITUDE*(1/(1+EXP(-(RATIO_SCALE_FACTOR*(($D262-BULLISH_BIAS_OFFSET)/$C262-1))))-0.5))</f>
        <v/>
      </c>
      <c r="B262" s="140">
        <f>IF('Time Series Inputs'!A262="","",'Time Series Inputs'!A262)</f>
        <v/>
      </c>
      <c r="C262" s="141">
        <f>IF('Time Series Inputs'!B262="","",'Time Series Inputs'!B262)</f>
        <v/>
      </c>
      <c r="D262" s="141">
        <f>IF('Time Series Inputs'!C262="","",'Time Series Inputs'!C262)</f>
        <v/>
      </c>
      <c r="E262" s="142" t="n"/>
      <c r="F262" s="142" t="n"/>
      <c r="G262" s="142" t="n"/>
      <c r="H262" s="142" t="n"/>
      <c r="I262" s="142" t="n"/>
      <c r="J262" s="142" t="n"/>
      <c r="K262" s="142" t="n"/>
      <c r="L262" s="142" t="n"/>
      <c r="M262" s="142" t="n"/>
      <c r="N262" s="142" t="n"/>
      <c r="O262" s="142" t="n"/>
      <c r="P262" s="142" t="n"/>
      <c r="Q262" s="142" t="n"/>
      <c r="R262" s="142" t="n"/>
      <c r="S262" s="142" t="n"/>
    </row>
    <row customHeight="1" ht="15.75" r="263" s="75">
      <c r="A263" s="139">
        <f>IF(B263="","",2*STRATEGY_AMPLITUDE*(1/(1+EXP(-(RATIO_SCALE_FACTOR*(($D263-BULLISH_BIAS_OFFSET)/$C263-1))))-0.5))</f>
        <v/>
      </c>
      <c r="B263" s="140">
        <f>IF('Time Series Inputs'!A263="","",'Time Series Inputs'!A263)</f>
        <v/>
      </c>
      <c r="C263" s="141">
        <f>IF('Time Series Inputs'!B263="","",'Time Series Inputs'!B263)</f>
        <v/>
      </c>
      <c r="D263" s="141">
        <f>IF('Time Series Inputs'!C263="","",'Time Series Inputs'!C263)</f>
        <v/>
      </c>
      <c r="E263" s="142" t="n"/>
      <c r="F263" s="142" t="n"/>
      <c r="G263" s="142" t="n"/>
      <c r="H263" s="142" t="n"/>
      <c r="I263" s="142" t="n"/>
      <c r="J263" s="142" t="n"/>
      <c r="K263" s="142" t="n"/>
      <c r="L263" s="142" t="n"/>
      <c r="M263" s="142" t="n"/>
      <c r="N263" s="142" t="n"/>
      <c r="O263" s="142" t="n"/>
      <c r="P263" s="142" t="n"/>
      <c r="Q263" s="142" t="n"/>
      <c r="R263" s="142" t="n"/>
      <c r="S263" s="142" t="n"/>
    </row>
    <row customHeight="1" ht="15.75" r="264" s="75">
      <c r="A264" s="139">
        <f>IF(B264="","",2*STRATEGY_AMPLITUDE*(1/(1+EXP(-(RATIO_SCALE_FACTOR*(($D264-BULLISH_BIAS_OFFSET)/$C264-1))))-0.5))</f>
        <v/>
      </c>
      <c r="B264" s="140">
        <f>IF('Time Series Inputs'!A264="","",'Time Series Inputs'!A264)</f>
        <v/>
      </c>
      <c r="C264" s="141">
        <f>IF('Time Series Inputs'!B264="","",'Time Series Inputs'!B264)</f>
        <v/>
      </c>
      <c r="D264" s="141">
        <f>IF('Time Series Inputs'!C264="","",'Time Series Inputs'!C264)</f>
        <v/>
      </c>
      <c r="E264" s="142" t="n"/>
      <c r="F264" s="142" t="n"/>
      <c r="G264" s="142" t="n"/>
      <c r="H264" s="142" t="n"/>
      <c r="I264" s="142" t="n"/>
      <c r="J264" s="142" t="n"/>
      <c r="K264" s="142" t="n"/>
      <c r="L264" s="142" t="n"/>
      <c r="M264" s="142" t="n"/>
      <c r="N264" s="142" t="n"/>
      <c r="O264" s="142" t="n"/>
      <c r="P264" s="142" t="n"/>
      <c r="Q264" s="142" t="n"/>
      <c r="R264" s="142" t="n"/>
      <c r="S264" s="142" t="n"/>
    </row>
    <row customHeight="1" ht="15.75" r="265" s="75">
      <c r="A265" s="139">
        <f>IF(B265="","",2*STRATEGY_AMPLITUDE*(1/(1+EXP(-(RATIO_SCALE_FACTOR*(($D265-BULLISH_BIAS_OFFSET)/$C265-1))))-0.5))</f>
        <v/>
      </c>
      <c r="B265" s="140">
        <f>IF('Time Series Inputs'!A265="","",'Time Series Inputs'!A265)</f>
        <v/>
      </c>
      <c r="C265" s="141">
        <f>IF('Time Series Inputs'!B265="","",'Time Series Inputs'!B265)</f>
        <v/>
      </c>
      <c r="D265" s="141">
        <f>IF('Time Series Inputs'!C265="","",'Time Series Inputs'!C265)</f>
        <v/>
      </c>
      <c r="E265" s="142" t="n"/>
      <c r="F265" s="142" t="n"/>
      <c r="G265" s="142" t="n"/>
      <c r="H265" s="142" t="n"/>
      <c r="I265" s="142" t="n"/>
      <c r="J265" s="142" t="n"/>
      <c r="K265" s="142" t="n"/>
      <c r="L265" s="142" t="n"/>
      <c r="M265" s="142" t="n"/>
      <c r="N265" s="142" t="n"/>
      <c r="O265" s="142" t="n"/>
      <c r="P265" s="142" t="n"/>
      <c r="Q265" s="142" t="n"/>
      <c r="R265" s="142" t="n"/>
      <c r="S265" s="142" t="n"/>
    </row>
    <row customHeight="1" ht="15.75" r="266" s="75">
      <c r="A266" s="139">
        <f>IF(B266="","",2*STRATEGY_AMPLITUDE*(1/(1+EXP(-(RATIO_SCALE_FACTOR*(($D266-BULLISH_BIAS_OFFSET)/$C266-1))))-0.5))</f>
        <v/>
      </c>
      <c r="B266" s="140">
        <f>IF('Time Series Inputs'!A266="","",'Time Series Inputs'!A266)</f>
        <v/>
      </c>
      <c r="C266" s="141">
        <f>IF('Time Series Inputs'!B266="","",'Time Series Inputs'!B266)</f>
        <v/>
      </c>
      <c r="D266" s="141">
        <f>IF('Time Series Inputs'!C266="","",'Time Series Inputs'!C266)</f>
        <v/>
      </c>
      <c r="E266" s="142" t="n"/>
      <c r="F266" s="142" t="n"/>
      <c r="G266" s="142" t="n"/>
      <c r="H266" s="142" t="n"/>
      <c r="I266" s="142" t="n"/>
      <c r="J266" s="142" t="n"/>
      <c r="K266" s="142" t="n"/>
      <c r="L266" s="142" t="n"/>
      <c r="M266" s="142" t="n"/>
      <c r="N266" s="142" t="n"/>
      <c r="O266" s="142" t="n"/>
      <c r="P266" s="142" t="n"/>
      <c r="Q266" s="142" t="n"/>
      <c r="R266" s="142" t="n"/>
      <c r="S266" s="142" t="n"/>
    </row>
    <row customHeight="1" ht="15.75" r="267" s="75">
      <c r="A267" s="139">
        <f>IF(B267="","",2*STRATEGY_AMPLITUDE*(1/(1+EXP(-(RATIO_SCALE_FACTOR*(($D267-BULLISH_BIAS_OFFSET)/$C267-1))))-0.5))</f>
        <v/>
      </c>
      <c r="B267" s="140">
        <f>IF('Time Series Inputs'!A267="","",'Time Series Inputs'!A267)</f>
        <v/>
      </c>
      <c r="C267" s="141">
        <f>IF('Time Series Inputs'!B267="","",'Time Series Inputs'!B267)</f>
        <v/>
      </c>
      <c r="D267" s="141">
        <f>IF('Time Series Inputs'!C267="","",'Time Series Inputs'!C267)</f>
        <v/>
      </c>
      <c r="E267" s="142" t="n"/>
      <c r="F267" s="142" t="n"/>
      <c r="G267" s="142" t="n"/>
      <c r="H267" s="142" t="n"/>
      <c r="I267" s="142" t="n"/>
      <c r="J267" s="142" t="n"/>
      <c r="K267" s="142" t="n"/>
      <c r="L267" s="142" t="n"/>
      <c r="M267" s="142" t="n"/>
      <c r="N267" s="142" t="n"/>
      <c r="O267" s="142" t="n"/>
      <c r="P267" s="142" t="n"/>
      <c r="Q267" s="142" t="n"/>
      <c r="R267" s="142" t="n"/>
      <c r="S267" s="142" t="n"/>
    </row>
    <row customHeight="1" ht="15.75" r="268" s="75">
      <c r="A268" s="139">
        <f>IF(B268="","",2*STRATEGY_AMPLITUDE*(1/(1+EXP(-(RATIO_SCALE_FACTOR*(($D268-BULLISH_BIAS_OFFSET)/$C268-1))))-0.5))</f>
        <v/>
      </c>
      <c r="B268" s="140">
        <f>IF('Time Series Inputs'!A268="","",'Time Series Inputs'!A268)</f>
        <v/>
      </c>
      <c r="C268" s="141">
        <f>IF('Time Series Inputs'!B268="","",'Time Series Inputs'!B268)</f>
        <v/>
      </c>
      <c r="D268" s="141">
        <f>IF('Time Series Inputs'!C268="","",'Time Series Inputs'!C268)</f>
        <v/>
      </c>
      <c r="E268" s="142" t="n"/>
      <c r="F268" s="142" t="n"/>
      <c r="G268" s="142" t="n"/>
      <c r="H268" s="142" t="n"/>
      <c r="I268" s="142" t="n"/>
      <c r="J268" s="142" t="n"/>
      <c r="K268" s="142" t="n"/>
      <c r="L268" s="142" t="n"/>
      <c r="M268" s="142" t="n"/>
      <c r="N268" s="142" t="n"/>
      <c r="O268" s="142" t="n"/>
      <c r="P268" s="142" t="n"/>
      <c r="Q268" s="142" t="n"/>
      <c r="R268" s="142" t="n"/>
      <c r="S268" s="142" t="n"/>
    </row>
    <row customHeight="1" ht="15.75" r="269" s="75">
      <c r="A269" s="139">
        <f>IF(B269="","",2*STRATEGY_AMPLITUDE*(1/(1+EXP(-(RATIO_SCALE_FACTOR*(($D269-BULLISH_BIAS_OFFSET)/$C269-1))))-0.5))</f>
        <v/>
      </c>
      <c r="B269" s="140">
        <f>IF('Time Series Inputs'!A269="","",'Time Series Inputs'!A269)</f>
        <v/>
      </c>
      <c r="C269" s="141">
        <f>IF('Time Series Inputs'!B269="","",'Time Series Inputs'!B269)</f>
        <v/>
      </c>
      <c r="D269" s="141">
        <f>IF('Time Series Inputs'!C269="","",'Time Series Inputs'!C269)</f>
        <v/>
      </c>
      <c r="E269" s="142" t="n"/>
      <c r="F269" s="142" t="n"/>
      <c r="G269" s="142" t="n"/>
      <c r="H269" s="142" t="n"/>
      <c r="I269" s="142" t="n"/>
      <c r="J269" s="142" t="n"/>
      <c r="K269" s="142" t="n"/>
      <c r="L269" s="142" t="n"/>
      <c r="M269" s="142" t="n"/>
      <c r="N269" s="142" t="n"/>
      <c r="O269" s="142" t="n"/>
      <c r="P269" s="142" t="n"/>
      <c r="Q269" s="142" t="n"/>
      <c r="R269" s="142" t="n"/>
      <c r="S269" s="142" t="n"/>
    </row>
    <row customHeight="1" ht="15.75" r="270" s="75">
      <c r="A270" s="139">
        <f>IF(B270="","",2*STRATEGY_AMPLITUDE*(1/(1+EXP(-(RATIO_SCALE_FACTOR*(($D270-BULLISH_BIAS_OFFSET)/$C270-1))))-0.5))</f>
        <v/>
      </c>
      <c r="B270" s="140">
        <f>IF('Time Series Inputs'!A270="","",'Time Series Inputs'!A270)</f>
        <v/>
      </c>
      <c r="C270" s="141">
        <f>IF('Time Series Inputs'!B270="","",'Time Series Inputs'!B270)</f>
        <v/>
      </c>
      <c r="D270" s="141">
        <f>IF('Time Series Inputs'!C270="","",'Time Series Inputs'!C270)</f>
        <v/>
      </c>
      <c r="E270" s="142" t="n"/>
      <c r="F270" s="142" t="n"/>
      <c r="G270" s="142" t="n"/>
      <c r="H270" s="142" t="n"/>
      <c r="I270" s="142" t="n"/>
      <c r="J270" s="142" t="n"/>
      <c r="K270" s="142" t="n"/>
      <c r="L270" s="142" t="n"/>
      <c r="M270" s="142" t="n"/>
      <c r="N270" s="142" t="n"/>
      <c r="O270" s="142" t="n"/>
      <c r="P270" s="142" t="n"/>
      <c r="Q270" s="142" t="n"/>
      <c r="R270" s="142" t="n"/>
      <c r="S270" s="142" t="n"/>
    </row>
    <row customHeight="1" ht="15.75" r="271" s="75">
      <c r="A271" s="139">
        <f>IF(B271="","",2*STRATEGY_AMPLITUDE*(1/(1+EXP(-(RATIO_SCALE_FACTOR*(($D271-BULLISH_BIAS_OFFSET)/$C271-1))))-0.5))</f>
        <v/>
      </c>
      <c r="B271" s="140">
        <f>IF('Time Series Inputs'!A271="","",'Time Series Inputs'!A271)</f>
        <v/>
      </c>
      <c r="C271" s="141">
        <f>IF('Time Series Inputs'!B271="","",'Time Series Inputs'!B271)</f>
        <v/>
      </c>
      <c r="D271" s="141">
        <f>IF('Time Series Inputs'!C271="","",'Time Series Inputs'!C271)</f>
        <v/>
      </c>
      <c r="E271" s="142" t="n"/>
      <c r="F271" s="142" t="n"/>
      <c r="G271" s="142" t="n"/>
      <c r="H271" s="142" t="n"/>
      <c r="I271" s="142" t="n"/>
      <c r="J271" s="142" t="n"/>
      <c r="K271" s="142" t="n"/>
      <c r="L271" s="142" t="n"/>
      <c r="M271" s="142" t="n"/>
      <c r="N271" s="142" t="n"/>
      <c r="O271" s="142" t="n"/>
      <c r="P271" s="142" t="n"/>
      <c r="Q271" s="142" t="n"/>
      <c r="R271" s="142" t="n"/>
      <c r="S271" s="142" t="n"/>
    </row>
    <row customHeight="1" ht="15.75" r="272" s="75">
      <c r="A272" s="139">
        <f>IF(B272="","",2*STRATEGY_AMPLITUDE*(1/(1+EXP(-(RATIO_SCALE_FACTOR*(($D272-BULLISH_BIAS_OFFSET)/$C272-1))))-0.5))</f>
        <v/>
      </c>
      <c r="B272" s="140">
        <f>IF('Time Series Inputs'!A272="","",'Time Series Inputs'!A272)</f>
        <v/>
      </c>
      <c r="C272" s="141">
        <f>IF('Time Series Inputs'!B272="","",'Time Series Inputs'!B272)</f>
        <v/>
      </c>
      <c r="D272" s="141">
        <f>IF('Time Series Inputs'!C272="","",'Time Series Inputs'!C272)</f>
        <v/>
      </c>
      <c r="E272" s="142" t="n"/>
      <c r="F272" s="142" t="n"/>
      <c r="G272" s="142" t="n"/>
      <c r="H272" s="142" t="n"/>
      <c r="I272" s="142" t="n"/>
      <c r="J272" s="142" t="n"/>
      <c r="K272" s="142" t="n"/>
      <c r="L272" s="142" t="n"/>
      <c r="M272" s="142" t="n"/>
      <c r="N272" s="142" t="n"/>
      <c r="O272" s="142" t="n"/>
      <c r="P272" s="142" t="n"/>
      <c r="Q272" s="142" t="n"/>
      <c r="R272" s="142" t="n"/>
      <c r="S272" s="142" t="n"/>
    </row>
    <row customHeight="1" ht="15.75" r="273" s="75">
      <c r="A273" s="139">
        <f>IF(B273="","",2*STRATEGY_AMPLITUDE*(1/(1+EXP(-(RATIO_SCALE_FACTOR*(($D273-BULLISH_BIAS_OFFSET)/$C273-1))))-0.5))</f>
        <v/>
      </c>
      <c r="B273" s="140">
        <f>IF('Time Series Inputs'!A273="","",'Time Series Inputs'!A273)</f>
        <v/>
      </c>
      <c r="C273" s="141">
        <f>IF('Time Series Inputs'!B273="","",'Time Series Inputs'!B273)</f>
        <v/>
      </c>
      <c r="D273" s="141">
        <f>IF('Time Series Inputs'!C273="","",'Time Series Inputs'!C273)</f>
        <v/>
      </c>
      <c r="E273" s="142" t="n"/>
      <c r="F273" s="142" t="n"/>
      <c r="G273" s="142" t="n"/>
      <c r="H273" s="142" t="n"/>
      <c r="I273" s="142" t="n"/>
      <c r="J273" s="142" t="n"/>
      <c r="K273" s="142" t="n"/>
      <c r="L273" s="142" t="n"/>
      <c r="M273" s="142" t="n"/>
      <c r="N273" s="142" t="n"/>
      <c r="O273" s="142" t="n"/>
      <c r="P273" s="142" t="n"/>
      <c r="Q273" s="142" t="n"/>
      <c r="R273" s="142" t="n"/>
      <c r="S273" s="142" t="n"/>
    </row>
    <row customHeight="1" ht="15.75" r="274" s="75">
      <c r="A274" s="139">
        <f>IF(B274="","",2*STRATEGY_AMPLITUDE*(1/(1+EXP(-(RATIO_SCALE_FACTOR*(($D274-BULLISH_BIAS_OFFSET)/$C274-1))))-0.5))</f>
        <v/>
      </c>
      <c r="B274" s="140">
        <f>IF('Time Series Inputs'!A274="","",'Time Series Inputs'!A274)</f>
        <v/>
      </c>
      <c r="C274" s="141">
        <f>IF('Time Series Inputs'!B274="","",'Time Series Inputs'!B274)</f>
        <v/>
      </c>
      <c r="D274" s="141">
        <f>IF('Time Series Inputs'!C274="","",'Time Series Inputs'!C274)</f>
        <v/>
      </c>
      <c r="E274" s="142" t="n"/>
      <c r="F274" s="142" t="n"/>
      <c r="G274" s="142" t="n"/>
      <c r="H274" s="142" t="n"/>
      <c r="I274" s="142" t="n"/>
      <c r="J274" s="142" t="n"/>
      <c r="K274" s="142" t="n"/>
      <c r="L274" s="142" t="n"/>
      <c r="M274" s="142" t="n"/>
      <c r="N274" s="142" t="n"/>
      <c r="O274" s="142" t="n"/>
      <c r="P274" s="142" t="n"/>
      <c r="Q274" s="142" t="n"/>
      <c r="R274" s="142" t="n"/>
      <c r="S274" s="142" t="n"/>
    </row>
    <row customHeight="1" ht="15.75" r="275" s="75">
      <c r="A275" s="139">
        <f>IF(B275="","",2*STRATEGY_AMPLITUDE*(1/(1+EXP(-(RATIO_SCALE_FACTOR*(($D275-BULLISH_BIAS_OFFSET)/$C275-1))))-0.5))</f>
        <v/>
      </c>
      <c r="B275" s="140">
        <f>IF('Time Series Inputs'!A275="","",'Time Series Inputs'!A275)</f>
        <v/>
      </c>
      <c r="C275" s="141">
        <f>IF('Time Series Inputs'!B275="","",'Time Series Inputs'!B275)</f>
        <v/>
      </c>
      <c r="D275" s="141">
        <f>IF('Time Series Inputs'!C275="","",'Time Series Inputs'!C275)</f>
        <v/>
      </c>
      <c r="E275" s="142" t="n"/>
      <c r="F275" s="142" t="n"/>
      <c r="G275" s="142" t="n"/>
      <c r="H275" s="142" t="n"/>
      <c r="I275" s="142" t="n"/>
      <c r="J275" s="142" t="n"/>
      <c r="K275" s="142" t="n"/>
      <c r="L275" s="142" t="n"/>
      <c r="M275" s="142" t="n"/>
      <c r="N275" s="142" t="n"/>
      <c r="O275" s="142" t="n"/>
      <c r="P275" s="142" t="n"/>
      <c r="Q275" s="142" t="n"/>
      <c r="R275" s="142" t="n"/>
      <c r="S275" s="142" t="n"/>
    </row>
    <row customHeight="1" ht="15.75" r="276" s="75">
      <c r="A276" s="139">
        <f>IF(B276="","",2*STRATEGY_AMPLITUDE*(1/(1+EXP(-(RATIO_SCALE_FACTOR*(($D276-BULLISH_BIAS_OFFSET)/$C276-1))))-0.5))</f>
        <v/>
      </c>
      <c r="B276" s="140">
        <f>IF('Time Series Inputs'!A276="","",'Time Series Inputs'!A276)</f>
        <v/>
      </c>
      <c r="C276" s="141">
        <f>IF('Time Series Inputs'!B276="","",'Time Series Inputs'!B276)</f>
        <v/>
      </c>
      <c r="D276" s="141">
        <f>IF('Time Series Inputs'!C276="","",'Time Series Inputs'!C276)</f>
        <v/>
      </c>
      <c r="E276" s="142" t="n"/>
      <c r="F276" s="142" t="n"/>
      <c r="G276" s="142" t="n"/>
      <c r="H276" s="142" t="n"/>
      <c r="I276" s="142" t="n"/>
      <c r="J276" s="142" t="n"/>
      <c r="K276" s="142" t="n"/>
      <c r="L276" s="142" t="n"/>
      <c r="M276" s="142" t="n"/>
      <c r="N276" s="142" t="n"/>
      <c r="O276" s="142" t="n"/>
      <c r="P276" s="142" t="n"/>
      <c r="Q276" s="142" t="n"/>
      <c r="R276" s="142" t="n"/>
      <c r="S276" s="142" t="n"/>
    </row>
    <row customHeight="1" ht="15.75" r="277" s="75">
      <c r="A277" s="139">
        <f>IF(B277="","",2*STRATEGY_AMPLITUDE*(1/(1+EXP(-(RATIO_SCALE_FACTOR*(($D277-BULLISH_BIAS_OFFSET)/$C277-1))))-0.5))</f>
        <v/>
      </c>
      <c r="B277" s="140">
        <f>IF('Time Series Inputs'!A277="","",'Time Series Inputs'!A277)</f>
        <v/>
      </c>
      <c r="C277" s="141">
        <f>IF('Time Series Inputs'!B277="","",'Time Series Inputs'!B277)</f>
        <v/>
      </c>
      <c r="D277" s="141">
        <f>IF('Time Series Inputs'!C277="","",'Time Series Inputs'!C277)</f>
        <v/>
      </c>
      <c r="E277" s="142" t="n"/>
      <c r="F277" s="142" t="n"/>
      <c r="G277" s="142" t="n"/>
      <c r="H277" s="142" t="n"/>
      <c r="I277" s="142" t="n"/>
      <c r="J277" s="142" t="n"/>
      <c r="K277" s="142" t="n"/>
      <c r="L277" s="142" t="n"/>
      <c r="M277" s="142" t="n"/>
      <c r="N277" s="142" t="n"/>
      <c r="O277" s="142" t="n"/>
      <c r="P277" s="142" t="n"/>
      <c r="Q277" s="142" t="n"/>
      <c r="R277" s="142" t="n"/>
      <c r="S277" s="142" t="n"/>
    </row>
    <row customHeight="1" ht="15.75" r="278" s="75">
      <c r="A278" s="139">
        <f>IF(B278="","",2*STRATEGY_AMPLITUDE*(1/(1+EXP(-(RATIO_SCALE_FACTOR*(($D278-BULLISH_BIAS_OFFSET)/$C278-1))))-0.5))</f>
        <v/>
      </c>
      <c r="B278" s="140">
        <f>IF('Time Series Inputs'!A278="","",'Time Series Inputs'!A278)</f>
        <v/>
      </c>
      <c r="C278" s="141">
        <f>IF('Time Series Inputs'!B278="","",'Time Series Inputs'!B278)</f>
        <v/>
      </c>
      <c r="D278" s="141">
        <f>IF('Time Series Inputs'!C278="","",'Time Series Inputs'!C278)</f>
        <v/>
      </c>
      <c r="E278" s="142" t="n"/>
      <c r="F278" s="142" t="n"/>
      <c r="G278" s="142" t="n"/>
      <c r="H278" s="142" t="n"/>
      <c r="I278" s="142" t="n"/>
      <c r="J278" s="142" t="n"/>
      <c r="K278" s="142" t="n"/>
      <c r="L278" s="142" t="n"/>
      <c r="M278" s="142" t="n"/>
      <c r="N278" s="142" t="n"/>
      <c r="O278" s="142" t="n"/>
      <c r="P278" s="142" t="n"/>
      <c r="Q278" s="142" t="n"/>
      <c r="R278" s="142" t="n"/>
      <c r="S278" s="142" t="n"/>
    </row>
    <row customHeight="1" ht="15.75" r="279" s="75">
      <c r="A279" s="139">
        <f>IF(B279="","",2*STRATEGY_AMPLITUDE*(1/(1+EXP(-(RATIO_SCALE_FACTOR*(($D279-BULLISH_BIAS_OFFSET)/$C279-1))))-0.5))</f>
        <v/>
      </c>
      <c r="B279" s="140">
        <f>IF('Time Series Inputs'!A279="","",'Time Series Inputs'!A279)</f>
        <v/>
      </c>
      <c r="C279" s="141">
        <f>IF('Time Series Inputs'!B279="","",'Time Series Inputs'!B279)</f>
        <v/>
      </c>
      <c r="D279" s="141">
        <f>IF('Time Series Inputs'!C279="","",'Time Series Inputs'!C279)</f>
        <v/>
      </c>
      <c r="E279" s="142" t="n"/>
      <c r="F279" s="142" t="n"/>
      <c r="G279" s="142" t="n"/>
      <c r="H279" s="142" t="n"/>
      <c r="I279" s="142" t="n"/>
      <c r="J279" s="142" t="n"/>
      <c r="K279" s="142" t="n"/>
      <c r="L279" s="142" t="n"/>
      <c r="M279" s="142" t="n"/>
      <c r="N279" s="142" t="n"/>
      <c r="O279" s="142" t="n"/>
      <c r="P279" s="142" t="n"/>
      <c r="Q279" s="142" t="n"/>
      <c r="R279" s="142" t="n"/>
      <c r="S279" s="142" t="n"/>
    </row>
    <row customHeight="1" ht="15.75" r="280" s="75">
      <c r="A280" s="139">
        <f>IF(B280="","",2*STRATEGY_AMPLITUDE*(1/(1+EXP(-(RATIO_SCALE_FACTOR*(($D280-BULLISH_BIAS_OFFSET)/$C280-1))))-0.5))</f>
        <v/>
      </c>
      <c r="B280" s="140">
        <f>IF('Time Series Inputs'!A280="","",'Time Series Inputs'!A280)</f>
        <v/>
      </c>
      <c r="C280" s="141">
        <f>IF('Time Series Inputs'!B280="","",'Time Series Inputs'!B280)</f>
        <v/>
      </c>
      <c r="D280" s="141">
        <f>IF('Time Series Inputs'!C280="","",'Time Series Inputs'!C280)</f>
        <v/>
      </c>
      <c r="E280" s="142" t="n"/>
      <c r="F280" s="142" t="n"/>
      <c r="G280" s="142" t="n"/>
      <c r="H280" s="142" t="n"/>
      <c r="I280" s="142" t="n"/>
      <c r="J280" s="142" t="n"/>
      <c r="K280" s="142" t="n"/>
      <c r="L280" s="142" t="n"/>
      <c r="M280" s="142" t="n"/>
      <c r="N280" s="142" t="n"/>
      <c r="O280" s="142" t="n"/>
      <c r="P280" s="142" t="n"/>
      <c r="Q280" s="142" t="n"/>
      <c r="R280" s="142" t="n"/>
      <c r="S280" s="142" t="n"/>
    </row>
    <row customHeight="1" ht="15.75" r="281" s="75">
      <c r="A281" s="139">
        <f>IF(B281="","",2*STRATEGY_AMPLITUDE*(1/(1+EXP(-(RATIO_SCALE_FACTOR*(($D281-BULLISH_BIAS_OFFSET)/$C281-1))))-0.5))</f>
        <v/>
      </c>
      <c r="B281" s="140">
        <f>IF('Time Series Inputs'!A281="","",'Time Series Inputs'!A281)</f>
        <v/>
      </c>
      <c r="C281" s="141">
        <f>IF('Time Series Inputs'!B281="","",'Time Series Inputs'!B281)</f>
        <v/>
      </c>
      <c r="D281" s="141">
        <f>IF('Time Series Inputs'!C281="","",'Time Series Inputs'!C281)</f>
        <v/>
      </c>
      <c r="E281" s="142" t="n"/>
      <c r="F281" s="142" t="n"/>
      <c r="G281" s="142" t="n"/>
      <c r="H281" s="142" t="n"/>
      <c r="I281" s="142" t="n"/>
      <c r="J281" s="142" t="n"/>
      <c r="K281" s="142" t="n"/>
      <c r="L281" s="142" t="n"/>
      <c r="M281" s="142" t="n"/>
      <c r="N281" s="142" t="n"/>
      <c r="O281" s="142" t="n"/>
      <c r="P281" s="142" t="n"/>
      <c r="Q281" s="142" t="n"/>
      <c r="R281" s="142" t="n"/>
      <c r="S281" s="142" t="n"/>
    </row>
    <row customHeight="1" ht="15.75" r="282" s="75">
      <c r="A282" s="139">
        <f>IF(B282="","",2*STRATEGY_AMPLITUDE*(1/(1+EXP(-(RATIO_SCALE_FACTOR*(($D282-BULLISH_BIAS_OFFSET)/$C282-1))))-0.5))</f>
        <v/>
      </c>
      <c r="B282" s="140">
        <f>IF('Time Series Inputs'!A282="","",'Time Series Inputs'!A282)</f>
        <v/>
      </c>
      <c r="C282" s="141">
        <f>IF('Time Series Inputs'!B282="","",'Time Series Inputs'!B282)</f>
        <v/>
      </c>
      <c r="D282" s="141">
        <f>IF('Time Series Inputs'!C282="","",'Time Series Inputs'!C282)</f>
        <v/>
      </c>
      <c r="E282" s="142" t="n"/>
      <c r="F282" s="142" t="n"/>
      <c r="G282" s="142" t="n"/>
      <c r="H282" s="142" t="n"/>
      <c r="I282" s="142" t="n"/>
      <c r="J282" s="142" t="n"/>
      <c r="K282" s="142" t="n"/>
      <c r="L282" s="142" t="n"/>
      <c r="M282" s="142" t="n"/>
      <c r="N282" s="142" t="n"/>
      <c r="O282" s="142" t="n"/>
      <c r="P282" s="142" t="n"/>
      <c r="Q282" s="142" t="n"/>
      <c r="R282" s="142" t="n"/>
      <c r="S282" s="142" t="n"/>
    </row>
    <row customHeight="1" ht="15.75" r="283" s="75">
      <c r="A283" s="139">
        <f>IF(B283="","",2*STRATEGY_AMPLITUDE*(1/(1+EXP(-(RATIO_SCALE_FACTOR*(($D283-BULLISH_BIAS_OFFSET)/$C283-1))))-0.5))</f>
        <v/>
      </c>
      <c r="B283" s="140">
        <f>IF('Time Series Inputs'!A283="","",'Time Series Inputs'!A283)</f>
        <v/>
      </c>
      <c r="C283" s="141">
        <f>IF('Time Series Inputs'!B283="","",'Time Series Inputs'!B283)</f>
        <v/>
      </c>
      <c r="D283" s="141">
        <f>IF('Time Series Inputs'!C283="","",'Time Series Inputs'!C283)</f>
        <v/>
      </c>
      <c r="E283" s="142" t="n"/>
      <c r="F283" s="142" t="n"/>
      <c r="G283" s="142" t="n"/>
      <c r="H283" s="142" t="n"/>
      <c r="I283" s="142" t="n"/>
      <c r="J283" s="142" t="n"/>
      <c r="K283" s="142" t="n"/>
      <c r="L283" s="142" t="n"/>
      <c r="M283" s="142" t="n"/>
      <c r="N283" s="142" t="n"/>
      <c r="O283" s="142" t="n"/>
      <c r="P283" s="142" t="n"/>
      <c r="Q283" s="142" t="n"/>
      <c r="R283" s="142" t="n"/>
      <c r="S283" s="142" t="n"/>
    </row>
    <row customHeight="1" ht="15.75" r="284" s="75">
      <c r="A284" s="139">
        <f>IF(B284="","",2*STRATEGY_AMPLITUDE*(1/(1+EXP(-(RATIO_SCALE_FACTOR*(($D284-BULLISH_BIAS_OFFSET)/$C284-1))))-0.5))</f>
        <v/>
      </c>
      <c r="B284" s="140">
        <f>IF('Time Series Inputs'!A284="","",'Time Series Inputs'!A284)</f>
        <v/>
      </c>
      <c r="C284" s="141">
        <f>IF('Time Series Inputs'!B284="","",'Time Series Inputs'!B284)</f>
        <v/>
      </c>
      <c r="D284" s="141">
        <f>IF('Time Series Inputs'!C284="","",'Time Series Inputs'!C284)</f>
        <v/>
      </c>
      <c r="E284" s="142" t="n"/>
      <c r="F284" s="142" t="n"/>
      <c r="G284" s="142" t="n"/>
      <c r="H284" s="142" t="n"/>
      <c r="I284" s="142" t="n"/>
      <c r="J284" s="142" t="n"/>
      <c r="K284" s="142" t="n"/>
      <c r="L284" s="142" t="n"/>
      <c r="M284" s="142" t="n"/>
      <c r="N284" s="142" t="n"/>
      <c r="O284" s="142" t="n"/>
      <c r="P284" s="142" t="n"/>
      <c r="Q284" s="142" t="n"/>
      <c r="R284" s="142" t="n"/>
      <c r="S284" s="142" t="n"/>
    </row>
    <row customHeight="1" ht="15.75" r="285" s="75">
      <c r="A285" s="139">
        <f>IF(B285="","",2*STRATEGY_AMPLITUDE*(1/(1+EXP(-(RATIO_SCALE_FACTOR*(($D285-BULLISH_BIAS_OFFSET)/$C285-1))))-0.5))</f>
        <v/>
      </c>
      <c r="B285" s="140">
        <f>IF('Time Series Inputs'!A285="","",'Time Series Inputs'!A285)</f>
        <v/>
      </c>
      <c r="C285" s="141">
        <f>IF('Time Series Inputs'!B285="","",'Time Series Inputs'!B285)</f>
        <v/>
      </c>
      <c r="D285" s="141">
        <f>IF('Time Series Inputs'!C285="","",'Time Series Inputs'!C285)</f>
        <v/>
      </c>
      <c r="E285" s="142" t="n"/>
      <c r="F285" s="142" t="n"/>
      <c r="G285" s="142" t="n"/>
      <c r="H285" s="142" t="n"/>
      <c r="I285" s="142" t="n"/>
      <c r="J285" s="142" t="n"/>
      <c r="K285" s="142" t="n"/>
      <c r="L285" s="142" t="n"/>
      <c r="M285" s="142" t="n"/>
      <c r="N285" s="142" t="n"/>
      <c r="O285" s="142" t="n"/>
      <c r="P285" s="142" t="n"/>
      <c r="Q285" s="142" t="n"/>
      <c r="R285" s="142" t="n"/>
      <c r="S285" s="142" t="n"/>
    </row>
    <row customHeight="1" ht="15.75" r="286" s="75">
      <c r="A286" s="139">
        <f>IF(B286="","",2*STRATEGY_AMPLITUDE*(1/(1+EXP(-(RATIO_SCALE_FACTOR*(($D286-BULLISH_BIAS_OFFSET)/$C286-1))))-0.5))</f>
        <v/>
      </c>
      <c r="B286" s="140">
        <f>IF('Time Series Inputs'!A286="","",'Time Series Inputs'!A286)</f>
        <v/>
      </c>
      <c r="C286" s="141">
        <f>IF('Time Series Inputs'!B286="","",'Time Series Inputs'!B286)</f>
        <v/>
      </c>
      <c r="D286" s="141">
        <f>IF('Time Series Inputs'!C286="","",'Time Series Inputs'!C286)</f>
        <v/>
      </c>
      <c r="E286" s="142" t="n"/>
      <c r="F286" s="142" t="n"/>
      <c r="G286" s="142" t="n"/>
      <c r="H286" s="142" t="n"/>
      <c r="I286" s="142" t="n"/>
      <c r="J286" s="142" t="n"/>
      <c r="K286" s="142" t="n"/>
      <c r="L286" s="142" t="n"/>
      <c r="M286" s="142" t="n"/>
      <c r="N286" s="142" t="n"/>
      <c r="O286" s="142" t="n"/>
      <c r="P286" s="142" t="n"/>
      <c r="Q286" s="142" t="n"/>
      <c r="R286" s="142" t="n"/>
      <c r="S286" s="142" t="n"/>
    </row>
    <row customHeight="1" ht="15.75" r="287" s="75">
      <c r="A287" s="139">
        <f>IF(B287="","",2*STRATEGY_AMPLITUDE*(1/(1+EXP(-(RATIO_SCALE_FACTOR*(($D287-BULLISH_BIAS_OFFSET)/$C287-1))))-0.5))</f>
        <v/>
      </c>
      <c r="B287" s="140">
        <f>IF('Time Series Inputs'!A287="","",'Time Series Inputs'!A287)</f>
        <v/>
      </c>
      <c r="C287" s="141">
        <f>IF('Time Series Inputs'!B287="","",'Time Series Inputs'!B287)</f>
        <v/>
      </c>
      <c r="D287" s="141">
        <f>IF('Time Series Inputs'!C287="","",'Time Series Inputs'!C287)</f>
        <v/>
      </c>
      <c r="E287" s="142" t="n"/>
      <c r="F287" s="142" t="n"/>
      <c r="G287" s="142" t="n"/>
      <c r="H287" s="142" t="n"/>
      <c r="I287" s="142" t="n"/>
      <c r="J287" s="142" t="n"/>
      <c r="K287" s="142" t="n"/>
      <c r="L287" s="142" t="n"/>
      <c r="M287" s="142" t="n"/>
      <c r="N287" s="142" t="n"/>
      <c r="O287" s="142" t="n"/>
      <c r="P287" s="142" t="n"/>
      <c r="Q287" s="142" t="n"/>
      <c r="R287" s="142" t="n"/>
      <c r="S287" s="142" t="n"/>
    </row>
    <row customHeight="1" ht="15.75" r="288" s="75">
      <c r="A288" s="139">
        <f>IF(B288="","",2*STRATEGY_AMPLITUDE*(1/(1+EXP(-(RATIO_SCALE_FACTOR*(($D288-BULLISH_BIAS_OFFSET)/$C288-1))))-0.5))</f>
        <v/>
      </c>
      <c r="B288" s="140">
        <f>IF('Time Series Inputs'!A288="","",'Time Series Inputs'!A288)</f>
        <v/>
      </c>
      <c r="C288" s="141">
        <f>IF('Time Series Inputs'!B288="","",'Time Series Inputs'!B288)</f>
        <v/>
      </c>
      <c r="D288" s="141">
        <f>IF('Time Series Inputs'!C288="","",'Time Series Inputs'!C288)</f>
        <v/>
      </c>
      <c r="E288" s="142" t="n"/>
      <c r="F288" s="142" t="n"/>
      <c r="G288" s="142" t="n"/>
      <c r="H288" s="142" t="n"/>
      <c r="I288" s="142" t="n"/>
      <c r="J288" s="142" t="n"/>
      <c r="K288" s="142" t="n"/>
      <c r="L288" s="142" t="n"/>
      <c r="M288" s="142" t="n"/>
      <c r="N288" s="142" t="n"/>
      <c r="O288" s="142" t="n"/>
      <c r="P288" s="142" t="n"/>
      <c r="Q288" s="142" t="n"/>
      <c r="R288" s="142" t="n"/>
      <c r="S288" s="142" t="n"/>
    </row>
    <row customHeight="1" ht="15.75" r="289" s="75">
      <c r="A289" s="139">
        <f>IF(B289="","",2*STRATEGY_AMPLITUDE*(1/(1+EXP(-(RATIO_SCALE_FACTOR*(($D289-BULLISH_BIAS_OFFSET)/$C289-1))))-0.5))</f>
        <v/>
      </c>
      <c r="B289" s="140">
        <f>IF('Time Series Inputs'!A289="","",'Time Series Inputs'!A289)</f>
        <v/>
      </c>
      <c r="C289" s="141">
        <f>IF('Time Series Inputs'!B289="","",'Time Series Inputs'!B289)</f>
        <v/>
      </c>
      <c r="D289" s="141">
        <f>IF('Time Series Inputs'!C289="","",'Time Series Inputs'!C289)</f>
        <v/>
      </c>
      <c r="E289" s="142" t="n"/>
      <c r="F289" s="142" t="n"/>
      <c r="G289" s="142" t="n"/>
      <c r="H289" s="142" t="n"/>
      <c r="I289" s="142" t="n"/>
      <c r="J289" s="142" t="n"/>
      <c r="K289" s="142" t="n"/>
      <c r="L289" s="142" t="n"/>
      <c r="M289" s="142" t="n"/>
      <c r="N289" s="142" t="n"/>
      <c r="O289" s="142" t="n"/>
      <c r="P289" s="142" t="n"/>
      <c r="Q289" s="142" t="n"/>
      <c r="R289" s="142" t="n"/>
      <c r="S289" s="142" t="n"/>
    </row>
    <row customHeight="1" ht="15.75" r="290" s="75">
      <c r="A290" s="139">
        <f>IF(B290="","",2*STRATEGY_AMPLITUDE*(1/(1+EXP(-(RATIO_SCALE_FACTOR*(($D290-BULLISH_BIAS_OFFSET)/$C290-1))))-0.5))</f>
        <v/>
      </c>
      <c r="B290" s="140">
        <f>IF('Time Series Inputs'!A290="","",'Time Series Inputs'!A290)</f>
        <v/>
      </c>
      <c r="C290" s="141">
        <f>IF('Time Series Inputs'!B290="","",'Time Series Inputs'!B290)</f>
        <v/>
      </c>
      <c r="D290" s="141">
        <f>IF('Time Series Inputs'!C290="","",'Time Series Inputs'!C290)</f>
        <v/>
      </c>
      <c r="E290" s="142" t="n"/>
      <c r="F290" s="142" t="n"/>
      <c r="G290" s="142" t="n"/>
      <c r="H290" s="142" t="n"/>
      <c r="I290" s="142" t="n"/>
      <c r="J290" s="142" t="n"/>
      <c r="K290" s="142" t="n"/>
      <c r="L290" s="142" t="n"/>
      <c r="M290" s="142" t="n"/>
      <c r="N290" s="142" t="n"/>
      <c r="O290" s="142" t="n"/>
      <c r="P290" s="142" t="n"/>
      <c r="Q290" s="142" t="n"/>
      <c r="R290" s="142" t="n"/>
      <c r="S290" s="142" t="n"/>
    </row>
    <row customHeight="1" ht="15.75" r="291" s="75">
      <c r="A291" s="139">
        <f>IF(B291="","",2*STRATEGY_AMPLITUDE*(1/(1+EXP(-(RATIO_SCALE_FACTOR*(($D291-BULLISH_BIAS_OFFSET)/$C291-1))))-0.5))</f>
        <v/>
      </c>
      <c r="B291" s="140">
        <f>IF('Time Series Inputs'!A291="","",'Time Series Inputs'!A291)</f>
        <v/>
      </c>
      <c r="C291" s="141">
        <f>IF('Time Series Inputs'!B291="","",'Time Series Inputs'!B291)</f>
        <v/>
      </c>
      <c r="D291" s="141">
        <f>IF('Time Series Inputs'!C291="","",'Time Series Inputs'!C291)</f>
        <v/>
      </c>
      <c r="E291" s="142" t="n"/>
      <c r="F291" s="142" t="n"/>
      <c r="G291" s="142" t="n"/>
      <c r="H291" s="142" t="n"/>
      <c r="I291" s="142" t="n"/>
      <c r="J291" s="142" t="n"/>
      <c r="K291" s="142" t="n"/>
      <c r="L291" s="142" t="n"/>
      <c r="M291" s="142" t="n"/>
      <c r="N291" s="142" t="n"/>
      <c r="O291" s="142" t="n"/>
      <c r="P291" s="142" t="n"/>
      <c r="Q291" s="142" t="n"/>
      <c r="R291" s="142" t="n"/>
      <c r="S291" s="142" t="n"/>
    </row>
    <row customHeight="1" ht="15.75" r="292" s="75">
      <c r="A292" s="139">
        <f>IF(B292="","",2*STRATEGY_AMPLITUDE*(1/(1+EXP(-(RATIO_SCALE_FACTOR*(($D292-BULLISH_BIAS_OFFSET)/$C292-1))))-0.5))</f>
        <v/>
      </c>
      <c r="B292" s="140">
        <f>IF('Time Series Inputs'!A292="","",'Time Series Inputs'!A292)</f>
        <v/>
      </c>
      <c r="C292" s="141">
        <f>IF('Time Series Inputs'!B292="","",'Time Series Inputs'!B292)</f>
        <v/>
      </c>
      <c r="D292" s="141">
        <f>IF('Time Series Inputs'!C292="","",'Time Series Inputs'!C292)</f>
        <v/>
      </c>
      <c r="E292" s="142" t="n"/>
      <c r="F292" s="142" t="n"/>
      <c r="G292" s="142" t="n"/>
      <c r="H292" s="142" t="n"/>
      <c r="I292" s="142" t="n"/>
      <c r="J292" s="142" t="n"/>
      <c r="K292" s="142" t="n"/>
      <c r="L292" s="142" t="n"/>
      <c r="M292" s="142" t="n"/>
      <c r="N292" s="142" t="n"/>
      <c r="O292" s="142" t="n"/>
      <c r="P292" s="142" t="n"/>
      <c r="Q292" s="142" t="n"/>
      <c r="R292" s="142" t="n"/>
      <c r="S292" s="142" t="n"/>
    </row>
    <row customHeight="1" ht="15.75" r="293" s="75">
      <c r="A293" s="139">
        <f>IF(B293="","",2*STRATEGY_AMPLITUDE*(1/(1+EXP(-(RATIO_SCALE_FACTOR*(($D293-BULLISH_BIAS_OFFSET)/$C293-1))))-0.5))</f>
        <v/>
      </c>
      <c r="B293" s="140">
        <f>IF('Time Series Inputs'!A293="","",'Time Series Inputs'!A293)</f>
        <v/>
      </c>
      <c r="C293" s="141">
        <f>IF('Time Series Inputs'!B293="","",'Time Series Inputs'!B293)</f>
        <v/>
      </c>
      <c r="D293" s="141">
        <f>IF('Time Series Inputs'!C293="","",'Time Series Inputs'!C293)</f>
        <v/>
      </c>
      <c r="E293" s="142" t="n"/>
      <c r="F293" s="142" t="n"/>
      <c r="G293" s="142" t="n"/>
      <c r="H293" s="142" t="n"/>
      <c r="I293" s="142" t="n"/>
      <c r="J293" s="142" t="n"/>
      <c r="K293" s="142" t="n"/>
      <c r="L293" s="142" t="n"/>
      <c r="M293" s="142" t="n"/>
      <c r="N293" s="142" t="n"/>
      <c r="O293" s="142" t="n"/>
      <c r="P293" s="142" t="n"/>
      <c r="Q293" s="142" t="n"/>
      <c r="R293" s="142" t="n"/>
      <c r="S293" s="142" t="n"/>
    </row>
    <row customHeight="1" ht="15.75" r="294" s="75">
      <c r="A294" s="139">
        <f>IF(B294="","",2*STRATEGY_AMPLITUDE*(1/(1+EXP(-(RATIO_SCALE_FACTOR*(($D294-BULLISH_BIAS_OFFSET)/$C294-1))))-0.5))</f>
        <v/>
      </c>
      <c r="B294" s="140">
        <f>IF('Time Series Inputs'!A294="","",'Time Series Inputs'!A294)</f>
        <v/>
      </c>
      <c r="C294" s="141">
        <f>IF('Time Series Inputs'!B294="","",'Time Series Inputs'!B294)</f>
        <v/>
      </c>
      <c r="D294" s="141">
        <f>IF('Time Series Inputs'!C294="","",'Time Series Inputs'!C294)</f>
        <v/>
      </c>
      <c r="E294" s="142" t="n"/>
      <c r="F294" s="142" t="n"/>
      <c r="G294" s="142" t="n"/>
      <c r="H294" s="142" t="n"/>
      <c r="I294" s="142" t="n"/>
      <c r="J294" s="142" t="n"/>
      <c r="K294" s="142" t="n"/>
      <c r="L294" s="142" t="n"/>
      <c r="M294" s="142" t="n"/>
      <c r="N294" s="142" t="n"/>
      <c r="O294" s="142" t="n"/>
      <c r="P294" s="142" t="n"/>
      <c r="Q294" s="142" t="n"/>
      <c r="R294" s="142" t="n"/>
      <c r="S294" s="142" t="n"/>
    </row>
    <row customHeight="1" ht="15.75" r="295" s="75">
      <c r="A295" s="139">
        <f>IF(B295="","",2*STRATEGY_AMPLITUDE*(1/(1+EXP(-(RATIO_SCALE_FACTOR*(($D295-BULLISH_BIAS_OFFSET)/$C295-1))))-0.5))</f>
        <v/>
      </c>
      <c r="B295" s="140">
        <f>IF('Time Series Inputs'!A295="","",'Time Series Inputs'!A295)</f>
        <v/>
      </c>
      <c r="C295" s="141">
        <f>IF('Time Series Inputs'!B295="","",'Time Series Inputs'!B295)</f>
        <v/>
      </c>
      <c r="D295" s="141">
        <f>IF('Time Series Inputs'!C295="","",'Time Series Inputs'!C295)</f>
        <v/>
      </c>
      <c r="E295" s="142" t="n"/>
      <c r="F295" s="142" t="n"/>
      <c r="G295" s="142" t="n"/>
      <c r="H295" s="142" t="n"/>
      <c r="I295" s="142" t="n"/>
      <c r="J295" s="142" t="n"/>
      <c r="K295" s="142" t="n"/>
      <c r="L295" s="142" t="n"/>
      <c r="M295" s="142" t="n"/>
      <c r="N295" s="142" t="n"/>
      <c r="O295" s="142" t="n"/>
      <c r="P295" s="142" t="n"/>
      <c r="Q295" s="142" t="n"/>
      <c r="R295" s="142" t="n"/>
      <c r="S295" s="142" t="n"/>
    </row>
    <row customHeight="1" ht="15.75" r="296" s="75">
      <c r="A296" s="139">
        <f>IF(B296="","",2*STRATEGY_AMPLITUDE*(1/(1+EXP(-(RATIO_SCALE_FACTOR*(($D296-BULLISH_BIAS_OFFSET)/$C296-1))))-0.5))</f>
        <v/>
      </c>
      <c r="B296" s="140">
        <f>IF('Time Series Inputs'!A296="","",'Time Series Inputs'!A296)</f>
        <v/>
      </c>
      <c r="C296" s="141">
        <f>IF('Time Series Inputs'!B296="","",'Time Series Inputs'!B296)</f>
        <v/>
      </c>
      <c r="D296" s="141">
        <f>IF('Time Series Inputs'!C296="","",'Time Series Inputs'!C296)</f>
        <v/>
      </c>
      <c r="E296" s="142" t="n"/>
      <c r="F296" s="142" t="n"/>
      <c r="G296" s="142" t="n"/>
      <c r="H296" s="142" t="n"/>
      <c r="I296" s="142" t="n"/>
      <c r="J296" s="142" t="n"/>
      <c r="K296" s="142" t="n"/>
      <c r="L296" s="142" t="n"/>
      <c r="M296" s="142" t="n"/>
      <c r="N296" s="142" t="n"/>
      <c r="O296" s="142" t="n"/>
      <c r="P296" s="142" t="n"/>
      <c r="Q296" s="142" t="n"/>
      <c r="R296" s="142" t="n"/>
      <c r="S296" s="142" t="n"/>
    </row>
    <row customHeight="1" ht="15.75" r="297" s="75">
      <c r="A297" s="139">
        <f>IF(B297="","",2*STRATEGY_AMPLITUDE*(1/(1+EXP(-(RATIO_SCALE_FACTOR*(($D297-BULLISH_BIAS_OFFSET)/$C297-1))))-0.5))</f>
        <v/>
      </c>
      <c r="B297" s="140">
        <f>IF('Time Series Inputs'!A297="","",'Time Series Inputs'!A297)</f>
        <v/>
      </c>
      <c r="C297" s="141">
        <f>IF('Time Series Inputs'!B297="","",'Time Series Inputs'!B297)</f>
        <v/>
      </c>
      <c r="D297" s="141">
        <f>IF('Time Series Inputs'!C297="","",'Time Series Inputs'!C297)</f>
        <v/>
      </c>
      <c r="E297" s="142" t="n"/>
      <c r="F297" s="142" t="n"/>
      <c r="G297" s="142" t="n"/>
      <c r="H297" s="142" t="n"/>
      <c r="I297" s="142" t="n"/>
      <c r="J297" s="142" t="n"/>
      <c r="K297" s="142" t="n"/>
      <c r="L297" s="142" t="n"/>
      <c r="M297" s="142" t="n"/>
      <c r="N297" s="142" t="n"/>
      <c r="O297" s="142" t="n"/>
      <c r="P297" s="142" t="n"/>
      <c r="Q297" s="142" t="n"/>
      <c r="R297" s="142" t="n"/>
      <c r="S297" s="142" t="n"/>
    </row>
    <row customHeight="1" ht="15.75" r="298" s="75">
      <c r="A298" s="139">
        <f>IF(B298="","",2*STRATEGY_AMPLITUDE*(1/(1+EXP(-(RATIO_SCALE_FACTOR*(($D298-BULLISH_BIAS_OFFSET)/$C298-1))))-0.5))</f>
        <v/>
      </c>
      <c r="B298" s="140">
        <f>IF('Time Series Inputs'!A298="","",'Time Series Inputs'!A298)</f>
        <v/>
      </c>
      <c r="C298" s="141">
        <f>IF('Time Series Inputs'!B298="","",'Time Series Inputs'!B298)</f>
        <v/>
      </c>
      <c r="D298" s="141">
        <f>IF('Time Series Inputs'!C298="","",'Time Series Inputs'!C298)</f>
        <v/>
      </c>
      <c r="E298" s="142" t="n"/>
      <c r="F298" s="142" t="n"/>
      <c r="G298" s="142" t="n"/>
      <c r="H298" s="142" t="n"/>
      <c r="I298" s="142" t="n"/>
      <c r="J298" s="142" t="n"/>
      <c r="K298" s="142" t="n"/>
      <c r="L298" s="142" t="n"/>
      <c r="M298" s="142" t="n"/>
      <c r="N298" s="142" t="n"/>
      <c r="O298" s="142" t="n"/>
      <c r="P298" s="142" t="n"/>
      <c r="Q298" s="142" t="n"/>
      <c r="R298" s="142" t="n"/>
      <c r="S298" s="142" t="n"/>
    </row>
    <row customHeight="1" ht="15.75" r="299" s="75">
      <c r="A299" s="139">
        <f>IF(B299="","",2*STRATEGY_AMPLITUDE*(1/(1+EXP(-(RATIO_SCALE_FACTOR*(($D299-BULLISH_BIAS_OFFSET)/$C299-1))))-0.5))</f>
        <v/>
      </c>
      <c r="B299" s="140">
        <f>IF('Time Series Inputs'!A299="","",'Time Series Inputs'!A299)</f>
        <v/>
      </c>
      <c r="C299" s="141">
        <f>IF('Time Series Inputs'!B299="","",'Time Series Inputs'!B299)</f>
        <v/>
      </c>
      <c r="D299" s="141">
        <f>IF('Time Series Inputs'!C299="","",'Time Series Inputs'!C299)</f>
        <v/>
      </c>
      <c r="E299" s="142" t="n"/>
      <c r="F299" s="142" t="n"/>
      <c r="G299" s="142" t="n"/>
      <c r="H299" s="142" t="n"/>
      <c r="I299" s="142" t="n"/>
      <c r="J299" s="142" t="n"/>
      <c r="K299" s="142" t="n"/>
      <c r="L299" s="142" t="n"/>
      <c r="M299" s="142" t="n"/>
      <c r="N299" s="142" t="n"/>
      <c r="O299" s="142" t="n"/>
      <c r="P299" s="142" t="n"/>
      <c r="Q299" s="142" t="n"/>
      <c r="R299" s="142" t="n"/>
      <c r="S299" s="142" t="n"/>
    </row>
    <row customHeight="1" ht="15.75" r="300" s="75">
      <c r="A300" s="139">
        <f>IF(B300="","",2*STRATEGY_AMPLITUDE*(1/(1+EXP(-(RATIO_SCALE_FACTOR*(($D300-BULLISH_BIAS_OFFSET)/$C300-1))))-0.5))</f>
        <v/>
      </c>
      <c r="B300" s="140">
        <f>IF('Time Series Inputs'!A300="","",'Time Series Inputs'!A300)</f>
        <v/>
      </c>
      <c r="C300" s="141">
        <f>IF('Time Series Inputs'!B300="","",'Time Series Inputs'!B300)</f>
        <v/>
      </c>
      <c r="D300" s="141">
        <f>IF('Time Series Inputs'!C300="","",'Time Series Inputs'!C300)</f>
        <v/>
      </c>
      <c r="E300" s="142" t="n"/>
      <c r="F300" s="142" t="n"/>
      <c r="G300" s="142" t="n"/>
      <c r="H300" s="142" t="n"/>
      <c r="I300" s="142" t="n"/>
      <c r="J300" s="142" t="n"/>
      <c r="K300" s="142" t="n"/>
      <c r="L300" s="142" t="n"/>
      <c r="M300" s="142" t="n"/>
      <c r="N300" s="142" t="n"/>
      <c r="O300" s="142" t="n"/>
      <c r="P300" s="142" t="n"/>
      <c r="Q300" s="142" t="n"/>
      <c r="R300" s="142" t="n"/>
      <c r="S300" s="142" t="n"/>
    </row>
    <row customHeight="1" ht="15.75" r="301" s="75">
      <c r="A301" s="139">
        <f>IF(B301="","",2*STRATEGY_AMPLITUDE*(1/(1+EXP(-(RATIO_SCALE_FACTOR*(($D301-BULLISH_BIAS_OFFSET)/$C301-1))))-0.5))</f>
        <v/>
      </c>
      <c r="B301" s="140">
        <f>IF('Time Series Inputs'!A301="","",'Time Series Inputs'!A301)</f>
        <v/>
      </c>
      <c r="C301" s="141">
        <f>IF('Time Series Inputs'!B301="","",'Time Series Inputs'!B301)</f>
        <v/>
      </c>
      <c r="D301" s="141">
        <f>IF('Time Series Inputs'!C301="","",'Time Series Inputs'!C301)</f>
        <v/>
      </c>
      <c r="E301" s="142" t="n"/>
      <c r="F301" s="142" t="n"/>
      <c r="G301" s="142" t="n"/>
      <c r="H301" s="142" t="n"/>
      <c r="I301" s="142" t="n"/>
      <c r="J301" s="142" t="n"/>
      <c r="K301" s="142" t="n"/>
      <c r="L301" s="142" t="n"/>
      <c r="M301" s="142" t="n"/>
      <c r="N301" s="142" t="n"/>
      <c r="O301" s="142" t="n"/>
      <c r="P301" s="142" t="n"/>
      <c r="Q301" s="142" t="n"/>
      <c r="R301" s="142" t="n"/>
      <c r="S301" s="142" t="n"/>
    </row>
    <row customHeight="1" ht="15.75" r="302" s="75">
      <c r="A302" s="139">
        <f>IF(B302="","",2*STRATEGY_AMPLITUDE*(1/(1+EXP(-(RATIO_SCALE_FACTOR*(($D302-BULLISH_BIAS_OFFSET)/$C302-1))))-0.5))</f>
        <v/>
      </c>
      <c r="B302" s="140">
        <f>IF('Time Series Inputs'!A302="","",'Time Series Inputs'!A302)</f>
        <v/>
      </c>
      <c r="C302" s="141">
        <f>IF('Time Series Inputs'!B302="","",'Time Series Inputs'!B302)</f>
        <v/>
      </c>
      <c r="D302" s="141">
        <f>IF('Time Series Inputs'!C302="","",'Time Series Inputs'!C302)</f>
        <v/>
      </c>
      <c r="E302" s="142" t="n"/>
      <c r="F302" s="142" t="n"/>
      <c r="G302" s="142" t="n"/>
      <c r="H302" s="142" t="n"/>
      <c r="I302" s="142" t="n"/>
      <c r="J302" s="142" t="n"/>
      <c r="K302" s="142" t="n"/>
      <c r="L302" s="142" t="n"/>
      <c r="M302" s="142" t="n"/>
      <c r="N302" s="142" t="n"/>
      <c r="O302" s="142" t="n"/>
      <c r="P302" s="142" t="n"/>
      <c r="Q302" s="142" t="n"/>
      <c r="R302" s="142" t="n"/>
      <c r="S302" s="142" t="n"/>
    </row>
    <row customHeight="1" ht="15.75" r="303" s="75">
      <c r="A303" s="139">
        <f>IF(B303="","",2*STRATEGY_AMPLITUDE*(1/(1+EXP(-(RATIO_SCALE_FACTOR*(($D303-BULLISH_BIAS_OFFSET)/$C303-1))))-0.5))</f>
        <v/>
      </c>
      <c r="B303" s="140">
        <f>IF('Time Series Inputs'!A303="","",'Time Series Inputs'!A303)</f>
        <v/>
      </c>
      <c r="C303" s="141">
        <f>IF('Time Series Inputs'!B303="","",'Time Series Inputs'!B303)</f>
        <v/>
      </c>
      <c r="D303" s="141">
        <f>IF('Time Series Inputs'!C303="","",'Time Series Inputs'!C303)</f>
        <v/>
      </c>
      <c r="E303" s="142" t="n"/>
      <c r="F303" s="142" t="n"/>
      <c r="G303" s="142" t="n"/>
      <c r="H303" s="142" t="n"/>
      <c r="I303" s="142" t="n"/>
      <c r="J303" s="142" t="n"/>
      <c r="K303" s="142" t="n"/>
      <c r="L303" s="142" t="n"/>
      <c r="M303" s="142" t="n"/>
      <c r="N303" s="142" t="n"/>
      <c r="O303" s="142" t="n"/>
      <c r="P303" s="142" t="n"/>
      <c r="Q303" s="142" t="n"/>
      <c r="R303" s="142" t="n"/>
      <c r="S303" s="142" t="n"/>
    </row>
    <row customHeight="1" ht="15.75" r="304" s="75">
      <c r="A304" s="139">
        <f>IF(B304="","",2*STRATEGY_AMPLITUDE*(1/(1+EXP(-(RATIO_SCALE_FACTOR*(($D304-BULLISH_BIAS_OFFSET)/$C304-1))))-0.5))</f>
        <v/>
      </c>
      <c r="B304" s="140">
        <f>IF('Time Series Inputs'!A304="","",'Time Series Inputs'!A304)</f>
        <v/>
      </c>
      <c r="C304" s="141">
        <f>IF('Time Series Inputs'!B304="","",'Time Series Inputs'!B304)</f>
        <v/>
      </c>
      <c r="D304" s="141">
        <f>IF('Time Series Inputs'!C304="","",'Time Series Inputs'!C304)</f>
        <v/>
      </c>
      <c r="E304" s="142" t="n"/>
      <c r="F304" s="142" t="n"/>
      <c r="G304" s="142" t="n"/>
      <c r="H304" s="142" t="n"/>
      <c r="I304" s="142" t="n"/>
      <c r="J304" s="142" t="n"/>
      <c r="K304" s="142" t="n"/>
      <c r="L304" s="142" t="n"/>
      <c r="M304" s="142" t="n"/>
      <c r="N304" s="142" t="n"/>
      <c r="O304" s="142" t="n"/>
      <c r="P304" s="142" t="n"/>
      <c r="Q304" s="142" t="n"/>
      <c r="R304" s="142" t="n"/>
      <c r="S304" s="142" t="n"/>
    </row>
    <row customHeight="1" ht="15.75" r="305" s="75">
      <c r="A305" s="139">
        <f>IF(B305="","",2*STRATEGY_AMPLITUDE*(1/(1+EXP(-(RATIO_SCALE_FACTOR*(($D305-BULLISH_BIAS_OFFSET)/$C305-1))))-0.5))</f>
        <v/>
      </c>
      <c r="B305" s="140">
        <f>IF('Time Series Inputs'!A305="","",'Time Series Inputs'!A305)</f>
        <v/>
      </c>
      <c r="C305" s="141">
        <f>IF('Time Series Inputs'!B305="","",'Time Series Inputs'!B305)</f>
        <v/>
      </c>
      <c r="D305" s="141">
        <f>IF('Time Series Inputs'!C305="","",'Time Series Inputs'!C305)</f>
        <v/>
      </c>
      <c r="E305" s="142" t="n"/>
      <c r="F305" s="142" t="n"/>
      <c r="G305" s="142" t="n"/>
      <c r="H305" s="142" t="n"/>
      <c r="I305" s="142" t="n"/>
      <c r="J305" s="142" t="n"/>
      <c r="K305" s="142" t="n"/>
      <c r="L305" s="142" t="n"/>
      <c r="M305" s="142" t="n"/>
      <c r="N305" s="142" t="n"/>
      <c r="O305" s="142" t="n"/>
      <c r="P305" s="142" t="n"/>
      <c r="Q305" s="142" t="n"/>
      <c r="R305" s="142" t="n"/>
      <c r="S305" s="142" t="n"/>
    </row>
    <row customHeight="1" ht="15.75" r="306" s="75">
      <c r="A306" s="139">
        <f>IF(B306="","",2*STRATEGY_AMPLITUDE*(1/(1+EXP(-(RATIO_SCALE_FACTOR*(($D306-BULLISH_BIAS_OFFSET)/$C306-1))))-0.5))</f>
        <v/>
      </c>
      <c r="B306" s="140">
        <f>IF('Time Series Inputs'!A306="","",'Time Series Inputs'!A306)</f>
        <v/>
      </c>
      <c r="C306" s="141">
        <f>IF('Time Series Inputs'!B306="","",'Time Series Inputs'!B306)</f>
        <v/>
      </c>
      <c r="D306" s="141">
        <f>IF('Time Series Inputs'!C306="","",'Time Series Inputs'!C306)</f>
        <v/>
      </c>
      <c r="E306" s="142" t="n"/>
      <c r="F306" s="142" t="n"/>
      <c r="G306" s="142" t="n"/>
      <c r="H306" s="142" t="n"/>
      <c r="I306" s="142" t="n"/>
      <c r="J306" s="142" t="n"/>
      <c r="K306" s="142" t="n"/>
      <c r="L306" s="142" t="n"/>
      <c r="M306" s="142" t="n"/>
      <c r="N306" s="142" t="n"/>
      <c r="O306" s="142" t="n"/>
      <c r="P306" s="142" t="n"/>
      <c r="Q306" s="142" t="n"/>
      <c r="R306" s="142" t="n"/>
      <c r="S306" s="142" t="n"/>
    </row>
    <row customHeight="1" ht="15.75" r="307" s="75">
      <c r="A307" s="139">
        <f>IF(B307="","",2*STRATEGY_AMPLITUDE*(1/(1+EXP(-(RATIO_SCALE_FACTOR*(($D307-BULLISH_BIAS_OFFSET)/$C307-1))))-0.5))</f>
        <v/>
      </c>
      <c r="B307" s="140">
        <f>IF('Time Series Inputs'!A307="","",'Time Series Inputs'!A307)</f>
        <v/>
      </c>
      <c r="C307" s="141">
        <f>IF('Time Series Inputs'!B307="","",'Time Series Inputs'!B307)</f>
        <v/>
      </c>
      <c r="D307" s="141">
        <f>IF('Time Series Inputs'!C307="","",'Time Series Inputs'!C307)</f>
        <v/>
      </c>
      <c r="E307" s="142" t="n"/>
      <c r="F307" s="142" t="n"/>
      <c r="G307" s="142" t="n"/>
      <c r="H307" s="142" t="n"/>
      <c r="I307" s="142" t="n"/>
      <c r="J307" s="142" t="n"/>
      <c r="K307" s="142" t="n"/>
      <c r="L307" s="142" t="n"/>
      <c r="M307" s="142" t="n"/>
      <c r="N307" s="142" t="n"/>
      <c r="O307" s="142" t="n"/>
      <c r="P307" s="142" t="n"/>
      <c r="Q307" s="142" t="n"/>
      <c r="R307" s="142" t="n"/>
      <c r="S307" s="142" t="n"/>
    </row>
    <row customHeight="1" ht="15.75" r="308" s="75">
      <c r="A308" s="139">
        <f>IF(B308="","",2*STRATEGY_AMPLITUDE*(1/(1+EXP(-(RATIO_SCALE_FACTOR*(($D308-BULLISH_BIAS_OFFSET)/$C308-1))))-0.5))</f>
        <v/>
      </c>
      <c r="B308" s="140">
        <f>IF('Time Series Inputs'!A308="","",'Time Series Inputs'!A308)</f>
        <v/>
      </c>
      <c r="C308" s="141">
        <f>IF('Time Series Inputs'!B308="","",'Time Series Inputs'!B308)</f>
        <v/>
      </c>
      <c r="D308" s="141">
        <f>IF('Time Series Inputs'!C308="","",'Time Series Inputs'!C308)</f>
        <v/>
      </c>
      <c r="E308" s="142" t="n"/>
      <c r="F308" s="142" t="n"/>
      <c r="G308" s="142" t="n"/>
      <c r="H308" s="142" t="n"/>
      <c r="I308" s="142" t="n"/>
      <c r="J308" s="142" t="n"/>
      <c r="K308" s="142" t="n"/>
      <c r="L308" s="142" t="n"/>
      <c r="M308" s="142" t="n"/>
      <c r="N308" s="142" t="n"/>
      <c r="O308" s="142" t="n"/>
      <c r="P308" s="142" t="n"/>
      <c r="Q308" s="142" t="n"/>
      <c r="R308" s="142" t="n"/>
      <c r="S308" s="142" t="n"/>
    </row>
    <row customHeight="1" ht="15.75" r="309" s="75">
      <c r="A309" s="139">
        <f>IF(B309="","",2*STRATEGY_AMPLITUDE*(1/(1+EXP(-(RATIO_SCALE_FACTOR*(($D309-BULLISH_BIAS_OFFSET)/$C309-1))))-0.5))</f>
        <v/>
      </c>
      <c r="B309" s="140">
        <f>IF('Time Series Inputs'!A309="","",'Time Series Inputs'!A309)</f>
        <v/>
      </c>
      <c r="C309" s="141">
        <f>IF('Time Series Inputs'!B309="","",'Time Series Inputs'!B309)</f>
        <v/>
      </c>
      <c r="D309" s="141">
        <f>IF('Time Series Inputs'!C309="","",'Time Series Inputs'!C309)</f>
        <v/>
      </c>
      <c r="E309" s="142" t="n"/>
      <c r="F309" s="142" t="n"/>
      <c r="G309" s="142" t="n"/>
      <c r="H309" s="142" t="n"/>
      <c r="I309" s="142" t="n"/>
      <c r="J309" s="142" t="n"/>
      <c r="K309" s="142" t="n"/>
      <c r="L309" s="142" t="n"/>
      <c r="M309" s="142" t="n"/>
      <c r="N309" s="142" t="n"/>
      <c r="O309" s="142" t="n"/>
      <c r="P309" s="142" t="n"/>
      <c r="Q309" s="142" t="n"/>
      <c r="R309" s="142" t="n"/>
      <c r="S309" s="142" t="n"/>
    </row>
    <row customHeight="1" ht="15.75" r="310" s="75">
      <c r="A310" s="139">
        <f>IF(B310="","",2*STRATEGY_AMPLITUDE*(1/(1+EXP(-(RATIO_SCALE_FACTOR*(($D310-BULLISH_BIAS_OFFSET)/$C310-1))))-0.5))</f>
        <v/>
      </c>
      <c r="B310" s="140">
        <f>IF('Time Series Inputs'!A310="","",'Time Series Inputs'!A310)</f>
        <v/>
      </c>
      <c r="C310" s="141">
        <f>IF('Time Series Inputs'!B310="","",'Time Series Inputs'!B310)</f>
        <v/>
      </c>
      <c r="D310" s="141">
        <f>IF('Time Series Inputs'!C310="","",'Time Series Inputs'!C310)</f>
        <v/>
      </c>
      <c r="E310" s="142" t="n"/>
      <c r="F310" s="142" t="n"/>
      <c r="G310" s="142" t="n"/>
      <c r="H310" s="142" t="n"/>
      <c r="I310" s="142" t="n"/>
      <c r="J310" s="142" t="n"/>
      <c r="K310" s="142" t="n"/>
      <c r="L310" s="142" t="n"/>
      <c r="M310" s="142" t="n"/>
      <c r="N310" s="142" t="n"/>
      <c r="O310" s="142" t="n"/>
      <c r="P310" s="142" t="n"/>
      <c r="Q310" s="142" t="n"/>
      <c r="R310" s="142" t="n"/>
      <c r="S310" s="142" t="n"/>
    </row>
    <row customHeight="1" ht="15.75" r="311" s="75">
      <c r="A311" s="139">
        <f>IF(B311="","",2*STRATEGY_AMPLITUDE*(1/(1+EXP(-(RATIO_SCALE_FACTOR*(($D311-BULLISH_BIAS_OFFSET)/$C311-1))))-0.5))</f>
        <v/>
      </c>
      <c r="B311" s="140">
        <f>IF('Time Series Inputs'!A311="","",'Time Series Inputs'!A311)</f>
        <v/>
      </c>
      <c r="C311" s="141">
        <f>IF('Time Series Inputs'!B311="","",'Time Series Inputs'!B311)</f>
        <v/>
      </c>
      <c r="D311" s="141">
        <f>IF('Time Series Inputs'!C311="","",'Time Series Inputs'!C311)</f>
        <v/>
      </c>
      <c r="E311" s="142" t="n"/>
      <c r="F311" s="142" t="n"/>
      <c r="G311" s="142" t="n"/>
      <c r="H311" s="142" t="n"/>
      <c r="I311" s="142" t="n"/>
      <c r="J311" s="142" t="n"/>
      <c r="K311" s="142" t="n"/>
      <c r="L311" s="142" t="n"/>
      <c r="M311" s="142" t="n"/>
      <c r="N311" s="142" t="n"/>
      <c r="O311" s="142" t="n"/>
      <c r="P311" s="142" t="n"/>
      <c r="Q311" s="142" t="n"/>
      <c r="R311" s="142" t="n"/>
      <c r="S311" s="142" t="n"/>
    </row>
    <row customHeight="1" ht="15.75" r="312" s="75">
      <c r="A312" s="139">
        <f>IF(B312="","",2*STRATEGY_AMPLITUDE*(1/(1+EXP(-(RATIO_SCALE_FACTOR*(($D312-BULLISH_BIAS_OFFSET)/$C312-1))))-0.5))</f>
        <v/>
      </c>
      <c r="B312" s="140">
        <f>IF('Time Series Inputs'!A312="","",'Time Series Inputs'!A312)</f>
        <v/>
      </c>
      <c r="C312" s="141">
        <f>IF('Time Series Inputs'!B312="","",'Time Series Inputs'!B312)</f>
        <v/>
      </c>
      <c r="D312" s="141">
        <f>IF('Time Series Inputs'!C312="","",'Time Series Inputs'!C312)</f>
        <v/>
      </c>
      <c r="E312" s="142" t="n"/>
      <c r="F312" s="142" t="n"/>
      <c r="G312" s="142" t="n"/>
      <c r="H312" s="142" t="n"/>
      <c r="I312" s="142" t="n"/>
      <c r="J312" s="142" t="n"/>
      <c r="K312" s="142" t="n"/>
      <c r="L312" s="142" t="n"/>
      <c r="M312" s="142" t="n"/>
      <c r="N312" s="142" t="n"/>
      <c r="O312" s="142" t="n"/>
      <c r="P312" s="142" t="n"/>
      <c r="Q312" s="142" t="n"/>
      <c r="R312" s="142" t="n"/>
      <c r="S312" s="142" t="n"/>
    </row>
    <row customHeight="1" ht="15.75" r="313" s="75">
      <c r="A313" s="139">
        <f>IF(B313="","",2*STRATEGY_AMPLITUDE*(1/(1+EXP(-(RATIO_SCALE_FACTOR*(($D313-BULLISH_BIAS_OFFSET)/$C313-1))))-0.5))</f>
        <v/>
      </c>
      <c r="B313" s="140">
        <f>IF('Time Series Inputs'!A313="","",'Time Series Inputs'!A313)</f>
        <v/>
      </c>
      <c r="C313" s="141">
        <f>IF('Time Series Inputs'!B313="","",'Time Series Inputs'!B313)</f>
        <v/>
      </c>
      <c r="D313" s="141">
        <f>IF('Time Series Inputs'!C313="","",'Time Series Inputs'!C313)</f>
        <v/>
      </c>
      <c r="E313" s="142" t="n"/>
      <c r="F313" s="142" t="n"/>
      <c r="G313" s="142" t="n"/>
      <c r="H313" s="142" t="n"/>
      <c r="I313" s="142" t="n"/>
      <c r="J313" s="142" t="n"/>
      <c r="K313" s="142" t="n"/>
      <c r="L313" s="142" t="n"/>
      <c r="M313" s="142" t="n"/>
      <c r="N313" s="142" t="n"/>
      <c r="O313" s="142" t="n"/>
      <c r="P313" s="142" t="n"/>
      <c r="Q313" s="142" t="n"/>
      <c r="R313" s="142" t="n"/>
      <c r="S313" s="142" t="n"/>
    </row>
    <row customHeight="1" ht="15.75" r="314" s="75">
      <c r="A314" s="139">
        <f>IF(B314="","",2*STRATEGY_AMPLITUDE*(1/(1+EXP(-(RATIO_SCALE_FACTOR*(($D314-BULLISH_BIAS_OFFSET)/$C314-1))))-0.5))</f>
        <v/>
      </c>
      <c r="B314" s="140">
        <f>IF('Time Series Inputs'!A314="","",'Time Series Inputs'!A314)</f>
        <v/>
      </c>
      <c r="C314" s="141">
        <f>IF('Time Series Inputs'!B314="","",'Time Series Inputs'!B314)</f>
        <v/>
      </c>
      <c r="D314" s="141">
        <f>IF('Time Series Inputs'!C314="","",'Time Series Inputs'!C314)</f>
        <v/>
      </c>
      <c r="E314" s="142" t="n"/>
      <c r="F314" s="142" t="n"/>
      <c r="G314" s="142" t="n"/>
      <c r="H314" s="142" t="n"/>
      <c r="I314" s="142" t="n"/>
      <c r="J314" s="142" t="n"/>
      <c r="K314" s="142" t="n"/>
      <c r="L314" s="142" t="n"/>
      <c r="M314" s="142" t="n"/>
      <c r="N314" s="142" t="n"/>
      <c r="O314" s="142" t="n"/>
      <c r="P314" s="142" t="n"/>
      <c r="Q314" s="142" t="n"/>
      <c r="R314" s="142" t="n"/>
      <c r="S314" s="142" t="n"/>
    </row>
    <row customHeight="1" ht="15.75" r="315" s="75">
      <c r="A315" s="139">
        <f>IF(B315="","",2*STRATEGY_AMPLITUDE*(1/(1+EXP(-(RATIO_SCALE_FACTOR*(($D315-BULLISH_BIAS_OFFSET)/$C315-1))))-0.5))</f>
        <v/>
      </c>
      <c r="B315" s="140">
        <f>IF('Time Series Inputs'!A315="","",'Time Series Inputs'!A315)</f>
        <v/>
      </c>
      <c r="C315" s="141">
        <f>IF('Time Series Inputs'!B315="","",'Time Series Inputs'!B315)</f>
        <v/>
      </c>
      <c r="D315" s="141">
        <f>IF('Time Series Inputs'!C315="","",'Time Series Inputs'!C315)</f>
        <v/>
      </c>
      <c r="E315" s="142" t="n"/>
      <c r="F315" s="142" t="n"/>
      <c r="G315" s="142" t="n"/>
      <c r="H315" s="142" t="n"/>
      <c r="I315" s="142" t="n"/>
      <c r="J315" s="142" t="n"/>
      <c r="K315" s="142" t="n"/>
      <c r="L315" s="142" t="n"/>
      <c r="M315" s="142" t="n"/>
      <c r="N315" s="142" t="n"/>
      <c r="O315" s="142" t="n"/>
      <c r="P315" s="142" t="n"/>
      <c r="Q315" s="142" t="n"/>
      <c r="R315" s="142" t="n"/>
      <c r="S315" s="142" t="n"/>
    </row>
    <row customHeight="1" ht="15.75" r="316" s="75">
      <c r="A316" s="139">
        <f>IF(B316="","",2*STRATEGY_AMPLITUDE*(1/(1+EXP(-(RATIO_SCALE_FACTOR*(($D316-BULLISH_BIAS_OFFSET)/$C316-1))))-0.5))</f>
        <v/>
      </c>
      <c r="B316" s="140">
        <f>IF('Time Series Inputs'!A316="","",'Time Series Inputs'!A316)</f>
        <v/>
      </c>
      <c r="C316" s="141">
        <f>IF('Time Series Inputs'!B316="","",'Time Series Inputs'!B316)</f>
        <v/>
      </c>
      <c r="D316" s="141">
        <f>IF('Time Series Inputs'!C316="","",'Time Series Inputs'!C316)</f>
        <v/>
      </c>
      <c r="E316" s="142" t="n"/>
      <c r="F316" s="142" t="n"/>
      <c r="G316" s="142" t="n"/>
      <c r="H316" s="142" t="n"/>
      <c r="I316" s="142" t="n"/>
      <c r="J316" s="142" t="n"/>
      <c r="K316" s="142" t="n"/>
      <c r="L316" s="142" t="n"/>
      <c r="M316" s="142" t="n"/>
      <c r="N316" s="142" t="n"/>
      <c r="O316" s="142" t="n"/>
      <c r="P316" s="142" t="n"/>
      <c r="Q316" s="142" t="n"/>
      <c r="R316" s="142" t="n"/>
      <c r="S316" s="142" t="n"/>
    </row>
    <row customHeight="1" ht="15.75" r="317" s="75">
      <c r="A317" s="139">
        <f>IF(B317="","",2*STRATEGY_AMPLITUDE*(1/(1+EXP(-(RATIO_SCALE_FACTOR*(($D317-BULLISH_BIAS_OFFSET)/$C317-1))))-0.5))</f>
        <v/>
      </c>
      <c r="B317" s="140">
        <f>IF('Time Series Inputs'!A317="","",'Time Series Inputs'!A317)</f>
        <v/>
      </c>
      <c r="C317" s="141">
        <f>IF('Time Series Inputs'!B317="","",'Time Series Inputs'!B317)</f>
        <v/>
      </c>
      <c r="D317" s="141">
        <f>IF('Time Series Inputs'!C317="","",'Time Series Inputs'!C317)</f>
        <v/>
      </c>
      <c r="E317" s="142" t="n"/>
      <c r="F317" s="142" t="n"/>
      <c r="G317" s="142" t="n"/>
      <c r="H317" s="142" t="n"/>
      <c r="I317" s="142" t="n"/>
      <c r="J317" s="142" t="n"/>
      <c r="K317" s="142" t="n"/>
      <c r="L317" s="142" t="n"/>
      <c r="M317" s="142" t="n"/>
      <c r="N317" s="142" t="n"/>
      <c r="O317" s="142" t="n"/>
      <c r="P317" s="142" t="n"/>
      <c r="Q317" s="142" t="n"/>
      <c r="R317" s="142" t="n"/>
      <c r="S317" s="142" t="n"/>
    </row>
    <row customHeight="1" ht="15.75" r="318" s="75">
      <c r="A318" s="139">
        <f>IF(B318="","",2*STRATEGY_AMPLITUDE*(1/(1+EXP(-(RATIO_SCALE_FACTOR*(($D318-BULLISH_BIAS_OFFSET)/$C318-1))))-0.5))</f>
        <v/>
      </c>
      <c r="B318" s="140">
        <f>IF('Time Series Inputs'!A318="","",'Time Series Inputs'!A318)</f>
        <v/>
      </c>
      <c r="C318" s="141">
        <f>IF('Time Series Inputs'!B318="","",'Time Series Inputs'!B318)</f>
        <v/>
      </c>
      <c r="D318" s="141">
        <f>IF('Time Series Inputs'!C318="","",'Time Series Inputs'!C318)</f>
        <v/>
      </c>
      <c r="E318" s="142" t="n"/>
      <c r="F318" s="142" t="n"/>
      <c r="G318" s="142" t="n"/>
      <c r="H318" s="142" t="n"/>
      <c r="I318" s="142" t="n"/>
      <c r="J318" s="142" t="n"/>
      <c r="K318" s="142" t="n"/>
      <c r="L318" s="142" t="n"/>
      <c r="M318" s="142" t="n"/>
      <c r="N318" s="142" t="n"/>
      <c r="O318" s="142" t="n"/>
      <c r="P318" s="142" t="n"/>
      <c r="Q318" s="142" t="n"/>
      <c r="R318" s="142" t="n"/>
      <c r="S318" s="142" t="n"/>
    </row>
    <row customHeight="1" ht="15.75" r="319" s="75">
      <c r="A319" s="139">
        <f>IF(B319="","",2*STRATEGY_AMPLITUDE*(1/(1+EXP(-(RATIO_SCALE_FACTOR*(($D319-BULLISH_BIAS_OFFSET)/$C319-1))))-0.5))</f>
        <v/>
      </c>
      <c r="B319" s="140">
        <f>IF('Time Series Inputs'!A319="","",'Time Series Inputs'!A319)</f>
        <v/>
      </c>
      <c r="C319" s="141">
        <f>IF('Time Series Inputs'!B319="","",'Time Series Inputs'!B319)</f>
        <v/>
      </c>
      <c r="D319" s="141">
        <f>IF('Time Series Inputs'!C319="","",'Time Series Inputs'!C319)</f>
        <v/>
      </c>
      <c r="E319" s="142" t="n"/>
      <c r="F319" s="142" t="n"/>
      <c r="G319" s="142" t="n"/>
      <c r="H319" s="142" t="n"/>
      <c r="I319" s="142" t="n"/>
      <c r="J319" s="142" t="n"/>
      <c r="K319" s="142" t="n"/>
      <c r="L319" s="142" t="n"/>
      <c r="M319" s="142" t="n"/>
      <c r="N319" s="142" t="n"/>
      <c r="O319" s="142" t="n"/>
      <c r="P319" s="142" t="n"/>
      <c r="Q319" s="142" t="n"/>
      <c r="R319" s="142" t="n"/>
      <c r="S319" s="142" t="n"/>
    </row>
    <row customHeight="1" ht="15.75" r="320" s="75">
      <c r="A320" s="139">
        <f>IF(B320="","",2*STRATEGY_AMPLITUDE*(1/(1+EXP(-(RATIO_SCALE_FACTOR*(($D320-BULLISH_BIAS_OFFSET)/$C320-1))))-0.5))</f>
        <v/>
      </c>
      <c r="B320" s="140">
        <f>IF('Time Series Inputs'!A320="","",'Time Series Inputs'!A320)</f>
        <v/>
      </c>
      <c r="C320" s="141">
        <f>IF('Time Series Inputs'!B320="","",'Time Series Inputs'!B320)</f>
        <v/>
      </c>
      <c r="D320" s="141">
        <f>IF('Time Series Inputs'!C320="","",'Time Series Inputs'!C320)</f>
        <v/>
      </c>
      <c r="E320" s="142" t="n"/>
      <c r="F320" s="142" t="n"/>
      <c r="G320" s="142" t="n"/>
      <c r="H320" s="142" t="n"/>
      <c r="I320" s="142" t="n"/>
      <c r="J320" s="142" t="n"/>
      <c r="K320" s="142" t="n"/>
      <c r="L320" s="142" t="n"/>
      <c r="M320" s="142" t="n"/>
      <c r="N320" s="142" t="n"/>
      <c r="O320" s="142" t="n"/>
      <c r="P320" s="142" t="n"/>
      <c r="Q320" s="142" t="n"/>
      <c r="R320" s="142" t="n"/>
      <c r="S320" s="142" t="n"/>
    </row>
    <row customHeight="1" ht="15.75" r="321" s="75">
      <c r="A321" s="139">
        <f>IF(B321="","",2*STRATEGY_AMPLITUDE*(1/(1+EXP(-(RATIO_SCALE_FACTOR*(($D321-BULLISH_BIAS_OFFSET)/$C321-1))))-0.5))</f>
        <v/>
      </c>
      <c r="B321" s="140">
        <f>IF('Time Series Inputs'!A321="","",'Time Series Inputs'!A321)</f>
        <v/>
      </c>
      <c r="C321" s="141">
        <f>IF('Time Series Inputs'!B321="","",'Time Series Inputs'!B321)</f>
        <v/>
      </c>
      <c r="D321" s="141">
        <f>IF('Time Series Inputs'!C321="","",'Time Series Inputs'!C321)</f>
        <v/>
      </c>
      <c r="E321" s="142" t="n"/>
      <c r="F321" s="142" t="n"/>
      <c r="G321" s="142" t="n"/>
      <c r="H321" s="142" t="n"/>
      <c r="I321" s="142" t="n"/>
      <c r="J321" s="142" t="n"/>
      <c r="K321" s="142" t="n"/>
      <c r="L321" s="142" t="n"/>
      <c r="M321" s="142" t="n"/>
      <c r="N321" s="142" t="n"/>
      <c r="O321" s="142" t="n"/>
      <c r="P321" s="142" t="n"/>
      <c r="Q321" s="142" t="n"/>
      <c r="R321" s="142" t="n"/>
      <c r="S321" s="142" t="n"/>
    </row>
    <row customHeight="1" ht="15.75" r="322" s="75">
      <c r="A322" s="139">
        <f>IF(B322="","",2*STRATEGY_AMPLITUDE*(1/(1+EXP(-(RATIO_SCALE_FACTOR*(($D322-BULLISH_BIAS_OFFSET)/$C322-1))))-0.5))</f>
        <v/>
      </c>
      <c r="B322" s="140">
        <f>IF('Time Series Inputs'!A322="","",'Time Series Inputs'!A322)</f>
        <v/>
      </c>
      <c r="C322" s="141">
        <f>IF('Time Series Inputs'!B322="","",'Time Series Inputs'!B322)</f>
        <v/>
      </c>
      <c r="D322" s="141">
        <f>IF('Time Series Inputs'!C322="","",'Time Series Inputs'!C322)</f>
        <v/>
      </c>
      <c r="E322" s="142" t="n"/>
      <c r="F322" s="142" t="n"/>
      <c r="G322" s="142" t="n"/>
      <c r="H322" s="142" t="n"/>
      <c r="I322" s="142" t="n"/>
      <c r="J322" s="142" t="n"/>
      <c r="K322" s="142" t="n"/>
      <c r="L322" s="142" t="n"/>
      <c r="M322" s="142" t="n"/>
      <c r="N322" s="142" t="n"/>
      <c r="O322" s="142" t="n"/>
      <c r="P322" s="142" t="n"/>
      <c r="Q322" s="142" t="n"/>
      <c r="R322" s="142" t="n"/>
      <c r="S322" s="142" t="n"/>
    </row>
    <row customHeight="1" ht="15.75" r="323" s="75">
      <c r="A323" s="139">
        <f>IF(B323="","",2*STRATEGY_AMPLITUDE*(1/(1+EXP(-(RATIO_SCALE_FACTOR*(($D323-BULLISH_BIAS_OFFSET)/$C323-1))))-0.5))</f>
        <v/>
      </c>
      <c r="B323" s="140">
        <f>IF('Time Series Inputs'!A323="","",'Time Series Inputs'!A323)</f>
        <v/>
      </c>
      <c r="C323" s="141">
        <f>IF('Time Series Inputs'!B323="","",'Time Series Inputs'!B323)</f>
        <v/>
      </c>
      <c r="D323" s="141">
        <f>IF('Time Series Inputs'!C323="","",'Time Series Inputs'!C323)</f>
        <v/>
      </c>
      <c r="E323" s="142" t="n"/>
      <c r="F323" s="142" t="n"/>
      <c r="G323" s="142" t="n"/>
      <c r="H323" s="142" t="n"/>
      <c r="I323" s="142" t="n"/>
      <c r="J323" s="142" t="n"/>
      <c r="K323" s="142" t="n"/>
      <c r="L323" s="142" t="n"/>
      <c r="M323" s="142" t="n"/>
      <c r="N323" s="142" t="n"/>
      <c r="O323" s="142" t="n"/>
      <c r="P323" s="142" t="n"/>
      <c r="Q323" s="142" t="n"/>
      <c r="R323" s="142" t="n"/>
      <c r="S323" s="142" t="n"/>
    </row>
    <row customHeight="1" ht="15.75" r="324" s="75">
      <c r="A324" s="139">
        <f>IF(B324="","",2*STRATEGY_AMPLITUDE*(1/(1+EXP(-(RATIO_SCALE_FACTOR*(($D324-BULLISH_BIAS_OFFSET)/$C324-1))))-0.5))</f>
        <v/>
      </c>
      <c r="B324" s="140">
        <f>IF('Time Series Inputs'!A324="","",'Time Series Inputs'!A324)</f>
        <v/>
      </c>
      <c r="C324" s="141">
        <f>IF('Time Series Inputs'!B324="","",'Time Series Inputs'!B324)</f>
        <v/>
      </c>
      <c r="D324" s="141">
        <f>IF('Time Series Inputs'!C324="","",'Time Series Inputs'!C324)</f>
        <v/>
      </c>
      <c r="E324" s="142" t="n"/>
      <c r="F324" s="142" t="n"/>
      <c r="G324" s="142" t="n"/>
      <c r="H324" s="142" t="n"/>
      <c r="I324" s="142" t="n"/>
      <c r="J324" s="142" t="n"/>
      <c r="K324" s="142" t="n"/>
      <c r="L324" s="142" t="n"/>
      <c r="M324" s="142" t="n"/>
      <c r="N324" s="142" t="n"/>
      <c r="O324" s="142" t="n"/>
      <c r="P324" s="142" t="n"/>
      <c r="Q324" s="142" t="n"/>
      <c r="R324" s="142" t="n"/>
      <c r="S324" s="142" t="n"/>
    </row>
    <row customHeight="1" ht="15.75" r="325" s="75">
      <c r="A325" s="139">
        <f>IF(B325="","",2*STRATEGY_AMPLITUDE*(1/(1+EXP(-(RATIO_SCALE_FACTOR*(($D325-BULLISH_BIAS_OFFSET)/$C325-1))))-0.5))</f>
        <v/>
      </c>
      <c r="B325" s="140">
        <f>IF('Time Series Inputs'!A325="","",'Time Series Inputs'!A325)</f>
        <v/>
      </c>
      <c r="C325" s="141">
        <f>IF('Time Series Inputs'!B325="","",'Time Series Inputs'!B325)</f>
        <v/>
      </c>
      <c r="D325" s="141">
        <f>IF('Time Series Inputs'!C325="","",'Time Series Inputs'!C325)</f>
        <v/>
      </c>
      <c r="E325" s="142" t="n"/>
      <c r="F325" s="142" t="n"/>
      <c r="G325" s="142" t="n"/>
      <c r="H325" s="142" t="n"/>
      <c r="I325" s="142" t="n"/>
      <c r="J325" s="142" t="n"/>
      <c r="K325" s="142" t="n"/>
      <c r="L325" s="142" t="n"/>
      <c r="M325" s="142" t="n"/>
      <c r="N325" s="142" t="n"/>
      <c r="O325" s="142" t="n"/>
      <c r="P325" s="142" t="n"/>
      <c r="Q325" s="142" t="n"/>
      <c r="R325" s="142" t="n"/>
      <c r="S325" s="142" t="n"/>
    </row>
    <row customHeight="1" ht="15.75" r="326" s="75">
      <c r="A326" s="139">
        <f>IF(B326="","",2*STRATEGY_AMPLITUDE*(1/(1+EXP(-(RATIO_SCALE_FACTOR*(($D326-BULLISH_BIAS_OFFSET)/$C326-1))))-0.5))</f>
        <v/>
      </c>
      <c r="B326" s="140">
        <f>IF('Time Series Inputs'!A326="","",'Time Series Inputs'!A326)</f>
        <v/>
      </c>
      <c r="C326" s="141">
        <f>IF('Time Series Inputs'!B326="","",'Time Series Inputs'!B326)</f>
        <v/>
      </c>
      <c r="D326" s="141">
        <f>IF('Time Series Inputs'!C326="","",'Time Series Inputs'!C326)</f>
        <v/>
      </c>
      <c r="E326" s="142" t="n"/>
      <c r="F326" s="142" t="n"/>
      <c r="G326" s="142" t="n"/>
      <c r="H326" s="142" t="n"/>
      <c r="I326" s="142" t="n"/>
      <c r="J326" s="142" t="n"/>
      <c r="K326" s="142" t="n"/>
      <c r="L326" s="142" t="n"/>
      <c r="M326" s="142" t="n"/>
      <c r="N326" s="142" t="n"/>
      <c r="O326" s="142" t="n"/>
      <c r="P326" s="142" t="n"/>
      <c r="Q326" s="142" t="n"/>
      <c r="R326" s="142" t="n"/>
      <c r="S326" s="142" t="n"/>
    </row>
    <row customHeight="1" ht="15.75" r="327" s="75">
      <c r="A327" s="139">
        <f>IF(B327="","",2*STRATEGY_AMPLITUDE*(1/(1+EXP(-(RATIO_SCALE_FACTOR*(($D327-BULLISH_BIAS_OFFSET)/$C327-1))))-0.5))</f>
        <v/>
      </c>
      <c r="B327" s="140">
        <f>IF('Time Series Inputs'!A327="","",'Time Series Inputs'!A327)</f>
        <v/>
      </c>
      <c r="C327" s="141">
        <f>IF('Time Series Inputs'!B327="","",'Time Series Inputs'!B327)</f>
        <v/>
      </c>
      <c r="D327" s="141">
        <f>IF('Time Series Inputs'!C327="","",'Time Series Inputs'!C327)</f>
        <v/>
      </c>
      <c r="E327" s="142" t="n"/>
      <c r="F327" s="142" t="n"/>
      <c r="G327" s="142" t="n"/>
      <c r="H327" s="142" t="n"/>
      <c r="I327" s="142" t="n"/>
      <c r="J327" s="142" t="n"/>
      <c r="K327" s="142" t="n"/>
      <c r="L327" s="142" t="n"/>
      <c r="M327" s="142" t="n"/>
      <c r="N327" s="142" t="n"/>
      <c r="O327" s="142" t="n"/>
      <c r="P327" s="142" t="n"/>
      <c r="Q327" s="142" t="n"/>
      <c r="R327" s="142" t="n"/>
      <c r="S327" s="142" t="n"/>
    </row>
    <row customHeight="1" ht="15.75" r="328" s="75">
      <c r="A328" s="139">
        <f>IF(B328="","",2*STRATEGY_AMPLITUDE*(1/(1+EXP(-(RATIO_SCALE_FACTOR*(($D328-BULLISH_BIAS_OFFSET)/$C328-1))))-0.5))</f>
        <v/>
      </c>
      <c r="B328" s="140">
        <f>IF('Time Series Inputs'!A328="","",'Time Series Inputs'!A328)</f>
        <v/>
      </c>
      <c r="C328" s="141">
        <f>IF('Time Series Inputs'!B328="","",'Time Series Inputs'!B328)</f>
        <v/>
      </c>
      <c r="D328" s="141">
        <f>IF('Time Series Inputs'!C328="","",'Time Series Inputs'!C328)</f>
        <v/>
      </c>
      <c r="E328" s="142" t="n"/>
      <c r="F328" s="142" t="n"/>
      <c r="G328" s="142" t="n"/>
      <c r="H328" s="142" t="n"/>
      <c r="I328" s="142" t="n"/>
      <c r="J328" s="142" t="n"/>
      <c r="K328" s="142" t="n"/>
      <c r="L328" s="142" t="n"/>
      <c r="M328" s="142" t="n"/>
      <c r="N328" s="142" t="n"/>
      <c r="O328" s="142" t="n"/>
      <c r="P328" s="142" t="n"/>
      <c r="Q328" s="142" t="n"/>
      <c r="R328" s="142" t="n"/>
      <c r="S328" s="142" t="n"/>
    </row>
    <row customHeight="1" ht="15.75" r="329" s="75">
      <c r="A329" s="139">
        <f>IF(B329="","",2*STRATEGY_AMPLITUDE*(1/(1+EXP(-(RATIO_SCALE_FACTOR*(($D329-BULLISH_BIAS_OFFSET)/$C329-1))))-0.5))</f>
        <v/>
      </c>
      <c r="B329" s="140">
        <f>IF('Time Series Inputs'!A329="","",'Time Series Inputs'!A329)</f>
        <v/>
      </c>
      <c r="C329" s="141">
        <f>IF('Time Series Inputs'!B329="","",'Time Series Inputs'!B329)</f>
        <v/>
      </c>
      <c r="D329" s="141">
        <f>IF('Time Series Inputs'!C329="","",'Time Series Inputs'!C329)</f>
        <v/>
      </c>
      <c r="E329" s="142" t="n"/>
      <c r="F329" s="142" t="n"/>
      <c r="G329" s="142" t="n"/>
      <c r="H329" s="142" t="n"/>
      <c r="I329" s="142" t="n"/>
      <c r="J329" s="142" t="n"/>
      <c r="K329" s="142" t="n"/>
      <c r="L329" s="142" t="n"/>
      <c r="M329" s="142" t="n"/>
      <c r="N329" s="142" t="n"/>
      <c r="O329" s="142" t="n"/>
      <c r="P329" s="142" t="n"/>
      <c r="Q329" s="142" t="n"/>
      <c r="R329" s="142" t="n"/>
      <c r="S329" s="142" t="n"/>
    </row>
    <row customHeight="1" ht="15.75" r="330" s="75">
      <c r="A330" s="139">
        <f>IF(B330="","",2*STRATEGY_AMPLITUDE*(1/(1+EXP(-(RATIO_SCALE_FACTOR*(($D330-BULLISH_BIAS_OFFSET)/$C330-1))))-0.5))</f>
        <v/>
      </c>
      <c r="B330" s="140">
        <f>IF('Time Series Inputs'!A330="","",'Time Series Inputs'!A330)</f>
        <v/>
      </c>
      <c r="C330" s="141">
        <f>IF('Time Series Inputs'!B330="","",'Time Series Inputs'!B330)</f>
        <v/>
      </c>
      <c r="D330" s="141">
        <f>IF('Time Series Inputs'!C330="","",'Time Series Inputs'!C330)</f>
        <v/>
      </c>
      <c r="E330" s="142" t="n"/>
      <c r="F330" s="142" t="n"/>
      <c r="G330" s="142" t="n"/>
      <c r="H330" s="142" t="n"/>
      <c r="I330" s="142" t="n"/>
      <c r="J330" s="142" t="n"/>
      <c r="K330" s="142" t="n"/>
      <c r="L330" s="142" t="n"/>
      <c r="M330" s="142" t="n"/>
      <c r="N330" s="142" t="n"/>
      <c r="O330" s="142" t="n"/>
      <c r="P330" s="142" t="n"/>
      <c r="Q330" s="142" t="n"/>
      <c r="R330" s="142" t="n"/>
      <c r="S330" s="142" t="n"/>
    </row>
    <row customHeight="1" ht="15.75" r="331" s="75">
      <c r="A331" s="139">
        <f>IF(B331="","",2*STRATEGY_AMPLITUDE*(1/(1+EXP(-(RATIO_SCALE_FACTOR*(($D331-BULLISH_BIAS_OFFSET)/$C331-1))))-0.5))</f>
        <v/>
      </c>
      <c r="B331" s="140">
        <f>IF('Time Series Inputs'!A331="","",'Time Series Inputs'!A331)</f>
        <v/>
      </c>
      <c r="C331" s="141">
        <f>IF('Time Series Inputs'!B331="","",'Time Series Inputs'!B331)</f>
        <v/>
      </c>
      <c r="D331" s="141">
        <f>IF('Time Series Inputs'!C331="","",'Time Series Inputs'!C331)</f>
        <v/>
      </c>
      <c r="E331" s="142" t="n"/>
      <c r="F331" s="142" t="n"/>
      <c r="G331" s="142" t="n"/>
      <c r="H331" s="142" t="n"/>
      <c r="I331" s="142" t="n"/>
      <c r="J331" s="142" t="n"/>
      <c r="K331" s="142" t="n"/>
      <c r="L331" s="142" t="n"/>
      <c r="M331" s="142" t="n"/>
      <c r="N331" s="142" t="n"/>
      <c r="O331" s="142" t="n"/>
      <c r="P331" s="142" t="n"/>
      <c r="Q331" s="142" t="n"/>
      <c r="R331" s="142" t="n"/>
      <c r="S331" s="142" t="n"/>
    </row>
    <row customHeight="1" ht="15.75" r="332" s="75">
      <c r="A332" s="139">
        <f>IF(B332="","",2*STRATEGY_AMPLITUDE*(1/(1+EXP(-(RATIO_SCALE_FACTOR*(($D332-BULLISH_BIAS_OFFSET)/$C332-1))))-0.5))</f>
        <v/>
      </c>
      <c r="B332" s="140">
        <f>IF('Time Series Inputs'!A332="","",'Time Series Inputs'!A332)</f>
        <v/>
      </c>
      <c r="C332" s="141">
        <f>IF('Time Series Inputs'!B332="","",'Time Series Inputs'!B332)</f>
        <v/>
      </c>
      <c r="D332" s="141">
        <f>IF('Time Series Inputs'!C332="","",'Time Series Inputs'!C332)</f>
        <v/>
      </c>
      <c r="E332" s="142" t="n"/>
      <c r="F332" s="142" t="n"/>
      <c r="G332" s="142" t="n"/>
      <c r="H332" s="142" t="n"/>
      <c r="I332" s="142" t="n"/>
      <c r="J332" s="142" t="n"/>
      <c r="K332" s="142" t="n"/>
      <c r="L332" s="142" t="n"/>
      <c r="M332" s="142" t="n"/>
      <c r="N332" s="142" t="n"/>
      <c r="O332" s="142" t="n"/>
      <c r="P332" s="142" t="n"/>
      <c r="Q332" s="142" t="n"/>
      <c r="R332" s="142" t="n"/>
      <c r="S332" s="142" t="n"/>
    </row>
    <row customHeight="1" ht="15.75" r="333" s="75">
      <c r="A333" s="139">
        <f>IF(B333="","",2*STRATEGY_AMPLITUDE*(1/(1+EXP(-(RATIO_SCALE_FACTOR*(($D333-BULLISH_BIAS_OFFSET)/$C333-1))))-0.5))</f>
        <v/>
      </c>
      <c r="B333" s="140">
        <f>IF('Time Series Inputs'!A333="","",'Time Series Inputs'!A333)</f>
        <v/>
      </c>
      <c r="C333" s="141">
        <f>IF('Time Series Inputs'!B333="","",'Time Series Inputs'!B333)</f>
        <v/>
      </c>
      <c r="D333" s="141">
        <f>IF('Time Series Inputs'!C333="","",'Time Series Inputs'!C333)</f>
        <v/>
      </c>
      <c r="E333" s="142" t="n"/>
      <c r="F333" s="142" t="n"/>
      <c r="G333" s="142" t="n"/>
      <c r="H333" s="142" t="n"/>
      <c r="I333" s="142" t="n"/>
      <c r="J333" s="142" t="n"/>
      <c r="K333" s="142" t="n"/>
      <c r="L333" s="142" t="n"/>
      <c r="M333" s="142" t="n"/>
      <c r="N333" s="142" t="n"/>
      <c r="O333" s="142" t="n"/>
      <c r="P333" s="142" t="n"/>
      <c r="Q333" s="142" t="n"/>
      <c r="R333" s="142" t="n"/>
      <c r="S333" s="142" t="n"/>
    </row>
    <row customHeight="1" ht="15.75" r="334" s="75">
      <c r="A334" s="139">
        <f>IF(B334="","",2*STRATEGY_AMPLITUDE*(1/(1+EXP(-(RATIO_SCALE_FACTOR*(($D334-BULLISH_BIAS_OFFSET)/$C334-1))))-0.5))</f>
        <v/>
      </c>
      <c r="B334" s="140">
        <f>IF('Time Series Inputs'!A334="","",'Time Series Inputs'!A334)</f>
        <v/>
      </c>
      <c r="C334" s="141">
        <f>IF('Time Series Inputs'!B334="","",'Time Series Inputs'!B334)</f>
        <v/>
      </c>
      <c r="D334" s="141">
        <f>IF('Time Series Inputs'!C334="","",'Time Series Inputs'!C334)</f>
        <v/>
      </c>
      <c r="E334" s="142" t="n"/>
      <c r="F334" s="142" t="n"/>
      <c r="G334" s="142" t="n"/>
      <c r="H334" s="142" t="n"/>
      <c r="I334" s="142" t="n"/>
      <c r="J334" s="142" t="n"/>
      <c r="K334" s="142" t="n"/>
      <c r="L334" s="142" t="n"/>
      <c r="M334" s="142" t="n"/>
      <c r="N334" s="142" t="n"/>
      <c r="O334" s="142" t="n"/>
      <c r="P334" s="142" t="n"/>
      <c r="Q334" s="142" t="n"/>
      <c r="R334" s="142" t="n"/>
      <c r="S334" s="142" t="n"/>
    </row>
    <row customHeight="1" ht="15.75" r="335" s="75">
      <c r="A335" s="139">
        <f>IF(B335="","",2*STRATEGY_AMPLITUDE*(1/(1+EXP(-(RATIO_SCALE_FACTOR*(($D335-BULLISH_BIAS_OFFSET)/$C335-1))))-0.5))</f>
        <v/>
      </c>
      <c r="B335" s="140">
        <f>IF('Time Series Inputs'!A335="","",'Time Series Inputs'!A335)</f>
        <v/>
      </c>
      <c r="C335" s="141">
        <f>IF('Time Series Inputs'!B335="","",'Time Series Inputs'!B335)</f>
        <v/>
      </c>
      <c r="D335" s="141">
        <f>IF('Time Series Inputs'!C335="","",'Time Series Inputs'!C335)</f>
        <v/>
      </c>
      <c r="E335" s="142" t="n"/>
      <c r="F335" s="142" t="n"/>
      <c r="G335" s="142" t="n"/>
      <c r="H335" s="142" t="n"/>
      <c r="I335" s="142" t="n"/>
      <c r="J335" s="142" t="n"/>
      <c r="K335" s="142" t="n"/>
      <c r="L335" s="142" t="n"/>
      <c r="M335" s="142" t="n"/>
      <c r="N335" s="142" t="n"/>
      <c r="O335" s="142" t="n"/>
      <c r="P335" s="142" t="n"/>
      <c r="Q335" s="142" t="n"/>
      <c r="R335" s="142" t="n"/>
      <c r="S335" s="142" t="n"/>
    </row>
    <row customHeight="1" ht="15.75" r="336" s="75">
      <c r="A336" s="139">
        <f>IF(B336="","",2*STRATEGY_AMPLITUDE*(1/(1+EXP(-(RATIO_SCALE_FACTOR*(($D336-BULLISH_BIAS_OFFSET)/$C336-1))))-0.5))</f>
        <v/>
      </c>
      <c r="B336" s="140">
        <f>IF('Time Series Inputs'!A336="","",'Time Series Inputs'!A336)</f>
        <v/>
      </c>
      <c r="C336" s="141">
        <f>IF('Time Series Inputs'!B336="","",'Time Series Inputs'!B336)</f>
        <v/>
      </c>
      <c r="D336" s="141">
        <f>IF('Time Series Inputs'!C336="","",'Time Series Inputs'!C336)</f>
        <v/>
      </c>
      <c r="E336" s="142" t="n"/>
      <c r="F336" s="142" t="n"/>
      <c r="G336" s="142" t="n"/>
      <c r="H336" s="142" t="n"/>
      <c r="I336" s="142" t="n"/>
      <c r="J336" s="142" t="n"/>
      <c r="K336" s="142" t="n"/>
      <c r="L336" s="142" t="n"/>
      <c r="M336" s="142" t="n"/>
      <c r="N336" s="142" t="n"/>
      <c r="O336" s="142" t="n"/>
      <c r="P336" s="142" t="n"/>
      <c r="Q336" s="142" t="n"/>
      <c r="R336" s="142" t="n"/>
      <c r="S336" s="142" t="n"/>
    </row>
    <row customHeight="1" ht="15.75" r="337" s="75">
      <c r="A337" s="139">
        <f>IF(B337="","",2*STRATEGY_AMPLITUDE*(1/(1+EXP(-(RATIO_SCALE_FACTOR*(($D337-BULLISH_BIAS_OFFSET)/$C337-1))))-0.5))</f>
        <v/>
      </c>
      <c r="B337" s="140">
        <f>IF('Time Series Inputs'!A337="","",'Time Series Inputs'!A337)</f>
        <v/>
      </c>
      <c r="C337" s="141">
        <f>IF('Time Series Inputs'!B337="","",'Time Series Inputs'!B337)</f>
        <v/>
      </c>
      <c r="D337" s="141">
        <f>IF('Time Series Inputs'!C337="","",'Time Series Inputs'!C337)</f>
        <v/>
      </c>
      <c r="E337" s="142" t="n"/>
      <c r="F337" s="142" t="n"/>
      <c r="G337" s="142" t="n"/>
      <c r="H337" s="142" t="n"/>
      <c r="I337" s="142" t="n"/>
      <c r="J337" s="142" t="n"/>
      <c r="K337" s="142" t="n"/>
      <c r="L337" s="142" t="n"/>
      <c r="M337" s="142" t="n"/>
      <c r="N337" s="142" t="n"/>
      <c r="O337" s="142" t="n"/>
      <c r="P337" s="142" t="n"/>
      <c r="Q337" s="142" t="n"/>
      <c r="R337" s="142" t="n"/>
      <c r="S337" s="142" t="n"/>
    </row>
    <row customHeight="1" ht="15.75" r="338" s="75">
      <c r="A338" s="139">
        <f>IF(B338="","",2*STRATEGY_AMPLITUDE*(1/(1+EXP(-(RATIO_SCALE_FACTOR*(($D338-BULLISH_BIAS_OFFSET)/$C338-1))))-0.5))</f>
        <v/>
      </c>
      <c r="B338" s="140">
        <f>IF('Time Series Inputs'!A338="","",'Time Series Inputs'!A338)</f>
        <v/>
      </c>
      <c r="C338" s="141">
        <f>IF('Time Series Inputs'!B338="","",'Time Series Inputs'!B338)</f>
        <v/>
      </c>
      <c r="D338" s="141">
        <f>IF('Time Series Inputs'!C338="","",'Time Series Inputs'!C338)</f>
        <v/>
      </c>
      <c r="E338" s="142" t="n"/>
      <c r="F338" s="142" t="n"/>
      <c r="G338" s="142" t="n"/>
      <c r="H338" s="142" t="n"/>
      <c r="I338" s="142" t="n"/>
      <c r="J338" s="142" t="n"/>
      <c r="K338" s="142" t="n"/>
      <c r="L338" s="142" t="n"/>
      <c r="M338" s="142" t="n"/>
      <c r="N338" s="142" t="n"/>
      <c r="O338" s="142" t="n"/>
      <c r="P338" s="142" t="n"/>
      <c r="Q338" s="142" t="n"/>
      <c r="R338" s="142" t="n"/>
      <c r="S338" s="142" t="n"/>
    </row>
    <row customHeight="1" ht="15.75" r="339" s="75">
      <c r="A339" s="139">
        <f>IF(B339="","",2*STRATEGY_AMPLITUDE*(1/(1+EXP(-(RATIO_SCALE_FACTOR*(($D339-BULLISH_BIAS_OFFSET)/$C339-1))))-0.5))</f>
        <v/>
      </c>
      <c r="B339" s="140">
        <f>IF('Time Series Inputs'!A339="","",'Time Series Inputs'!A339)</f>
        <v/>
      </c>
      <c r="C339" s="141">
        <f>IF('Time Series Inputs'!B339="","",'Time Series Inputs'!B339)</f>
        <v/>
      </c>
      <c r="D339" s="141">
        <f>IF('Time Series Inputs'!C339="","",'Time Series Inputs'!C339)</f>
        <v/>
      </c>
      <c r="E339" s="142" t="n"/>
      <c r="F339" s="142" t="n"/>
      <c r="G339" s="142" t="n"/>
      <c r="H339" s="142" t="n"/>
      <c r="I339" s="142" t="n"/>
      <c r="J339" s="142" t="n"/>
      <c r="K339" s="142" t="n"/>
      <c r="L339" s="142" t="n"/>
      <c r="M339" s="142" t="n"/>
      <c r="N339" s="142" t="n"/>
      <c r="O339" s="142" t="n"/>
      <c r="P339" s="142" t="n"/>
      <c r="Q339" s="142" t="n"/>
      <c r="R339" s="142" t="n"/>
      <c r="S339" s="142" t="n"/>
    </row>
    <row customHeight="1" ht="15.75" r="340" s="75">
      <c r="A340" s="139">
        <f>IF(B340="","",2*STRATEGY_AMPLITUDE*(1/(1+EXP(-(RATIO_SCALE_FACTOR*(($D340-BULLISH_BIAS_OFFSET)/$C340-1))))-0.5))</f>
        <v/>
      </c>
      <c r="B340" s="140">
        <f>IF('Time Series Inputs'!A340="","",'Time Series Inputs'!A340)</f>
        <v/>
      </c>
      <c r="C340" s="141">
        <f>IF('Time Series Inputs'!B340="","",'Time Series Inputs'!B340)</f>
        <v/>
      </c>
      <c r="D340" s="141">
        <f>IF('Time Series Inputs'!C340="","",'Time Series Inputs'!C340)</f>
        <v/>
      </c>
      <c r="E340" s="142" t="n"/>
      <c r="F340" s="142" t="n"/>
      <c r="G340" s="142" t="n"/>
      <c r="H340" s="142" t="n"/>
      <c r="I340" s="142" t="n"/>
      <c r="J340" s="142" t="n"/>
      <c r="K340" s="142" t="n"/>
      <c r="L340" s="142" t="n"/>
      <c r="M340" s="142" t="n"/>
      <c r="N340" s="142" t="n"/>
      <c r="O340" s="142" t="n"/>
      <c r="P340" s="142" t="n"/>
      <c r="Q340" s="142" t="n"/>
      <c r="R340" s="142" t="n"/>
      <c r="S340" s="142" t="n"/>
    </row>
    <row customHeight="1" ht="15.75" r="341" s="75">
      <c r="A341" s="139">
        <f>IF(B341="","",2*STRATEGY_AMPLITUDE*(1/(1+EXP(-(RATIO_SCALE_FACTOR*(($D341-BULLISH_BIAS_OFFSET)/$C341-1))))-0.5))</f>
        <v/>
      </c>
      <c r="B341" s="140">
        <f>IF('Time Series Inputs'!A341="","",'Time Series Inputs'!A341)</f>
        <v/>
      </c>
      <c r="C341" s="141">
        <f>IF('Time Series Inputs'!B341="","",'Time Series Inputs'!B341)</f>
        <v/>
      </c>
      <c r="D341" s="141">
        <f>IF('Time Series Inputs'!C341="","",'Time Series Inputs'!C341)</f>
        <v/>
      </c>
      <c r="E341" s="142" t="n"/>
      <c r="F341" s="142" t="n"/>
      <c r="G341" s="142" t="n"/>
      <c r="H341" s="142" t="n"/>
      <c r="I341" s="142" t="n"/>
      <c r="J341" s="142" t="n"/>
      <c r="K341" s="142" t="n"/>
      <c r="L341" s="142" t="n"/>
      <c r="M341" s="142" t="n"/>
      <c r="N341" s="142" t="n"/>
      <c r="O341" s="142" t="n"/>
      <c r="P341" s="142" t="n"/>
      <c r="Q341" s="142" t="n"/>
      <c r="R341" s="142" t="n"/>
      <c r="S341" s="142" t="n"/>
    </row>
    <row customHeight="1" ht="15.75" r="342" s="75">
      <c r="A342" s="139">
        <f>IF(B342="","",2*STRATEGY_AMPLITUDE*(1/(1+EXP(-(RATIO_SCALE_FACTOR*(($D342-BULLISH_BIAS_OFFSET)/$C342-1))))-0.5))</f>
        <v/>
      </c>
      <c r="B342" s="140">
        <f>IF('Time Series Inputs'!A342="","",'Time Series Inputs'!A342)</f>
        <v/>
      </c>
      <c r="C342" s="141">
        <f>IF('Time Series Inputs'!B342="","",'Time Series Inputs'!B342)</f>
        <v/>
      </c>
      <c r="D342" s="141">
        <f>IF('Time Series Inputs'!C342="","",'Time Series Inputs'!C342)</f>
        <v/>
      </c>
      <c r="E342" s="142" t="n"/>
      <c r="F342" s="142" t="n"/>
      <c r="G342" s="142" t="n"/>
      <c r="H342" s="142" t="n"/>
      <c r="I342" s="142" t="n"/>
      <c r="J342" s="142" t="n"/>
      <c r="K342" s="142" t="n"/>
      <c r="L342" s="142" t="n"/>
      <c r="M342" s="142" t="n"/>
      <c r="N342" s="142" t="n"/>
      <c r="O342" s="142" t="n"/>
      <c r="P342" s="142" t="n"/>
      <c r="Q342" s="142" t="n"/>
      <c r="R342" s="142" t="n"/>
      <c r="S342" s="142" t="n"/>
    </row>
    <row customHeight="1" ht="15.75" r="343" s="75">
      <c r="A343" s="139">
        <f>IF(B343="","",2*STRATEGY_AMPLITUDE*(1/(1+EXP(-(RATIO_SCALE_FACTOR*(($D343-BULLISH_BIAS_OFFSET)/$C343-1))))-0.5))</f>
        <v/>
      </c>
      <c r="B343" s="140">
        <f>IF('Time Series Inputs'!A343="","",'Time Series Inputs'!A343)</f>
        <v/>
      </c>
      <c r="C343" s="141">
        <f>IF('Time Series Inputs'!B343="","",'Time Series Inputs'!B343)</f>
        <v/>
      </c>
      <c r="D343" s="141">
        <f>IF('Time Series Inputs'!C343="","",'Time Series Inputs'!C343)</f>
        <v/>
      </c>
      <c r="E343" s="142" t="n"/>
      <c r="F343" s="142" t="n"/>
      <c r="G343" s="142" t="n"/>
      <c r="H343" s="142" t="n"/>
      <c r="I343" s="142" t="n"/>
      <c r="J343" s="142" t="n"/>
      <c r="K343" s="142" t="n"/>
      <c r="L343" s="142" t="n"/>
      <c r="M343" s="142" t="n"/>
      <c r="N343" s="142" t="n"/>
      <c r="O343" s="142" t="n"/>
      <c r="P343" s="142" t="n"/>
      <c r="Q343" s="142" t="n"/>
      <c r="R343" s="142" t="n"/>
      <c r="S343" s="142" t="n"/>
    </row>
    <row customHeight="1" ht="15.75" r="344" s="75">
      <c r="A344" s="139">
        <f>IF(B344="","",2*STRATEGY_AMPLITUDE*(1/(1+EXP(-(RATIO_SCALE_FACTOR*(($D344-BULLISH_BIAS_OFFSET)/$C344-1))))-0.5))</f>
        <v/>
      </c>
      <c r="B344" s="140">
        <f>IF('Time Series Inputs'!A344="","",'Time Series Inputs'!A344)</f>
        <v/>
      </c>
      <c r="C344" s="141">
        <f>IF('Time Series Inputs'!B344="","",'Time Series Inputs'!B344)</f>
        <v/>
      </c>
      <c r="D344" s="141">
        <f>IF('Time Series Inputs'!C344="","",'Time Series Inputs'!C344)</f>
        <v/>
      </c>
      <c r="E344" s="142" t="n"/>
      <c r="F344" s="142" t="n"/>
      <c r="G344" s="142" t="n"/>
      <c r="H344" s="142" t="n"/>
      <c r="I344" s="142" t="n"/>
      <c r="J344" s="142" t="n"/>
      <c r="K344" s="142" t="n"/>
      <c r="L344" s="142" t="n"/>
      <c r="M344" s="142" t="n"/>
      <c r="N344" s="142" t="n"/>
      <c r="O344" s="142" t="n"/>
      <c r="P344" s="142" t="n"/>
      <c r="Q344" s="142" t="n"/>
      <c r="R344" s="142" t="n"/>
      <c r="S344" s="142" t="n"/>
    </row>
    <row customHeight="1" ht="15.75" r="345" s="75">
      <c r="A345" s="139">
        <f>IF(B345="","",2*STRATEGY_AMPLITUDE*(1/(1+EXP(-(RATIO_SCALE_FACTOR*(($D345-BULLISH_BIAS_OFFSET)/$C345-1))))-0.5))</f>
        <v/>
      </c>
      <c r="B345" s="140">
        <f>IF('Time Series Inputs'!A345="","",'Time Series Inputs'!A345)</f>
        <v/>
      </c>
      <c r="C345" s="141">
        <f>IF('Time Series Inputs'!B345="","",'Time Series Inputs'!B345)</f>
        <v/>
      </c>
      <c r="D345" s="141">
        <f>IF('Time Series Inputs'!C345="","",'Time Series Inputs'!C345)</f>
        <v/>
      </c>
      <c r="E345" s="142" t="n"/>
      <c r="F345" s="142" t="n"/>
      <c r="G345" s="142" t="n"/>
      <c r="H345" s="142" t="n"/>
      <c r="I345" s="142" t="n"/>
      <c r="J345" s="142" t="n"/>
      <c r="K345" s="142" t="n"/>
      <c r="L345" s="142" t="n"/>
      <c r="M345" s="142" t="n"/>
      <c r="N345" s="142" t="n"/>
      <c r="O345" s="142" t="n"/>
      <c r="P345" s="142" t="n"/>
      <c r="Q345" s="142" t="n"/>
      <c r="R345" s="142" t="n"/>
      <c r="S345" s="142" t="n"/>
    </row>
    <row customHeight="1" ht="15.75" r="346" s="75">
      <c r="A346" s="139">
        <f>IF(B346="","",2*STRATEGY_AMPLITUDE*(1/(1+EXP(-(RATIO_SCALE_FACTOR*(($D346-BULLISH_BIAS_OFFSET)/$C346-1))))-0.5))</f>
        <v/>
      </c>
      <c r="B346" s="140">
        <f>IF('Time Series Inputs'!A346="","",'Time Series Inputs'!A346)</f>
        <v/>
      </c>
      <c r="C346" s="141">
        <f>IF('Time Series Inputs'!B346="","",'Time Series Inputs'!B346)</f>
        <v/>
      </c>
      <c r="D346" s="141">
        <f>IF('Time Series Inputs'!C346="","",'Time Series Inputs'!C346)</f>
        <v/>
      </c>
      <c r="E346" s="142" t="n"/>
      <c r="F346" s="142" t="n"/>
      <c r="G346" s="142" t="n"/>
      <c r="H346" s="142" t="n"/>
      <c r="I346" s="142" t="n"/>
      <c r="J346" s="142" t="n"/>
      <c r="K346" s="142" t="n"/>
      <c r="L346" s="142" t="n"/>
      <c r="M346" s="142" t="n"/>
      <c r="N346" s="142" t="n"/>
      <c r="O346" s="142" t="n"/>
      <c r="P346" s="142" t="n"/>
      <c r="Q346" s="142" t="n"/>
      <c r="R346" s="142" t="n"/>
      <c r="S346" s="142" t="n"/>
    </row>
    <row customHeight="1" ht="15.75" r="347" s="75">
      <c r="A347" s="139">
        <f>IF(B347="","",2*STRATEGY_AMPLITUDE*(1/(1+EXP(-(RATIO_SCALE_FACTOR*(($D347-BULLISH_BIAS_OFFSET)/$C347-1))))-0.5))</f>
        <v/>
      </c>
      <c r="B347" s="140">
        <f>IF('Time Series Inputs'!A347="","",'Time Series Inputs'!A347)</f>
        <v/>
      </c>
      <c r="C347" s="141">
        <f>IF('Time Series Inputs'!B347="","",'Time Series Inputs'!B347)</f>
        <v/>
      </c>
      <c r="D347" s="141">
        <f>IF('Time Series Inputs'!C347="","",'Time Series Inputs'!C347)</f>
        <v/>
      </c>
      <c r="E347" s="142" t="n"/>
      <c r="F347" s="142" t="n"/>
      <c r="G347" s="142" t="n"/>
      <c r="H347" s="142" t="n"/>
      <c r="I347" s="142" t="n"/>
      <c r="J347" s="142" t="n"/>
      <c r="K347" s="142" t="n"/>
      <c r="L347" s="142" t="n"/>
      <c r="M347" s="142" t="n"/>
      <c r="N347" s="142" t="n"/>
      <c r="O347" s="142" t="n"/>
      <c r="P347" s="142" t="n"/>
      <c r="Q347" s="142" t="n"/>
      <c r="R347" s="142" t="n"/>
      <c r="S347" s="142" t="n"/>
    </row>
    <row customHeight="1" ht="15.75" r="348" s="75">
      <c r="A348" s="139">
        <f>IF(B348="","",2*STRATEGY_AMPLITUDE*(1/(1+EXP(-(RATIO_SCALE_FACTOR*(($D348-BULLISH_BIAS_OFFSET)/$C348-1))))-0.5))</f>
        <v/>
      </c>
      <c r="B348" s="140">
        <f>IF('Time Series Inputs'!A348="","",'Time Series Inputs'!A348)</f>
        <v/>
      </c>
      <c r="C348" s="141">
        <f>IF('Time Series Inputs'!B348="","",'Time Series Inputs'!B348)</f>
        <v/>
      </c>
      <c r="D348" s="141">
        <f>IF('Time Series Inputs'!C348="","",'Time Series Inputs'!C348)</f>
        <v/>
      </c>
      <c r="E348" s="142" t="n"/>
      <c r="F348" s="142" t="n"/>
      <c r="G348" s="142" t="n"/>
      <c r="H348" s="142" t="n"/>
      <c r="I348" s="142" t="n"/>
      <c r="J348" s="142" t="n"/>
      <c r="K348" s="142" t="n"/>
      <c r="L348" s="142" t="n"/>
      <c r="M348" s="142" t="n"/>
      <c r="N348" s="142" t="n"/>
      <c r="O348" s="142" t="n"/>
      <c r="P348" s="142" t="n"/>
      <c r="Q348" s="142" t="n"/>
      <c r="R348" s="142" t="n"/>
      <c r="S348" s="142" t="n"/>
    </row>
    <row customHeight="1" ht="15.75" r="349" s="75">
      <c r="A349" s="139">
        <f>IF(B349="","",2*STRATEGY_AMPLITUDE*(1/(1+EXP(-(RATIO_SCALE_FACTOR*(($D349-BULLISH_BIAS_OFFSET)/$C349-1))))-0.5))</f>
        <v/>
      </c>
      <c r="B349" s="140">
        <f>IF('Time Series Inputs'!A349="","",'Time Series Inputs'!A349)</f>
        <v/>
      </c>
      <c r="C349" s="141">
        <f>IF('Time Series Inputs'!B349="","",'Time Series Inputs'!B349)</f>
        <v/>
      </c>
      <c r="D349" s="141">
        <f>IF('Time Series Inputs'!C349="","",'Time Series Inputs'!C349)</f>
        <v/>
      </c>
      <c r="E349" s="142" t="n"/>
      <c r="F349" s="142" t="n"/>
      <c r="G349" s="142" t="n"/>
      <c r="H349" s="142" t="n"/>
      <c r="I349" s="142" t="n"/>
      <c r="J349" s="142" t="n"/>
      <c r="K349" s="142" t="n"/>
      <c r="L349" s="142" t="n"/>
      <c r="M349" s="142" t="n"/>
      <c r="N349" s="142" t="n"/>
      <c r="O349" s="142" t="n"/>
      <c r="P349" s="142" t="n"/>
      <c r="Q349" s="142" t="n"/>
      <c r="R349" s="142" t="n"/>
      <c r="S349" s="142" t="n"/>
    </row>
    <row customHeight="1" ht="15.75" r="350" s="75">
      <c r="A350" s="139">
        <f>IF(B350="","",2*STRATEGY_AMPLITUDE*(1/(1+EXP(-(RATIO_SCALE_FACTOR*(($D350-BULLISH_BIAS_OFFSET)/$C350-1))))-0.5))</f>
        <v/>
      </c>
      <c r="B350" s="140">
        <f>IF('Time Series Inputs'!A350="","",'Time Series Inputs'!A350)</f>
        <v/>
      </c>
      <c r="C350" s="141">
        <f>IF('Time Series Inputs'!B350="","",'Time Series Inputs'!B350)</f>
        <v/>
      </c>
      <c r="D350" s="141">
        <f>IF('Time Series Inputs'!C350="","",'Time Series Inputs'!C350)</f>
        <v/>
      </c>
      <c r="E350" s="142" t="n"/>
      <c r="F350" s="142" t="n"/>
      <c r="G350" s="142" t="n"/>
      <c r="H350" s="142" t="n"/>
      <c r="I350" s="142" t="n"/>
      <c r="J350" s="142" t="n"/>
      <c r="K350" s="142" t="n"/>
      <c r="L350" s="142" t="n"/>
      <c r="M350" s="142" t="n"/>
      <c r="N350" s="142" t="n"/>
      <c r="O350" s="142" t="n"/>
      <c r="P350" s="142" t="n"/>
      <c r="Q350" s="142" t="n"/>
      <c r="R350" s="142" t="n"/>
      <c r="S350" s="142" t="n"/>
    </row>
    <row customHeight="1" ht="15.75" r="351" s="75">
      <c r="A351" s="139">
        <f>IF(B351="","",2*STRATEGY_AMPLITUDE*(1/(1+EXP(-(RATIO_SCALE_FACTOR*(($D351-BULLISH_BIAS_OFFSET)/$C351-1))))-0.5))</f>
        <v/>
      </c>
      <c r="B351" s="140">
        <f>IF('Time Series Inputs'!A351="","",'Time Series Inputs'!A351)</f>
        <v/>
      </c>
      <c r="C351" s="141">
        <f>IF('Time Series Inputs'!B351="","",'Time Series Inputs'!B351)</f>
        <v/>
      </c>
      <c r="D351" s="141">
        <f>IF('Time Series Inputs'!C351="","",'Time Series Inputs'!C351)</f>
        <v/>
      </c>
      <c r="E351" s="142" t="n"/>
      <c r="F351" s="142" t="n"/>
      <c r="G351" s="142" t="n"/>
      <c r="H351" s="142" t="n"/>
      <c r="I351" s="142" t="n"/>
      <c r="J351" s="142" t="n"/>
      <c r="K351" s="142" t="n"/>
      <c r="L351" s="142" t="n"/>
      <c r="M351" s="142" t="n"/>
      <c r="N351" s="142" t="n"/>
      <c r="O351" s="142" t="n"/>
      <c r="P351" s="142" t="n"/>
      <c r="Q351" s="142" t="n"/>
      <c r="R351" s="142" t="n"/>
      <c r="S351" s="142" t="n"/>
    </row>
    <row customHeight="1" ht="15.75" r="352" s="75">
      <c r="A352" s="139">
        <f>IF(B352="","",2*STRATEGY_AMPLITUDE*(1/(1+EXP(-(RATIO_SCALE_FACTOR*(($D352-BULLISH_BIAS_OFFSET)/$C352-1))))-0.5))</f>
        <v/>
      </c>
      <c r="B352" s="140">
        <f>IF('Time Series Inputs'!A352="","",'Time Series Inputs'!A352)</f>
        <v/>
      </c>
      <c r="C352" s="141">
        <f>IF('Time Series Inputs'!B352="","",'Time Series Inputs'!B352)</f>
        <v/>
      </c>
      <c r="D352" s="141">
        <f>IF('Time Series Inputs'!C352="","",'Time Series Inputs'!C352)</f>
        <v/>
      </c>
      <c r="E352" s="142" t="n"/>
      <c r="F352" s="142" t="n"/>
      <c r="G352" s="142" t="n"/>
      <c r="H352" s="142" t="n"/>
      <c r="I352" s="142" t="n"/>
      <c r="J352" s="142" t="n"/>
      <c r="K352" s="142" t="n"/>
      <c r="L352" s="142" t="n"/>
      <c r="M352" s="142" t="n"/>
      <c r="N352" s="142" t="n"/>
      <c r="O352" s="142" t="n"/>
      <c r="P352" s="142" t="n"/>
      <c r="Q352" s="142" t="n"/>
      <c r="R352" s="142" t="n"/>
      <c r="S352" s="142" t="n"/>
    </row>
    <row customHeight="1" ht="15.75" r="353" s="75">
      <c r="A353" s="139">
        <f>IF(B353="","",2*STRATEGY_AMPLITUDE*(1/(1+EXP(-(RATIO_SCALE_FACTOR*(($D353-BULLISH_BIAS_OFFSET)/$C353-1))))-0.5))</f>
        <v/>
      </c>
      <c r="B353" s="140">
        <f>IF('Time Series Inputs'!A353="","",'Time Series Inputs'!A353)</f>
        <v/>
      </c>
      <c r="C353" s="141">
        <f>IF('Time Series Inputs'!B353="","",'Time Series Inputs'!B353)</f>
        <v/>
      </c>
      <c r="D353" s="141">
        <f>IF('Time Series Inputs'!C353="","",'Time Series Inputs'!C353)</f>
        <v/>
      </c>
      <c r="E353" s="142" t="n"/>
      <c r="F353" s="142" t="n"/>
      <c r="G353" s="142" t="n"/>
      <c r="H353" s="142" t="n"/>
      <c r="I353" s="142" t="n"/>
      <c r="J353" s="142" t="n"/>
      <c r="K353" s="142" t="n"/>
      <c r="L353" s="142" t="n"/>
      <c r="M353" s="142" t="n"/>
      <c r="N353" s="142" t="n"/>
      <c r="O353" s="142" t="n"/>
      <c r="P353" s="142" t="n"/>
      <c r="Q353" s="142" t="n"/>
      <c r="R353" s="142" t="n"/>
      <c r="S353" s="142" t="n"/>
    </row>
    <row customHeight="1" ht="15.75" r="354" s="75">
      <c r="A354" s="139">
        <f>IF(B354="","",2*STRATEGY_AMPLITUDE*(1/(1+EXP(-(RATIO_SCALE_FACTOR*(($D354-BULLISH_BIAS_OFFSET)/$C354-1))))-0.5))</f>
        <v/>
      </c>
      <c r="B354" s="140">
        <f>IF('Time Series Inputs'!A354="","",'Time Series Inputs'!A354)</f>
        <v/>
      </c>
      <c r="C354" s="141">
        <f>IF('Time Series Inputs'!B354="","",'Time Series Inputs'!B354)</f>
        <v/>
      </c>
      <c r="D354" s="141">
        <f>IF('Time Series Inputs'!C354="","",'Time Series Inputs'!C354)</f>
        <v/>
      </c>
      <c r="E354" s="142" t="n"/>
      <c r="F354" s="142" t="n"/>
      <c r="G354" s="142" t="n"/>
      <c r="H354" s="142" t="n"/>
      <c r="I354" s="142" t="n"/>
      <c r="J354" s="142" t="n"/>
      <c r="K354" s="142" t="n"/>
      <c r="L354" s="142" t="n"/>
      <c r="M354" s="142" t="n"/>
      <c r="N354" s="142" t="n"/>
      <c r="O354" s="142" t="n"/>
      <c r="P354" s="142" t="n"/>
      <c r="Q354" s="142" t="n"/>
      <c r="R354" s="142" t="n"/>
      <c r="S354" s="142" t="n"/>
    </row>
    <row customHeight="1" ht="15.75" r="355" s="75">
      <c r="A355" s="139">
        <f>IF(B355="","",2*STRATEGY_AMPLITUDE*(1/(1+EXP(-(RATIO_SCALE_FACTOR*(($D355-BULLISH_BIAS_OFFSET)/$C355-1))))-0.5))</f>
        <v/>
      </c>
      <c r="B355" s="140">
        <f>IF('Time Series Inputs'!A355="","",'Time Series Inputs'!A355)</f>
        <v/>
      </c>
      <c r="C355" s="141">
        <f>IF('Time Series Inputs'!B355="","",'Time Series Inputs'!B355)</f>
        <v/>
      </c>
      <c r="D355" s="141">
        <f>IF('Time Series Inputs'!C355="","",'Time Series Inputs'!C355)</f>
        <v/>
      </c>
      <c r="E355" s="142" t="n"/>
      <c r="F355" s="142" t="n"/>
      <c r="G355" s="142" t="n"/>
      <c r="H355" s="142" t="n"/>
      <c r="I355" s="142" t="n"/>
      <c r="J355" s="142" t="n"/>
      <c r="K355" s="142" t="n"/>
      <c r="L355" s="142" t="n"/>
      <c r="M355" s="142" t="n"/>
      <c r="N355" s="142" t="n"/>
      <c r="O355" s="142" t="n"/>
      <c r="P355" s="142" t="n"/>
      <c r="Q355" s="142" t="n"/>
      <c r="R355" s="142" t="n"/>
      <c r="S355" s="142" t="n"/>
    </row>
    <row customHeight="1" ht="15.75" r="356" s="75">
      <c r="A356" s="139">
        <f>IF(B356="","",2*STRATEGY_AMPLITUDE*(1/(1+EXP(-(RATIO_SCALE_FACTOR*(($D356-BULLISH_BIAS_OFFSET)/$C356-1))))-0.5))</f>
        <v/>
      </c>
      <c r="B356" s="140">
        <f>IF('Time Series Inputs'!A356="","",'Time Series Inputs'!A356)</f>
        <v/>
      </c>
      <c r="C356" s="141">
        <f>IF('Time Series Inputs'!B356="","",'Time Series Inputs'!B356)</f>
        <v/>
      </c>
      <c r="D356" s="141">
        <f>IF('Time Series Inputs'!C356="","",'Time Series Inputs'!C356)</f>
        <v/>
      </c>
      <c r="E356" s="142" t="n"/>
      <c r="F356" s="142" t="n"/>
      <c r="G356" s="142" t="n"/>
      <c r="H356" s="142" t="n"/>
      <c r="I356" s="142" t="n"/>
      <c r="J356" s="142" t="n"/>
      <c r="K356" s="142" t="n"/>
      <c r="L356" s="142" t="n"/>
      <c r="M356" s="142" t="n"/>
      <c r="N356" s="142" t="n"/>
      <c r="O356" s="142" t="n"/>
      <c r="P356" s="142" t="n"/>
      <c r="Q356" s="142" t="n"/>
      <c r="R356" s="142" t="n"/>
      <c r="S356" s="142" t="n"/>
    </row>
    <row customHeight="1" ht="15.75" r="357" s="75">
      <c r="A357" s="139">
        <f>IF(B357="","",2*STRATEGY_AMPLITUDE*(1/(1+EXP(-(RATIO_SCALE_FACTOR*(($D357-BULLISH_BIAS_OFFSET)/$C357-1))))-0.5))</f>
        <v/>
      </c>
      <c r="B357" s="140">
        <f>IF('Time Series Inputs'!A357="","",'Time Series Inputs'!A357)</f>
        <v/>
      </c>
      <c r="C357" s="141">
        <f>IF('Time Series Inputs'!B357="","",'Time Series Inputs'!B357)</f>
        <v/>
      </c>
      <c r="D357" s="141">
        <f>IF('Time Series Inputs'!C357="","",'Time Series Inputs'!C357)</f>
        <v/>
      </c>
      <c r="E357" s="142" t="n"/>
      <c r="F357" s="142" t="n"/>
      <c r="G357" s="142" t="n"/>
      <c r="H357" s="142" t="n"/>
      <c r="I357" s="142" t="n"/>
      <c r="J357" s="142" t="n"/>
      <c r="K357" s="142" t="n"/>
      <c r="L357" s="142" t="n"/>
      <c r="M357" s="142" t="n"/>
      <c r="N357" s="142" t="n"/>
      <c r="O357" s="142" t="n"/>
      <c r="P357" s="142" t="n"/>
      <c r="Q357" s="142" t="n"/>
      <c r="R357" s="142" t="n"/>
      <c r="S357" s="142" t="n"/>
    </row>
    <row customHeight="1" ht="15.75" r="358" s="75">
      <c r="A358" s="139">
        <f>IF(B358="","",2*STRATEGY_AMPLITUDE*(1/(1+EXP(-(RATIO_SCALE_FACTOR*(($D358-BULLISH_BIAS_OFFSET)/$C358-1))))-0.5))</f>
        <v/>
      </c>
      <c r="B358" s="140">
        <f>IF('Time Series Inputs'!A358="","",'Time Series Inputs'!A358)</f>
        <v/>
      </c>
      <c r="C358" s="141">
        <f>IF('Time Series Inputs'!B358="","",'Time Series Inputs'!B358)</f>
        <v/>
      </c>
      <c r="D358" s="141">
        <f>IF('Time Series Inputs'!C358="","",'Time Series Inputs'!C358)</f>
        <v/>
      </c>
      <c r="E358" s="142" t="n"/>
      <c r="F358" s="142" t="n"/>
      <c r="G358" s="142" t="n"/>
      <c r="H358" s="142" t="n"/>
      <c r="I358" s="142" t="n"/>
      <c r="J358" s="142" t="n"/>
      <c r="K358" s="142" t="n"/>
      <c r="L358" s="142" t="n"/>
      <c r="M358" s="142" t="n"/>
      <c r="N358" s="142" t="n"/>
      <c r="O358" s="142" t="n"/>
      <c r="P358" s="142" t="n"/>
      <c r="Q358" s="142" t="n"/>
      <c r="R358" s="142" t="n"/>
      <c r="S358" s="142" t="n"/>
    </row>
    <row customHeight="1" ht="15.75" r="359" s="75">
      <c r="A359" s="139">
        <f>IF(B359="","",2*STRATEGY_AMPLITUDE*(1/(1+EXP(-(RATIO_SCALE_FACTOR*(($D359-BULLISH_BIAS_OFFSET)/$C359-1))))-0.5))</f>
        <v/>
      </c>
      <c r="B359" s="140">
        <f>IF('Time Series Inputs'!A359="","",'Time Series Inputs'!A359)</f>
        <v/>
      </c>
      <c r="C359" s="141">
        <f>IF('Time Series Inputs'!B359="","",'Time Series Inputs'!B359)</f>
        <v/>
      </c>
      <c r="D359" s="141">
        <f>IF('Time Series Inputs'!C359="","",'Time Series Inputs'!C359)</f>
        <v/>
      </c>
      <c r="E359" s="142" t="n"/>
      <c r="F359" s="142" t="n"/>
      <c r="G359" s="142" t="n"/>
      <c r="H359" s="142" t="n"/>
      <c r="I359" s="142" t="n"/>
      <c r="J359" s="142" t="n"/>
      <c r="K359" s="142" t="n"/>
      <c r="L359" s="142" t="n"/>
      <c r="M359" s="142" t="n"/>
      <c r="N359" s="142" t="n"/>
      <c r="O359" s="142" t="n"/>
      <c r="P359" s="142" t="n"/>
      <c r="Q359" s="142" t="n"/>
      <c r="R359" s="142" t="n"/>
      <c r="S359" s="142" t="n"/>
    </row>
    <row customHeight="1" ht="15.75" r="360" s="75">
      <c r="A360" s="139">
        <f>IF(B360="","",2*STRATEGY_AMPLITUDE*(1/(1+EXP(-(RATIO_SCALE_FACTOR*(($D360-BULLISH_BIAS_OFFSET)/$C360-1))))-0.5))</f>
        <v/>
      </c>
      <c r="B360" s="140">
        <f>IF('Time Series Inputs'!A360="","",'Time Series Inputs'!A360)</f>
        <v/>
      </c>
      <c r="C360" s="141">
        <f>IF('Time Series Inputs'!B360="","",'Time Series Inputs'!B360)</f>
        <v/>
      </c>
      <c r="D360" s="141">
        <f>IF('Time Series Inputs'!C360="","",'Time Series Inputs'!C360)</f>
        <v/>
      </c>
      <c r="E360" s="142" t="n"/>
      <c r="F360" s="142" t="n"/>
      <c r="G360" s="142" t="n"/>
      <c r="H360" s="142" t="n"/>
      <c r="I360" s="142" t="n"/>
      <c r="J360" s="142" t="n"/>
      <c r="K360" s="142" t="n"/>
      <c r="L360" s="142" t="n"/>
      <c r="M360" s="142" t="n"/>
      <c r="N360" s="142" t="n"/>
      <c r="O360" s="142" t="n"/>
      <c r="P360" s="142" t="n"/>
      <c r="Q360" s="142" t="n"/>
      <c r="R360" s="142" t="n"/>
      <c r="S360" s="142" t="n"/>
    </row>
    <row customHeight="1" ht="15.75" r="361" s="75">
      <c r="A361" s="139">
        <f>IF(B361="","",2*STRATEGY_AMPLITUDE*(1/(1+EXP(-(RATIO_SCALE_FACTOR*(($D361-BULLISH_BIAS_OFFSET)/$C361-1))))-0.5))</f>
        <v/>
      </c>
      <c r="B361" s="140">
        <f>IF('Time Series Inputs'!A361="","",'Time Series Inputs'!A361)</f>
        <v/>
      </c>
      <c r="C361" s="141">
        <f>IF('Time Series Inputs'!B361="","",'Time Series Inputs'!B361)</f>
        <v/>
      </c>
      <c r="D361" s="141">
        <f>IF('Time Series Inputs'!C361="","",'Time Series Inputs'!C361)</f>
        <v/>
      </c>
      <c r="E361" s="142" t="n"/>
      <c r="F361" s="142" t="n"/>
      <c r="G361" s="142" t="n"/>
      <c r="H361" s="142" t="n"/>
      <c r="I361" s="142" t="n"/>
      <c r="J361" s="142" t="n"/>
      <c r="K361" s="142" t="n"/>
      <c r="L361" s="142" t="n"/>
      <c r="M361" s="142" t="n"/>
      <c r="N361" s="142" t="n"/>
      <c r="O361" s="142" t="n"/>
      <c r="P361" s="142" t="n"/>
      <c r="Q361" s="142" t="n"/>
      <c r="R361" s="142" t="n"/>
      <c r="S361" s="142" t="n"/>
    </row>
    <row customHeight="1" ht="15.75" r="362" s="75">
      <c r="A362" s="139">
        <f>IF(B362="","",2*STRATEGY_AMPLITUDE*(1/(1+EXP(-(RATIO_SCALE_FACTOR*(($D362-BULLISH_BIAS_OFFSET)/$C362-1))))-0.5))</f>
        <v/>
      </c>
      <c r="B362" s="140">
        <f>IF('Time Series Inputs'!A362="","",'Time Series Inputs'!A362)</f>
        <v/>
      </c>
      <c r="C362" s="141">
        <f>IF('Time Series Inputs'!B362="","",'Time Series Inputs'!B362)</f>
        <v/>
      </c>
      <c r="D362" s="141">
        <f>IF('Time Series Inputs'!C362="","",'Time Series Inputs'!C362)</f>
        <v/>
      </c>
      <c r="E362" s="142" t="n"/>
      <c r="F362" s="142" t="n"/>
      <c r="G362" s="142" t="n"/>
      <c r="H362" s="142" t="n"/>
      <c r="I362" s="142" t="n"/>
      <c r="J362" s="142" t="n"/>
      <c r="K362" s="142" t="n"/>
      <c r="L362" s="142" t="n"/>
      <c r="M362" s="142" t="n"/>
      <c r="N362" s="142" t="n"/>
      <c r="O362" s="142" t="n"/>
      <c r="P362" s="142" t="n"/>
      <c r="Q362" s="142" t="n"/>
      <c r="R362" s="142" t="n"/>
      <c r="S362" s="142" t="n"/>
    </row>
    <row customHeight="1" ht="15.75" r="363" s="75">
      <c r="A363" s="139">
        <f>IF(B363="","",2*STRATEGY_AMPLITUDE*(1/(1+EXP(-(RATIO_SCALE_FACTOR*(($D363-BULLISH_BIAS_OFFSET)/$C363-1))))-0.5))</f>
        <v/>
      </c>
      <c r="B363" s="140">
        <f>IF('Time Series Inputs'!A363="","",'Time Series Inputs'!A363)</f>
        <v/>
      </c>
      <c r="C363" s="141">
        <f>IF('Time Series Inputs'!B363="","",'Time Series Inputs'!B363)</f>
        <v/>
      </c>
      <c r="D363" s="141">
        <f>IF('Time Series Inputs'!C363="","",'Time Series Inputs'!C363)</f>
        <v/>
      </c>
      <c r="E363" s="142" t="n"/>
      <c r="F363" s="142" t="n"/>
      <c r="G363" s="142" t="n"/>
      <c r="H363" s="142" t="n"/>
      <c r="I363" s="142" t="n"/>
      <c r="J363" s="142" t="n"/>
      <c r="K363" s="142" t="n"/>
      <c r="L363" s="142" t="n"/>
      <c r="M363" s="142" t="n"/>
      <c r="N363" s="142" t="n"/>
      <c r="O363" s="142" t="n"/>
      <c r="P363" s="142" t="n"/>
      <c r="Q363" s="142" t="n"/>
      <c r="R363" s="142" t="n"/>
      <c r="S363" s="142" t="n"/>
    </row>
    <row customHeight="1" ht="15.75" r="364" s="75">
      <c r="A364" s="139">
        <f>IF(B364="","",2*STRATEGY_AMPLITUDE*(1/(1+EXP(-(RATIO_SCALE_FACTOR*(($D364-BULLISH_BIAS_OFFSET)/$C364-1))))-0.5))</f>
        <v/>
      </c>
      <c r="B364" s="140">
        <f>IF('Time Series Inputs'!A364="","",'Time Series Inputs'!A364)</f>
        <v/>
      </c>
      <c r="C364" s="141">
        <f>IF('Time Series Inputs'!B364="","",'Time Series Inputs'!B364)</f>
        <v/>
      </c>
      <c r="D364" s="141">
        <f>IF('Time Series Inputs'!C364="","",'Time Series Inputs'!C364)</f>
        <v/>
      </c>
      <c r="E364" s="142" t="n"/>
      <c r="F364" s="142" t="n"/>
      <c r="G364" s="142" t="n"/>
      <c r="H364" s="142" t="n"/>
      <c r="I364" s="142" t="n"/>
      <c r="J364" s="142" t="n"/>
      <c r="K364" s="142" t="n"/>
      <c r="L364" s="142" t="n"/>
      <c r="M364" s="142" t="n"/>
      <c r="N364" s="142" t="n"/>
      <c r="O364" s="142" t="n"/>
      <c r="P364" s="142" t="n"/>
      <c r="Q364" s="142" t="n"/>
      <c r="R364" s="142" t="n"/>
      <c r="S364" s="142" t="n"/>
    </row>
    <row customHeight="1" ht="15.75" r="365" s="75">
      <c r="A365" s="139">
        <f>IF(B365="","",2*STRATEGY_AMPLITUDE*(1/(1+EXP(-(RATIO_SCALE_FACTOR*(($D365-BULLISH_BIAS_OFFSET)/$C365-1))))-0.5))</f>
        <v/>
      </c>
      <c r="B365" s="140">
        <f>IF('Time Series Inputs'!A365="","",'Time Series Inputs'!A365)</f>
        <v/>
      </c>
      <c r="C365" s="141">
        <f>IF('Time Series Inputs'!B365="","",'Time Series Inputs'!B365)</f>
        <v/>
      </c>
      <c r="D365" s="141">
        <f>IF('Time Series Inputs'!C365="","",'Time Series Inputs'!C365)</f>
        <v/>
      </c>
      <c r="E365" s="142" t="n"/>
      <c r="F365" s="142" t="n"/>
      <c r="G365" s="142" t="n"/>
      <c r="H365" s="142" t="n"/>
      <c r="I365" s="142" t="n"/>
      <c r="J365" s="142" t="n"/>
      <c r="K365" s="142" t="n"/>
      <c r="L365" s="142" t="n"/>
      <c r="M365" s="142" t="n"/>
      <c r="N365" s="142" t="n"/>
      <c r="O365" s="142" t="n"/>
      <c r="P365" s="142" t="n"/>
      <c r="Q365" s="142" t="n"/>
      <c r="R365" s="142" t="n"/>
      <c r="S365" s="142" t="n"/>
    </row>
    <row customHeight="1" ht="15.75" r="366" s="75">
      <c r="A366" s="139">
        <f>IF(B366="","",2*STRATEGY_AMPLITUDE*(1/(1+EXP(-(RATIO_SCALE_FACTOR*(($D366-BULLISH_BIAS_OFFSET)/$C366-1))))-0.5))</f>
        <v/>
      </c>
      <c r="B366" s="140">
        <f>IF('Time Series Inputs'!A366="","",'Time Series Inputs'!A366)</f>
        <v/>
      </c>
      <c r="C366" s="141">
        <f>IF('Time Series Inputs'!B366="","",'Time Series Inputs'!B366)</f>
        <v/>
      </c>
      <c r="D366" s="141">
        <f>IF('Time Series Inputs'!C366="","",'Time Series Inputs'!C366)</f>
        <v/>
      </c>
      <c r="E366" s="142" t="n"/>
      <c r="F366" s="142" t="n"/>
      <c r="G366" s="142" t="n"/>
      <c r="H366" s="142" t="n"/>
      <c r="I366" s="142" t="n"/>
      <c r="J366" s="142" t="n"/>
      <c r="K366" s="142" t="n"/>
      <c r="L366" s="142" t="n"/>
      <c r="M366" s="142" t="n"/>
      <c r="N366" s="142" t="n"/>
      <c r="O366" s="142" t="n"/>
      <c r="P366" s="142" t="n"/>
      <c r="Q366" s="142" t="n"/>
      <c r="R366" s="142" t="n"/>
      <c r="S366" s="142" t="n"/>
    </row>
    <row customHeight="1" ht="15.75" r="367" s="75">
      <c r="A367" s="139">
        <f>IF(B367="","",2*STRATEGY_AMPLITUDE*(1/(1+EXP(-(RATIO_SCALE_FACTOR*(($D367-BULLISH_BIAS_OFFSET)/$C367-1))))-0.5))</f>
        <v/>
      </c>
      <c r="B367" s="140">
        <f>IF('Time Series Inputs'!A367="","",'Time Series Inputs'!A367)</f>
        <v/>
      </c>
      <c r="C367" s="141">
        <f>IF('Time Series Inputs'!B367="","",'Time Series Inputs'!B367)</f>
        <v/>
      </c>
      <c r="D367" s="141">
        <f>IF('Time Series Inputs'!C367="","",'Time Series Inputs'!C367)</f>
        <v/>
      </c>
      <c r="E367" s="142" t="n"/>
      <c r="F367" s="142" t="n"/>
      <c r="G367" s="142" t="n"/>
      <c r="H367" s="142" t="n"/>
      <c r="I367" s="142" t="n"/>
      <c r="J367" s="142" t="n"/>
      <c r="K367" s="142" t="n"/>
      <c r="L367" s="142" t="n"/>
      <c r="M367" s="142" t="n"/>
      <c r="N367" s="142" t="n"/>
      <c r="O367" s="142" t="n"/>
      <c r="P367" s="142" t="n"/>
      <c r="Q367" s="142" t="n"/>
      <c r="R367" s="142" t="n"/>
      <c r="S367" s="142" t="n"/>
    </row>
    <row customHeight="1" ht="15.75" r="368" s="75">
      <c r="A368" s="139">
        <f>IF(B368="","",2*STRATEGY_AMPLITUDE*(1/(1+EXP(-(RATIO_SCALE_FACTOR*(($D368-BULLISH_BIAS_OFFSET)/$C368-1))))-0.5))</f>
        <v/>
      </c>
      <c r="B368" s="140">
        <f>IF('Time Series Inputs'!A368="","",'Time Series Inputs'!A368)</f>
        <v/>
      </c>
      <c r="C368" s="141">
        <f>IF('Time Series Inputs'!B368="","",'Time Series Inputs'!B368)</f>
        <v/>
      </c>
      <c r="D368" s="141">
        <f>IF('Time Series Inputs'!C368="","",'Time Series Inputs'!C368)</f>
        <v/>
      </c>
      <c r="E368" s="142" t="n"/>
      <c r="F368" s="142" t="n"/>
      <c r="G368" s="142" t="n"/>
      <c r="H368" s="142" t="n"/>
      <c r="I368" s="142" t="n"/>
      <c r="J368" s="142" t="n"/>
      <c r="K368" s="142" t="n"/>
      <c r="L368" s="142" t="n"/>
      <c r="M368" s="142" t="n"/>
      <c r="N368" s="142" t="n"/>
      <c r="O368" s="142" t="n"/>
      <c r="P368" s="142" t="n"/>
      <c r="Q368" s="142" t="n"/>
      <c r="R368" s="142" t="n"/>
      <c r="S368" s="142" t="n"/>
    </row>
    <row customHeight="1" ht="15.75" r="369" s="75">
      <c r="A369" s="139">
        <f>IF(B369="","",2*STRATEGY_AMPLITUDE*(1/(1+EXP(-(RATIO_SCALE_FACTOR*(($D369-BULLISH_BIAS_OFFSET)/$C369-1))))-0.5))</f>
        <v/>
      </c>
      <c r="B369" s="140">
        <f>IF('Time Series Inputs'!A369="","",'Time Series Inputs'!A369)</f>
        <v/>
      </c>
      <c r="C369" s="141">
        <f>IF('Time Series Inputs'!B369="","",'Time Series Inputs'!B369)</f>
        <v/>
      </c>
      <c r="D369" s="141">
        <f>IF('Time Series Inputs'!C369="","",'Time Series Inputs'!C369)</f>
        <v/>
      </c>
      <c r="E369" s="142" t="n"/>
      <c r="F369" s="142" t="n"/>
      <c r="G369" s="142" t="n"/>
      <c r="H369" s="142" t="n"/>
      <c r="I369" s="142" t="n"/>
      <c r="J369" s="142" t="n"/>
      <c r="K369" s="142" t="n"/>
      <c r="L369" s="142" t="n"/>
      <c r="M369" s="142" t="n"/>
      <c r="N369" s="142" t="n"/>
      <c r="O369" s="142" t="n"/>
      <c r="P369" s="142" t="n"/>
      <c r="Q369" s="142" t="n"/>
      <c r="R369" s="142" t="n"/>
      <c r="S369" s="142" t="n"/>
    </row>
    <row customHeight="1" ht="15.75" r="370" s="75">
      <c r="A370" s="139">
        <f>IF(B370="","",2*STRATEGY_AMPLITUDE*(1/(1+EXP(-(RATIO_SCALE_FACTOR*(($D370-BULLISH_BIAS_OFFSET)/$C370-1))))-0.5))</f>
        <v/>
      </c>
      <c r="B370" s="140">
        <f>IF('Time Series Inputs'!A370="","",'Time Series Inputs'!A370)</f>
        <v/>
      </c>
      <c r="C370" s="141">
        <f>IF('Time Series Inputs'!B370="","",'Time Series Inputs'!B370)</f>
        <v/>
      </c>
      <c r="D370" s="141">
        <f>IF('Time Series Inputs'!C370="","",'Time Series Inputs'!C370)</f>
        <v/>
      </c>
      <c r="E370" s="142" t="n"/>
      <c r="F370" s="142" t="n"/>
      <c r="G370" s="142" t="n"/>
      <c r="H370" s="142" t="n"/>
      <c r="I370" s="142" t="n"/>
      <c r="J370" s="142" t="n"/>
      <c r="K370" s="142" t="n"/>
      <c r="L370" s="142" t="n"/>
      <c r="M370" s="142" t="n"/>
      <c r="N370" s="142" t="n"/>
      <c r="O370" s="142" t="n"/>
      <c r="P370" s="142" t="n"/>
      <c r="Q370" s="142" t="n"/>
      <c r="R370" s="142" t="n"/>
      <c r="S370" s="142" t="n"/>
    </row>
    <row customHeight="1" ht="15.75" r="371" s="75">
      <c r="A371" s="139">
        <f>IF(B371="","",2*STRATEGY_AMPLITUDE*(1/(1+EXP(-(RATIO_SCALE_FACTOR*(($D371-BULLISH_BIAS_OFFSET)/$C371-1))))-0.5))</f>
        <v/>
      </c>
      <c r="B371" s="140">
        <f>IF('Time Series Inputs'!A371="","",'Time Series Inputs'!A371)</f>
        <v/>
      </c>
      <c r="C371" s="141">
        <f>IF('Time Series Inputs'!B371="","",'Time Series Inputs'!B371)</f>
        <v/>
      </c>
      <c r="D371" s="141">
        <f>IF('Time Series Inputs'!C371="","",'Time Series Inputs'!C371)</f>
        <v/>
      </c>
      <c r="E371" s="142" t="n"/>
      <c r="F371" s="142" t="n"/>
      <c r="G371" s="142" t="n"/>
      <c r="H371" s="142" t="n"/>
      <c r="I371" s="142" t="n"/>
      <c r="J371" s="142" t="n"/>
      <c r="K371" s="142" t="n"/>
      <c r="L371" s="142" t="n"/>
      <c r="M371" s="142" t="n"/>
      <c r="N371" s="142" t="n"/>
      <c r="O371" s="142" t="n"/>
      <c r="P371" s="142" t="n"/>
      <c r="Q371" s="142" t="n"/>
      <c r="R371" s="142" t="n"/>
      <c r="S371" s="142" t="n"/>
    </row>
    <row customHeight="1" ht="15.75" r="372" s="75">
      <c r="A372" s="139">
        <f>IF(B372="","",2*STRATEGY_AMPLITUDE*(1/(1+EXP(-(RATIO_SCALE_FACTOR*(($D372-BULLISH_BIAS_OFFSET)/$C372-1))))-0.5))</f>
        <v/>
      </c>
      <c r="B372" s="140">
        <f>IF('Time Series Inputs'!A372="","",'Time Series Inputs'!A372)</f>
        <v/>
      </c>
      <c r="C372" s="141">
        <f>IF('Time Series Inputs'!B372="","",'Time Series Inputs'!B372)</f>
        <v/>
      </c>
      <c r="D372" s="141">
        <f>IF('Time Series Inputs'!C372="","",'Time Series Inputs'!C372)</f>
        <v/>
      </c>
      <c r="E372" s="142" t="n"/>
      <c r="F372" s="142" t="n"/>
      <c r="G372" s="142" t="n"/>
      <c r="H372" s="142" t="n"/>
      <c r="I372" s="142" t="n"/>
      <c r="J372" s="142" t="n"/>
      <c r="K372" s="142" t="n"/>
      <c r="L372" s="142" t="n"/>
      <c r="M372" s="142" t="n"/>
      <c r="N372" s="142" t="n"/>
      <c r="O372" s="142" t="n"/>
      <c r="P372" s="142" t="n"/>
      <c r="Q372" s="142" t="n"/>
      <c r="R372" s="142" t="n"/>
      <c r="S372" s="142" t="n"/>
    </row>
    <row customHeight="1" ht="15.75" r="373" s="75">
      <c r="A373" s="139">
        <f>IF(B373="","",2*STRATEGY_AMPLITUDE*(1/(1+EXP(-(RATIO_SCALE_FACTOR*(($D373-BULLISH_BIAS_OFFSET)/$C373-1))))-0.5))</f>
        <v/>
      </c>
      <c r="B373" s="140">
        <f>IF('Time Series Inputs'!A373="","",'Time Series Inputs'!A373)</f>
        <v/>
      </c>
      <c r="C373" s="141">
        <f>IF('Time Series Inputs'!B373="","",'Time Series Inputs'!B373)</f>
        <v/>
      </c>
      <c r="D373" s="141">
        <f>IF('Time Series Inputs'!C373="","",'Time Series Inputs'!C373)</f>
        <v/>
      </c>
      <c r="E373" s="142" t="n"/>
      <c r="F373" s="142" t="n"/>
      <c r="G373" s="142" t="n"/>
      <c r="H373" s="142" t="n"/>
      <c r="I373" s="142" t="n"/>
      <c r="J373" s="142" t="n"/>
      <c r="K373" s="142" t="n"/>
      <c r="L373" s="142" t="n"/>
      <c r="M373" s="142" t="n"/>
      <c r="N373" s="142" t="n"/>
      <c r="O373" s="142" t="n"/>
      <c r="P373" s="142" t="n"/>
      <c r="Q373" s="142" t="n"/>
      <c r="R373" s="142" t="n"/>
      <c r="S373" s="142" t="n"/>
    </row>
    <row customHeight="1" ht="15.75" r="374" s="75">
      <c r="A374" s="139">
        <f>IF(B374="","",2*STRATEGY_AMPLITUDE*(1/(1+EXP(-(RATIO_SCALE_FACTOR*(($D374-BULLISH_BIAS_OFFSET)/$C374-1))))-0.5))</f>
        <v/>
      </c>
      <c r="B374" s="140">
        <f>IF('Time Series Inputs'!A374="","",'Time Series Inputs'!A374)</f>
        <v/>
      </c>
      <c r="C374" s="141">
        <f>IF('Time Series Inputs'!B374="","",'Time Series Inputs'!B374)</f>
        <v/>
      </c>
      <c r="D374" s="141">
        <f>IF('Time Series Inputs'!C374="","",'Time Series Inputs'!C374)</f>
        <v/>
      </c>
      <c r="E374" s="142" t="n"/>
      <c r="F374" s="142" t="n"/>
      <c r="G374" s="142" t="n"/>
      <c r="H374" s="142" t="n"/>
      <c r="I374" s="142" t="n"/>
      <c r="J374" s="142" t="n"/>
      <c r="K374" s="142" t="n"/>
      <c r="L374" s="142" t="n"/>
      <c r="M374" s="142" t="n"/>
      <c r="N374" s="142" t="n"/>
      <c r="O374" s="142" t="n"/>
      <c r="P374" s="142" t="n"/>
      <c r="Q374" s="142" t="n"/>
      <c r="R374" s="142" t="n"/>
      <c r="S374" s="142" t="n"/>
    </row>
    <row customHeight="1" ht="15.75" r="375" s="75">
      <c r="A375" s="139">
        <f>IF(B375="","",2*STRATEGY_AMPLITUDE*(1/(1+EXP(-(RATIO_SCALE_FACTOR*(($D375-BULLISH_BIAS_OFFSET)/$C375-1))))-0.5))</f>
        <v/>
      </c>
      <c r="B375" s="140">
        <f>IF('Time Series Inputs'!A375="","",'Time Series Inputs'!A375)</f>
        <v/>
      </c>
      <c r="C375" s="141">
        <f>IF('Time Series Inputs'!B375="","",'Time Series Inputs'!B375)</f>
        <v/>
      </c>
      <c r="D375" s="141">
        <f>IF('Time Series Inputs'!C375="","",'Time Series Inputs'!C375)</f>
        <v/>
      </c>
      <c r="E375" s="142" t="n"/>
      <c r="F375" s="142" t="n"/>
      <c r="G375" s="142" t="n"/>
      <c r="H375" s="142" t="n"/>
      <c r="I375" s="142" t="n"/>
      <c r="J375" s="142" t="n"/>
      <c r="K375" s="142" t="n"/>
      <c r="L375" s="142" t="n"/>
      <c r="M375" s="142" t="n"/>
      <c r="N375" s="142" t="n"/>
      <c r="O375" s="142" t="n"/>
      <c r="P375" s="142" t="n"/>
      <c r="Q375" s="142" t="n"/>
      <c r="R375" s="142" t="n"/>
      <c r="S375" s="142" t="n"/>
    </row>
    <row customHeight="1" ht="15.75" r="376" s="75">
      <c r="A376" s="139">
        <f>IF(B376="","",2*STRATEGY_AMPLITUDE*(1/(1+EXP(-(RATIO_SCALE_FACTOR*(($D376-BULLISH_BIAS_OFFSET)/$C376-1))))-0.5))</f>
        <v/>
      </c>
      <c r="B376" s="140">
        <f>IF('Time Series Inputs'!A376="","",'Time Series Inputs'!A376)</f>
        <v/>
      </c>
      <c r="C376" s="141">
        <f>IF('Time Series Inputs'!B376="","",'Time Series Inputs'!B376)</f>
        <v/>
      </c>
      <c r="D376" s="141">
        <f>IF('Time Series Inputs'!C376="","",'Time Series Inputs'!C376)</f>
        <v/>
      </c>
      <c r="E376" s="142" t="n"/>
      <c r="F376" s="142" t="n"/>
      <c r="G376" s="142" t="n"/>
      <c r="H376" s="142" t="n"/>
      <c r="I376" s="142" t="n"/>
      <c r="J376" s="142" t="n"/>
      <c r="K376" s="142" t="n"/>
      <c r="L376" s="142" t="n"/>
      <c r="M376" s="142" t="n"/>
      <c r="N376" s="142" t="n"/>
      <c r="O376" s="142" t="n"/>
      <c r="P376" s="142" t="n"/>
      <c r="Q376" s="142" t="n"/>
      <c r="R376" s="142" t="n"/>
      <c r="S376" s="142" t="n"/>
    </row>
    <row customHeight="1" ht="15.75" r="377" s="75">
      <c r="A377" s="139">
        <f>IF(B377="","",2*STRATEGY_AMPLITUDE*(1/(1+EXP(-(RATIO_SCALE_FACTOR*(($D377-BULLISH_BIAS_OFFSET)/$C377-1))))-0.5))</f>
        <v/>
      </c>
      <c r="B377" s="140">
        <f>IF('Time Series Inputs'!A377="","",'Time Series Inputs'!A377)</f>
        <v/>
      </c>
      <c r="C377" s="141">
        <f>IF('Time Series Inputs'!B377="","",'Time Series Inputs'!B377)</f>
        <v/>
      </c>
      <c r="D377" s="141">
        <f>IF('Time Series Inputs'!C377="","",'Time Series Inputs'!C377)</f>
        <v/>
      </c>
      <c r="E377" s="142" t="n"/>
      <c r="F377" s="142" t="n"/>
      <c r="G377" s="142" t="n"/>
      <c r="H377" s="142" t="n"/>
      <c r="I377" s="142" t="n"/>
      <c r="J377" s="142" t="n"/>
      <c r="K377" s="142" t="n"/>
      <c r="L377" s="142" t="n"/>
      <c r="M377" s="142" t="n"/>
      <c r="N377" s="142" t="n"/>
      <c r="O377" s="142" t="n"/>
      <c r="P377" s="142" t="n"/>
      <c r="Q377" s="142" t="n"/>
      <c r="R377" s="142" t="n"/>
      <c r="S377" s="142" t="n"/>
    </row>
    <row customHeight="1" ht="15.75" r="378" s="75">
      <c r="A378" s="139">
        <f>IF(B378="","",2*STRATEGY_AMPLITUDE*(1/(1+EXP(-(RATIO_SCALE_FACTOR*(($D378-BULLISH_BIAS_OFFSET)/$C378-1))))-0.5))</f>
        <v/>
      </c>
      <c r="B378" s="140">
        <f>IF('Time Series Inputs'!A378="","",'Time Series Inputs'!A378)</f>
        <v/>
      </c>
      <c r="C378" s="141">
        <f>IF('Time Series Inputs'!B378="","",'Time Series Inputs'!B378)</f>
        <v/>
      </c>
      <c r="D378" s="141">
        <f>IF('Time Series Inputs'!C378="","",'Time Series Inputs'!C378)</f>
        <v/>
      </c>
      <c r="E378" s="142" t="n"/>
      <c r="F378" s="142" t="n"/>
      <c r="G378" s="142" t="n"/>
      <c r="H378" s="142" t="n"/>
      <c r="I378" s="142" t="n"/>
      <c r="J378" s="142" t="n"/>
      <c r="K378" s="142" t="n"/>
      <c r="L378" s="142" t="n"/>
      <c r="M378" s="142" t="n"/>
      <c r="N378" s="142" t="n"/>
      <c r="O378" s="142" t="n"/>
      <c r="P378" s="142" t="n"/>
      <c r="Q378" s="142" t="n"/>
      <c r="R378" s="142" t="n"/>
      <c r="S378" s="142" t="n"/>
    </row>
    <row customHeight="1" ht="15.75" r="379" s="75">
      <c r="A379" s="139">
        <f>IF(B379="","",2*STRATEGY_AMPLITUDE*(1/(1+EXP(-(RATIO_SCALE_FACTOR*(($D379-BULLISH_BIAS_OFFSET)/$C379-1))))-0.5))</f>
        <v/>
      </c>
      <c r="B379" s="140">
        <f>IF('Time Series Inputs'!A379="","",'Time Series Inputs'!A379)</f>
        <v/>
      </c>
      <c r="C379" s="141">
        <f>IF('Time Series Inputs'!B379="","",'Time Series Inputs'!B379)</f>
        <v/>
      </c>
      <c r="D379" s="141">
        <f>IF('Time Series Inputs'!C379="","",'Time Series Inputs'!C379)</f>
        <v/>
      </c>
      <c r="E379" s="142" t="n"/>
      <c r="F379" s="142" t="n"/>
      <c r="G379" s="142" t="n"/>
      <c r="H379" s="142" t="n"/>
      <c r="I379" s="142" t="n"/>
      <c r="J379" s="142" t="n"/>
      <c r="K379" s="142" t="n"/>
      <c r="L379" s="142" t="n"/>
      <c r="M379" s="142" t="n"/>
      <c r="N379" s="142" t="n"/>
      <c r="O379" s="142" t="n"/>
      <c r="P379" s="142" t="n"/>
      <c r="Q379" s="142" t="n"/>
      <c r="R379" s="142" t="n"/>
      <c r="S379" s="142" t="n"/>
    </row>
    <row customHeight="1" ht="15.75" r="380" s="75">
      <c r="A380" s="139">
        <f>IF(B380="","",2*STRATEGY_AMPLITUDE*(1/(1+EXP(-(RATIO_SCALE_FACTOR*(($D380-BULLISH_BIAS_OFFSET)/$C380-1))))-0.5))</f>
        <v/>
      </c>
      <c r="B380" s="140">
        <f>IF('Time Series Inputs'!A380="","",'Time Series Inputs'!A380)</f>
        <v/>
      </c>
      <c r="C380" s="141">
        <f>IF('Time Series Inputs'!B380="","",'Time Series Inputs'!B380)</f>
        <v/>
      </c>
      <c r="D380" s="141">
        <f>IF('Time Series Inputs'!C380="","",'Time Series Inputs'!C380)</f>
        <v/>
      </c>
      <c r="E380" s="142" t="n"/>
      <c r="F380" s="142" t="n"/>
      <c r="G380" s="142" t="n"/>
      <c r="H380" s="142" t="n"/>
      <c r="I380" s="142" t="n"/>
      <c r="J380" s="142" t="n"/>
      <c r="K380" s="142" t="n"/>
      <c r="L380" s="142" t="n"/>
      <c r="M380" s="142" t="n"/>
      <c r="N380" s="142" t="n"/>
      <c r="O380" s="142" t="n"/>
      <c r="P380" s="142" t="n"/>
      <c r="Q380" s="142" t="n"/>
      <c r="R380" s="142" t="n"/>
      <c r="S380" s="142" t="n"/>
    </row>
    <row customHeight="1" ht="15.75" r="381" s="75">
      <c r="A381" s="139">
        <f>IF(B381="","",2*STRATEGY_AMPLITUDE*(1/(1+EXP(-(RATIO_SCALE_FACTOR*(($D381-BULLISH_BIAS_OFFSET)/$C381-1))))-0.5))</f>
        <v/>
      </c>
      <c r="B381" s="140">
        <f>IF('Time Series Inputs'!A381="","",'Time Series Inputs'!A381)</f>
        <v/>
      </c>
      <c r="C381" s="141">
        <f>IF('Time Series Inputs'!B381="","",'Time Series Inputs'!B381)</f>
        <v/>
      </c>
      <c r="D381" s="141">
        <f>IF('Time Series Inputs'!C381="","",'Time Series Inputs'!C381)</f>
        <v/>
      </c>
      <c r="E381" s="142" t="n"/>
      <c r="F381" s="142" t="n"/>
      <c r="G381" s="142" t="n"/>
      <c r="H381" s="142" t="n"/>
      <c r="I381" s="142" t="n"/>
      <c r="J381" s="142" t="n"/>
      <c r="K381" s="142" t="n"/>
      <c r="L381" s="142" t="n"/>
      <c r="M381" s="142" t="n"/>
      <c r="N381" s="142" t="n"/>
      <c r="O381" s="142" t="n"/>
      <c r="P381" s="142" t="n"/>
      <c r="Q381" s="142" t="n"/>
      <c r="R381" s="142" t="n"/>
      <c r="S381" s="142" t="n"/>
    </row>
    <row customHeight="1" ht="15.75" r="382" s="75">
      <c r="A382" s="139">
        <f>IF(B382="","",2*STRATEGY_AMPLITUDE*(1/(1+EXP(-(RATIO_SCALE_FACTOR*(($D382-BULLISH_BIAS_OFFSET)/$C382-1))))-0.5))</f>
        <v/>
      </c>
      <c r="B382" s="140">
        <f>IF('Time Series Inputs'!A382="","",'Time Series Inputs'!A382)</f>
        <v/>
      </c>
      <c r="C382" s="141">
        <f>IF('Time Series Inputs'!B382="","",'Time Series Inputs'!B382)</f>
        <v/>
      </c>
      <c r="D382" s="141">
        <f>IF('Time Series Inputs'!C382="","",'Time Series Inputs'!C382)</f>
        <v/>
      </c>
      <c r="E382" s="142" t="n"/>
      <c r="F382" s="142" t="n"/>
      <c r="G382" s="142" t="n"/>
      <c r="H382" s="142" t="n"/>
      <c r="I382" s="142" t="n"/>
      <c r="J382" s="142" t="n"/>
      <c r="K382" s="142" t="n"/>
      <c r="L382" s="142" t="n"/>
      <c r="M382" s="142" t="n"/>
      <c r="N382" s="142" t="n"/>
      <c r="O382" s="142" t="n"/>
      <c r="P382" s="142" t="n"/>
      <c r="Q382" s="142" t="n"/>
      <c r="R382" s="142" t="n"/>
      <c r="S382" s="142" t="n"/>
    </row>
    <row customHeight="1" ht="15.75" r="383" s="75">
      <c r="A383" s="139">
        <f>IF(B383="","",2*STRATEGY_AMPLITUDE*(1/(1+EXP(-(RATIO_SCALE_FACTOR*(($D383-BULLISH_BIAS_OFFSET)/$C383-1))))-0.5))</f>
        <v/>
      </c>
      <c r="B383" s="140">
        <f>IF('Time Series Inputs'!A383="","",'Time Series Inputs'!A383)</f>
        <v/>
      </c>
      <c r="C383" s="141">
        <f>IF('Time Series Inputs'!B383="","",'Time Series Inputs'!B383)</f>
        <v/>
      </c>
      <c r="D383" s="141">
        <f>IF('Time Series Inputs'!C383="","",'Time Series Inputs'!C383)</f>
        <v/>
      </c>
      <c r="E383" s="142" t="n"/>
      <c r="F383" s="142" t="n"/>
      <c r="G383" s="142" t="n"/>
      <c r="H383" s="142" t="n"/>
      <c r="I383" s="142" t="n"/>
      <c r="J383" s="142" t="n"/>
      <c r="K383" s="142" t="n"/>
      <c r="L383" s="142" t="n"/>
      <c r="M383" s="142" t="n"/>
      <c r="N383" s="142" t="n"/>
      <c r="O383" s="142" t="n"/>
      <c r="P383" s="142" t="n"/>
      <c r="Q383" s="142" t="n"/>
      <c r="R383" s="142" t="n"/>
      <c r="S383" s="142" t="n"/>
    </row>
    <row customHeight="1" ht="15.75" r="384" s="75">
      <c r="A384" s="139">
        <f>IF(B384="","",2*STRATEGY_AMPLITUDE*(1/(1+EXP(-(RATIO_SCALE_FACTOR*(($D384-BULLISH_BIAS_OFFSET)/$C384-1))))-0.5))</f>
        <v/>
      </c>
      <c r="B384" s="140">
        <f>IF('Time Series Inputs'!A384="","",'Time Series Inputs'!A384)</f>
        <v/>
      </c>
      <c r="C384" s="141">
        <f>IF('Time Series Inputs'!B384="","",'Time Series Inputs'!B384)</f>
        <v/>
      </c>
      <c r="D384" s="141">
        <f>IF('Time Series Inputs'!C384="","",'Time Series Inputs'!C384)</f>
        <v/>
      </c>
      <c r="E384" s="142" t="n"/>
      <c r="F384" s="142" t="n"/>
      <c r="G384" s="142" t="n"/>
      <c r="H384" s="142" t="n"/>
      <c r="I384" s="142" t="n"/>
      <c r="J384" s="142" t="n"/>
      <c r="K384" s="142" t="n"/>
      <c r="L384" s="142" t="n"/>
      <c r="M384" s="142" t="n"/>
      <c r="N384" s="142" t="n"/>
      <c r="O384" s="142" t="n"/>
      <c r="P384" s="142" t="n"/>
      <c r="Q384" s="142" t="n"/>
      <c r="R384" s="142" t="n"/>
      <c r="S384" s="142" t="n"/>
    </row>
    <row customHeight="1" ht="15.75" r="385" s="75">
      <c r="A385" s="139">
        <f>IF(B385="","",2*STRATEGY_AMPLITUDE*(1/(1+EXP(-(RATIO_SCALE_FACTOR*(($D385-BULLISH_BIAS_OFFSET)/$C385-1))))-0.5))</f>
        <v/>
      </c>
      <c r="B385" s="140">
        <f>IF('Time Series Inputs'!A385="","",'Time Series Inputs'!A385)</f>
        <v/>
      </c>
      <c r="C385" s="141">
        <f>IF('Time Series Inputs'!B385="","",'Time Series Inputs'!B385)</f>
        <v/>
      </c>
      <c r="D385" s="141">
        <f>IF('Time Series Inputs'!C385="","",'Time Series Inputs'!C385)</f>
        <v/>
      </c>
      <c r="E385" s="142" t="n"/>
      <c r="F385" s="142" t="n"/>
      <c r="G385" s="142" t="n"/>
      <c r="H385" s="142" t="n"/>
      <c r="I385" s="142" t="n"/>
      <c r="J385" s="142" t="n"/>
      <c r="K385" s="142" t="n"/>
      <c r="L385" s="142" t="n"/>
      <c r="M385" s="142" t="n"/>
      <c r="N385" s="142" t="n"/>
      <c r="O385" s="142" t="n"/>
      <c r="P385" s="142" t="n"/>
      <c r="Q385" s="142" t="n"/>
      <c r="R385" s="142" t="n"/>
      <c r="S385" s="142" t="n"/>
    </row>
    <row customHeight="1" ht="15.75" r="386" s="75">
      <c r="A386" s="139">
        <f>IF(B386="","",2*STRATEGY_AMPLITUDE*(1/(1+EXP(-(RATIO_SCALE_FACTOR*(($D386-BULLISH_BIAS_OFFSET)/$C386-1))))-0.5))</f>
        <v/>
      </c>
      <c r="B386" s="140">
        <f>IF('Time Series Inputs'!A386="","",'Time Series Inputs'!A386)</f>
        <v/>
      </c>
      <c r="C386" s="141">
        <f>IF('Time Series Inputs'!B386="","",'Time Series Inputs'!B386)</f>
        <v/>
      </c>
      <c r="D386" s="141">
        <f>IF('Time Series Inputs'!C386="","",'Time Series Inputs'!C386)</f>
        <v/>
      </c>
      <c r="E386" s="142" t="n"/>
      <c r="F386" s="142" t="n"/>
      <c r="G386" s="142" t="n"/>
      <c r="H386" s="142" t="n"/>
      <c r="I386" s="142" t="n"/>
      <c r="J386" s="142" t="n"/>
      <c r="K386" s="142" t="n"/>
      <c r="L386" s="142" t="n"/>
      <c r="M386" s="142" t="n"/>
      <c r="N386" s="142" t="n"/>
      <c r="O386" s="142" t="n"/>
      <c r="P386" s="142" t="n"/>
      <c r="Q386" s="142" t="n"/>
      <c r="R386" s="142" t="n"/>
      <c r="S386" s="142" t="n"/>
    </row>
    <row customHeight="1" ht="15.75" r="387" s="75">
      <c r="A387" s="139">
        <f>IF(B387="","",2*STRATEGY_AMPLITUDE*(1/(1+EXP(-(RATIO_SCALE_FACTOR*(($D387-BULLISH_BIAS_OFFSET)/$C387-1))))-0.5))</f>
        <v/>
      </c>
      <c r="B387" s="140">
        <f>IF('Time Series Inputs'!A387="","",'Time Series Inputs'!A387)</f>
        <v/>
      </c>
      <c r="C387" s="141">
        <f>IF('Time Series Inputs'!B387="","",'Time Series Inputs'!B387)</f>
        <v/>
      </c>
      <c r="D387" s="141">
        <f>IF('Time Series Inputs'!C387="","",'Time Series Inputs'!C387)</f>
        <v/>
      </c>
      <c r="E387" s="142" t="n"/>
      <c r="F387" s="142" t="n"/>
      <c r="G387" s="142" t="n"/>
      <c r="H387" s="142" t="n"/>
      <c r="I387" s="142" t="n"/>
      <c r="J387" s="142" t="n"/>
      <c r="K387" s="142" t="n"/>
      <c r="L387" s="142" t="n"/>
      <c r="M387" s="142" t="n"/>
      <c r="N387" s="142" t="n"/>
      <c r="O387" s="142" t="n"/>
      <c r="P387" s="142" t="n"/>
      <c r="Q387" s="142" t="n"/>
      <c r="R387" s="142" t="n"/>
      <c r="S387" s="142" t="n"/>
    </row>
    <row customHeight="1" ht="15.75" r="388" s="75">
      <c r="A388" s="139">
        <f>IF(B388="","",2*STRATEGY_AMPLITUDE*(1/(1+EXP(-(RATIO_SCALE_FACTOR*(($D388-BULLISH_BIAS_OFFSET)/$C388-1))))-0.5))</f>
        <v/>
      </c>
      <c r="B388" s="140">
        <f>IF('Time Series Inputs'!A388="","",'Time Series Inputs'!A388)</f>
        <v/>
      </c>
      <c r="C388" s="141">
        <f>IF('Time Series Inputs'!B388="","",'Time Series Inputs'!B388)</f>
        <v/>
      </c>
      <c r="D388" s="141">
        <f>IF('Time Series Inputs'!C388="","",'Time Series Inputs'!C388)</f>
        <v/>
      </c>
      <c r="E388" s="142" t="n"/>
      <c r="F388" s="142" t="n"/>
      <c r="G388" s="142" t="n"/>
      <c r="H388" s="142" t="n"/>
      <c r="I388" s="142" t="n"/>
      <c r="J388" s="142" t="n"/>
      <c r="K388" s="142" t="n"/>
      <c r="L388" s="142" t="n"/>
      <c r="M388" s="142" t="n"/>
      <c r="N388" s="142" t="n"/>
      <c r="O388" s="142" t="n"/>
      <c r="P388" s="142" t="n"/>
      <c r="Q388" s="142" t="n"/>
      <c r="R388" s="142" t="n"/>
      <c r="S388" s="142" t="n"/>
    </row>
    <row customHeight="1" ht="15.75" r="389" s="75">
      <c r="A389" s="139">
        <f>IF(B389="","",2*STRATEGY_AMPLITUDE*(1/(1+EXP(-(RATIO_SCALE_FACTOR*(($D389-BULLISH_BIAS_OFFSET)/$C389-1))))-0.5))</f>
        <v/>
      </c>
      <c r="B389" s="140">
        <f>IF('Time Series Inputs'!A389="","",'Time Series Inputs'!A389)</f>
        <v/>
      </c>
      <c r="C389" s="141">
        <f>IF('Time Series Inputs'!B389="","",'Time Series Inputs'!B389)</f>
        <v/>
      </c>
      <c r="D389" s="141">
        <f>IF('Time Series Inputs'!C389="","",'Time Series Inputs'!C389)</f>
        <v/>
      </c>
      <c r="E389" s="142" t="n"/>
      <c r="F389" s="142" t="n"/>
      <c r="G389" s="142" t="n"/>
      <c r="H389" s="142" t="n"/>
      <c r="I389" s="142" t="n"/>
      <c r="J389" s="142" t="n"/>
      <c r="K389" s="142" t="n"/>
      <c r="L389" s="142" t="n"/>
      <c r="M389" s="142" t="n"/>
      <c r="N389" s="142" t="n"/>
      <c r="O389" s="142" t="n"/>
      <c r="P389" s="142" t="n"/>
      <c r="Q389" s="142" t="n"/>
      <c r="R389" s="142" t="n"/>
      <c r="S389" s="142" t="n"/>
    </row>
    <row customHeight="1" ht="15.75" r="390" s="75">
      <c r="A390" s="139">
        <f>IF(B390="","",2*STRATEGY_AMPLITUDE*(1/(1+EXP(-(RATIO_SCALE_FACTOR*(($D390-BULLISH_BIAS_OFFSET)/$C390-1))))-0.5))</f>
        <v/>
      </c>
      <c r="B390" s="140">
        <f>IF('Time Series Inputs'!A390="","",'Time Series Inputs'!A390)</f>
        <v/>
      </c>
      <c r="C390" s="141">
        <f>IF('Time Series Inputs'!B390="","",'Time Series Inputs'!B390)</f>
        <v/>
      </c>
      <c r="D390" s="141">
        <f>IF('Time Series Inputs'!C390="","",'Time Series Inputs'!C390)</f>
        <v/>
      </c>
      <c r="E390" s="142" t="n"/>
      <c r="F390" s="142" t="n"/>
      <c r="G390" s="142" t="n"/>
      <c r="H390" s="142" t="n"/>
      <c r="I390" s="142" t="n"/>
      <c r="J390" s="142" t="n"/>
      <c r="K390" s="142" t="n"/>
      <c r="L390" s="142" t="n"/>
      <c r="M390" s="142" t="n"/>
      <c r="N390" s="142" t="n"/>
      <c r="O390" s="142" t="n"/>
      <c r="P390" s="142" t="n"/>
      <c r="Q390" s="142" t="n"/>
      <c r="R390" s="142" t="n"/>
      <c r="S390" s="142" t="n"/>
    </row>
    <row customHeight="1" ht="15.75" r="391" s="75">
      <c r="A391" s="139">
        <f>IF(B391="","",2*STRATEGY_AMPLITUDE*(1/(1+EXP(-(RATIO_SCALE_FACTOR*(($D391-BULLISH_BIAS_OFFSET)/$C391-1))))-0.5))</f>
        <v/>
      </c>
      <c r="B391" s="140">
        <f>IF('Time Series Inputs'!A391="","",'Time Series Inputs'!A391)</f>
        <v/>
      </c>
      <c r="C391" s="141">
        <f>IF('Time Series Inputs'!B391="","",'Time Series Inputs'!B391)</f>
        <v/>
      </c>
      <c r="D391" s="141">
        <f>IF('Time Series Inputs'!C391="","",'Time Series Inputs'!C391)</f>
        <v/>
      </c>
      <c r="E391" s="142" t="n"/>
      <c r="F391" s="142" t="n"/>
      <c r="G391" s="142" t="n"/>
      <c r="H391" s="142" t="n"/>
      <c r="I391" s="142" t="n"/>
      <c r="J391" s="142" t="n"/>
      <c r="K391" s="142" t="n"/>
      <c r="L391" s="142" t="n"/>
      <c r="M391" s="142" t="n"/>
      <c r="N391" s="142" t="n"/>
      <c r="O391" s="142" t="n"/>
      <c r="P391" s="142" t="n"/>
      <c r="Q391" s="142" t="n"/>
      <c r="R391" s="142" t="n"/>
      <c r="S391" s="142" t="n"/>
    </row>
    <row customHeight="1" ht="15.75" r="392" s="75">
      <c r="A392" s="139">
        <f>IF(B392="","",2*STRATEGY_AMPLITUDE*(1/(1+EXP(-(RATIO_SCALE_FACTOR*(($D392-BULLISH_BIAS_OFFSET)/$C392-1))))-0.5))</f>
        <v/>
      </c>
      <c r="B392" s="140">
        <f>IF('Time Series Inputs'!A392="","",'Time Series Inputs'!A392)</f>
        <v/>
      </c>
      <c r="C392" s="141">
        <f>IF('Time Series Inputs'!B392="","",'Time Series Inputs'!B392)</f>
        <v/>
      </c>
      <c r="D392" s="141">
        <f>IF('Time Series Inputs'!C392="","",'Time Series Inputs'!C392)</f>
        <v/>
      </c>
      <c r="E392" s="142" t="n"/>
      <c r="F392" s="142" t="n"/>
      <c r="G392" s="142" t="n"/>
      <c r="H392" s="142" t="n"/>
      <c r="I392" s="142" t="n"/>
      <c r="J392" s="142" t="n"/>
      <c r="K392" s="142" t="n"/>
      <c r="L392" s="142" t="n"/>
      <c r="M392" s="142" t="n"/>
      <c r="N392" s="142" t="n"/>
      <c r="O392" s="142" t="n"/>
      <c r="P392" s="142" t="n"/>
      <c r="Q392" s="142" t="n"/>
      <c r="R392" s="142" t="n"/>
      <c r="S392" s="142" t="n"/>
    </row>
    <row customHeight="1" ht="15.75" r="393" s="75">
      <c r="A393" s="139">
        <f>IF(B393="","",2*STRATEGY_AMPLITUDE*(1/(1+EXP(-(RATIO_SCALE_FACTOR*(($D393-BULLISH_BIAS_OFFSET)/$C393-1))))-0.5))</f>
        <v/>
      </c>
      <c r="B393" s="140">
        <f>IF('Time Series Inputs'!A393="","",'Time Series Inputs'!A393)</f>
        <v/>
      </c>
      <c r="C393" s="141">
        <f>IF('Time Series Inputs'!B393="","",'Time Series Inputs'!B393)</f>
        <v/>
      </c>
      <c r="D393" s="141">
        <f>IF('Time Series Inputs'!C393="","",'Time Series Inputs'!C393)</f>
        <v/>
      </c>
      <c r="E393" s="142" t="n"/>
      <c r="F393" s="142" t="n"/>
      <c r="G393" s="142" t="n"/>
      <c r="H393" s="142" t="n"/>
      <c r="I393" s="142" t="n"/>
      <c r="J393" s="142" t="n"/>
      <c r="K393" s="142" t="n"/>
      <c r="L393" s="142" t="n"/>
      <c r="M393" s="142" t="n"/>
      <c r="N393" s="142" t="n"/>
      <c r="O393" s="142" t="n"/>
      <c r="P393" s="142" t="n"/>
      <c r="Q393" s="142" t="n"/>
      <c r="R393" s="142" t="n"/>
      <c r="S393" s="142" t="n"/>
    </row>
    <row customHeight="1" ht="15.75" r="394" s="75">
      <c r="A394" s="139">
        <f>IF(B394="","",2*STRATEGY_AMPLITUDE*(1/(1+EXP(-(RATIO_SCALE_FACTOR*(($D394-BULLISH_BIAS_OFFSET)/$C394-1))))-0.5))</f>
        <v/>
      </c>
      <c r="B394" s="140">
        <f>IF('Time Series Inputs'!A394="","",'Time Series Inputs'!A394)</f>
        <v/>
      </c>
      <c r="C394" s="141">
        <f>IF('Time Series Inputs'!B394="","",'Time Series Inputs'!B394)</f>
        <v/>
      </c>
      <c r="D394" s="141">
        <f>IF('Time Series Inputs'!C394="","",'Time Series Inputs'!C394)</f>
        <v/>
      </c>
      <c r="E394" s="142" t="n"/>
      <c r="F394" s="142" t="n"/>
      <c r="G394" s="142" t="n"/>
      <c r="H394" s="142" t="n"/>
      <c r="I394" s="142" t="n"/>
      <c r="J394" s="142" t="n"/>
      <c r="K394" s="142" t="n"/>
      <c r="L394" s="142" t="n"/>
      <c r="M394" s="142" t="n"/>
      <c r="N394" s="142" t="n"/>
      <c r="O394" s="142" t="n"/>
      <c r="P394" s="142" t="n"/>
      <c r="Q394" s="142" t="n"/>
      <c r="R394" s="142" t="n"/>
      <c r="S394" s="142" t="n"/>
    </row>
    <row customHeight="1" ht="15.75" r="395" s="75">
      <c r="A395" s="139">
        <f>IF(B395="","",2*STRATEGY_AMPLITUDE*(1/(1+EXP(-(RATIO_SCALE_FACTOR*(($D395-BULLISH_BIAS_OFFSET)/$C395-1))))-0.5))</f>
        <v/>
      </c>
      <c r="B395" s="140">
        <f>IF('Time Series Inputs'!A395="","",'Time Series Inputs'!A395)</f>
        <v/>
      </c>
      <c r="C395" s="141">
        <f>IF('Time Series Inputs'!B395="","",'Time Series Inputs'!B395)</f>
        <v/>
      </c>
      <c r="D395" s="141">
        <f>IF('Time Series Inputs'!C395="","",'Time Series Inputs'!C395)</f>
        <v/>
      </c>
      <c r="E395" s="142" t="n"/>
      <c r="F395" s="142" t="n"/>
      <c r="G395" s="142" t="n"/>
      <c r="H395" s="142" t="n"/>
      <c r="I395" s="142" t="n"/>
      <c r="J395" s="142" t="n"/>
      <c r="K395" s="142" t="n"/>
      <c r="L395" s="142" t="n"/>
      <c r="M395" s="142" t="n"/>
      <c r="N395" s="142" t="n"/>
      <c r="O395" s="142" t="n"/>
      <c r="P395" s="142" t="n"/>
      <c r="Q395" s="142" t="n"/>
      <c r="R395" s="142" t="n"/>
      <c r="S395" s="142" t="n"/>
    </row>
    <row customHeight="1" ht="15.75" r="396" s="75">
      <c r="A396" s="139">
        <f>IF(B396="","",2*STRATEGY_AMPLITUDE*(1/(1+EXP(-(RATIO_SCALE_FACTOR*(($D396-BULLISH_BIAS_OFFSET)/$C396-1))))-0.5))</f>
        <v/>
      </c>
      <c r="B396" s="140">
        <f>IF('Time Series Inputs'!A396="","",'Time Series Inputs'!A396)</f>
        <v/>
      </c>
      <c r="C396" s="141">
        <f>IF('Time Series Inputs'!B396="","",'Time Series Inputs'!B396)</f>
        <v/>
      </c>
      <c r="D396" s="141">
        <f>IF('Time Series Inputs'!C396="","",'Time Series Inputs'!C396)</f>
        <v/>
      </c>
      <c r="E396" s="142" t="n"/>
      <c r="F396" s="142" t="n"/>
      <c r="G396" s="142" t="n"/>
      <c r="H396" s="142" t="n"/>
      <c r="I396" s="142" t="n"/>
      <c r="J396" s="142" t="n"/>
      <c r="K396" s="142" t="n"/>
      <c r="L396" s="142" t="n"/>
      <c r="M396" s="142" t="n"/>
      <c r="N396" s="142" t="n"/>
      <c r="O396" s="142" t="n"/>
      <c r="P396" s="142" t="n"/>
      <c r="Q396" s="142" t="n"/>
      <c r="R396" s="142" t="n"/>
      <c r="S396" s="142" t="n"/>
    </row>
    <row customHeight="1" ht="15.75" r="397" s="75">
      <c r="A397" s="139">
        <f>IF(B397="","",2*STRATEGY_AMPLITUDE*(1/(1+EXP(-(RATIO_SCALE_FACTOR*(($D397-BULLISH_BIAS_OFFSET)/$C397-1))))-0.5))</f>
        <v/>
      </c>
      <c r="B397" s="140">
        <f>IF('Time Series Inputs'!A397="","",'Time Series Inputs'!A397)</f>
        <v/>
      </c>
      <c r="C397" s="141">
        <f>IF('Time Series Inputs'!B397="","",'Time Series Inputs'!B397)</f>
        <v/>
      </c>
      <c r="D397" s="141">
        <f>IF('Time Series Inputs'!C397="","",'Time Series Inputs'!C397)</f>
        <v/>
      </c>
      <c r="E397" s="142" t="n"/>
      <c r="F397" s="142" t="n"/>
      <c r="G397" s="142" t="n"/>
      <c r="H397" s="142" t="n"/>
      <c r="I397" s="142" t="n"/>
      <c r="J397" s="142" t="n"/>
      <c r="K397" s="142" t="n"/>
      <c r="L397" s="142" t="n"/>
      <c r="M397" s="142" t="n"/>
      <c r="N397" s="142" t="n"/>
      <c r="O397" s="142" t="n"/>
      <c r="P397" s="142" t="n"/>
      <c r="Q397" s="142" t="n"/>
      <c r="R397" s="142" t="n"/>
      <c r="S397" s="142" t="n"/>
    </row>
    <row customHeight="1" ht="15.75" r="398" s="75">
      <c r="A398" s="139">
        <f>IF(B398="","",2*STRATEGY_AMPLITUDE*(1/(1+EXP(-(RATIO_SCALE_FACTOR*(($D398-BULLISH_BIAS_OFFSET)/$C398-1))))-0.5))</f>
        <v/>
      </c>
      <c r="B398" s="140">
        <f>IF('Time Series Inputs'!A398="","",'Time Series Inputs'!A398)</f>
        <v/>
      </c>
      <c r="C398" s="141">
        <f>IF('Time Series Inputs'!B398="","",'Time Series Inputs'!B398)</f>
        <v/>
      </c>
      <c r="D398" s="141">
        <f>IF('Time Series Inputs'!C398="","",'Time Series Inputs'!C398)</f>
        <v/>
      </c>
      <c r="E398" s="142" t="n"/>
      <c r="F398" s="142" t="n"/>
      <c r="G398" s="142" t="n"/>
      <c r="H398" s="142" t="n"/>
      <c r="I398" s="142" t="n"/>
      <c r="J398" s="142" t="n"/>
      <c r="K398" s="142" t="n"/>
      <c r="L398" s="142" t="n"/>
      <c r="M398" s="142" t="n"/>
      <c r="N398" s="142" t="n"/>
      <c r="O398" s="142" t="n"/>
      <c r="P398" s="142" t="n"/>
      <c r="Q398" s="142" t="n"/>
      <c r="R398" s="142" t="n"/>
      <c r="S398" s="142" t="n"/>
    </row>
    <row customHeight="1" ht="15.75" r="399" s="75">
      <c r="A399" s="139">
        <f>IF(B399="","",2*STRATEGY_AMPLITUDE*(1/(1+EXP(-(RATIO_SCALE_FACTOR*(($D399-BULLISH_BIAS_OFFSET)/$C399-1))))-0.5))</f>
        <v/>
      </c>
      <c r="B399" s="140">
        <f>IF('Time Series Inputs'!A399="","",'Time Series Inputs'!A399)</f>
        <v/>
      </c>
      <c r="C399" s="141">
        <f>IF('Time Series Inputs'!B399="","",'Time Series Inputs'!B399)</f>
        <v/>
      </c>
      <c r="D399" s="141">
        <f>IF('Time Series Inputs'!C399="","",'Time Series Inputs'!C399)</f>
        <v/>
      </c>
      <c r="E399" s="142" t="n"/>
      <c r="F399" s="142" t="n"/>
      <c r="G399" s="142" t="n"/>
      <c r="H399" s="142" t="n"/>
      <c r="I399" s="142" t="n"/>
      <c r="J399" s="142" t="n"/>
      <c r="K399" s="142" t="n"/>
      <c r="L399" s="142" t="n"/>
      <c r="M399" s="142" t="n"/>
      <c r="N399" s="142" t="n"/>
      <c r="O399" s="142" t="n"/>
      <c r="P399" s="142" t="n"/>
      <c r="Q399" s="142" t="n"/>
      <c r="R399" s="142" t="n"/>
      <c r="S399" s="142" t="n"/>
    </row>
    <row customHeight="1" ht="15.75" r="400" s="75">
      <c r="A400" s="139">
        <f>IF(B400="","",2*STRATEGY_AMPLITUDE*(1/(1+EXP(-(RATIO_SCALE_FACTOR*(($D400-BULLISH_BIAS_OFFSET)/$C400-1))))-0.5))</f>
        <v/>
      </c>
      <c r="B400" s="140">
        <f>IF('Time Series Inputs'!A400="","",'Time Series Inputs'!A400)</f>
        <v/>
      </c>
      <c r="C400" s="141">
        <f>IF('Time Series Inputs'!B400="","",'Time Series Inputs'!B400)</f>
        <v/>
      </c>
      <c r="D400" s="141">
        <f>IF('Time Series Inputs'!C400="","",'Time Series Inputs'!C400)</f>
        <v/>
      </c>
      <c r="E400" s="142" t="n"/>
      <c r="F400" s="142" t="n"/>
      <c r="G400" s="142" t="n"/>
      <c r="H400" s="142" t="n"/>
      <c r="I400" s="142" t="n"/>
      <c r="J400" s="142" t="n"/>
      <c r="K400" s="142" t="n"/>
      <c r="L400" s="142" t="n"/>
      <c r="M400" s="142" t="n"/>
      <c r="N400" s="142" t="n"/>
      <c r="O400" s="142" t="n"/>
      <c r="P400" s="142" t="n"/>
      <c r="Q400" s="142" t="n"/>
      <c r="R400" s="142" t="n"/>
      <c r="S400" s="142" t="n"/>
    </row>
    <row customHeight="1" ht="15.75" r="401" s="75">
      <c r="A401" s="139">
        <f>IF(B401="","",2*STRATEGY_AMPLITUDE*(1/(1+EXP(-(RATIO_SCALE_FACTOR*(($D401-BULLISH_BIAS_OFFSET)/$C401-1))))-0.5))</f>
        <v/>
      </c>
      <c r="B401" s="140">
        <f>IF('Time Series Inputs'!A401="","",'Time Series Inputs'!A401)</f>
        <v/>
      </c>
      <c r="C401" s="141">
        <f>IF('Time Series Inputs'!B401="","",'Time Series Inputs'!B401)</f>
        <v/>
      </c>
      <c r="D401" s="141">
        <f>IF('Time Series Inputs'!C401="","",'Time Series Inputs'!C401)</f>
        <v/>
      </c>
      <c r="E401" s="142" t="n"/>
      <c r="F401" s="142" t="n"/>
      <c r="G401" s="142" t="n"/>
      <c r="H401" s="142" t="n"/>
      <c r="I401" s="142" t="n"/>
      <c r="J401" s="142" t="n"/>
      <c r="K401" s="142" t="n"/>
      <c r="L401" s="142" t="n"/>
      <c r="M401" s="142" t="n"/>
      <c r="N401" s="142" t="n"/>
      <c r="O401" s="142" t="n"/>
      <c r="P401" s="142" t="n"/>
      <c r="Q401" s="142" t="n"/>
      <c r="R401" s="142" t="n"/>
      <c r="S401" s="142" t="n"/>
    </row>
    <row customHeight="1" ht="15.75" r="402" s="75">
      <c r="A402" s="139">
        <f>IF(B402="","",2*STRATEGY_AMPLITUDE*(1/(1+EXP(-(RATIO_SCALE_FACTOR*(($D402-BULLISH_BIAS_OFFSET)/$C402-1))))-0.5))</f>
        <v/>
      </c>
      <c r="B402" s="140">
        <f>IF('Time Series Inputs'!A402="","",'Time Series Inputs'!A402)</f>
        <v/>
      </c>
      <c r="C402" s="141">
        <f>IF('Time Series Inputs'!B402="","",'Time Series Inputs'!B402)</f>
        <v/>
      </c>
      <c r="D402" s="141">
        <f>IF('Time Series Inputs'!C402="","",'Time Series Inputs'!C402)</f>
        <v/>
      </c>
      <c r="E402" s="142" t="n"/>
      <c r="F402" s="142" t="n"/>
      <c r="G402" s="142" t="n"/>
      <c r="H402" s="142" t="n"/>
      <c r="I402" s="142" t="n"/>
      <c r="J402" s="142" t="n"/>
      <c r="K402" s="142" t="n"/>
      <c r="L402" s="142" t="n"/>
      <c r="M402" s="142" t="n"/>
      <c r="N402" s="142" t="n"/>
      <c r="O402" s="142" t="n"/>
      <c r="P402" s="142" t="n"/>
      <c r="Q402" s="142" t="n"/>
      <c r="R402" s="142" t="n"/>
      <c r="S402" s="142" t="n"/>
    </row>
    <row customHeight="1" ht="15.75" r="403" s="75">
      <c r="A403" s="139">
        <f>IF(B403="","",2*STRATEGY_AMPLITUDE*(1/(1+EXP(-(RATIO_SCALE_FACTOR*(($D403-BULLISH_BIAS_OFFSET)/$C403-1))))-0.5))</f>
        <v/>
      </c>
      <c r="B403" s="140">
        <f>IF('Time Series Inputs'!A403="","",'Time Series Inputs'!A403)</f>
        <v/>
      </c>
      <c r="C403" s="141">
        <f>IF('Time Series Inputs'!B403="","",'Time Series Inputs'!B403)</f>
        <v/>
      </c>
      <c r="D403" s="141">
        <f>IF('Time Series Inputs'!C403="","",'Time Series Inputs'!C403)</f>
        <v/>
      </c>
      <c r="E403" s="142" t="n"/>
      <c r="F403" s="142" t="n"/>
      <c r="G403" s="142" t="n"/>
      <c r="H403" s="142" t="n"/>
      <c r="I403" s="142" t="n"/>
      <c r="J403" s="142" t="n"/>
      <c r="K403" s="142" t="n"/>
      <c r="L403" s="142" t="n"/>
      <c r="M403" s="142" t="n"/>
      <c r="N403" s="142" t="n"/>
      <c r="O403" s="142" t="n"/>
      <c r="P403" s="142" t="n"/>
      <c r="Q403" s="142" t="n"/>
      <c r="R403" s="142" t="n"/>
      <c r="S403" s="142" t="n"/>
    </row>
    <row customHeight="1" ht="15.75" r="404" s="75">
      <c r="A404" s="139">
        <f>IF(B404="","",2*STRATEGY_AMPLITUDE*(1/(1+EXP(-(RATIO_SCALE_FACTOR*(($D404-BULLISH_BIAS_OFFSET)/$C404-1))))-0.5))</f>
        <v/>
      </c>
      <c r="B404" s="140">
        <f>IF('Time Series Inputs'!A404="","",'Time Series Inputs'!A404)</f>
        <v/>
      </c>
      <c r="C404" s="141">
        <f>IF('Time Series Inputs'!B404="","",'Time Series Inputs'!B404)</f>
        <v/>
      </c>
      <c r="D404" s="141">
        <f>IF('Time Series Inputs'!C404="","",'Time Series Inputs'!C404)</f>
        <v/>
      </c>
      <c r="E404" s="142" t="n"/>
      <c r="F404" s="142" t="n"/>
      <c r="G404" s="142" t="n"/>
      <c r="H404" s="142" t="n"/>
      <c r="I404" s="142" t="n"/>
      <c r="J404" s="142" t="n"/>
      <c r="K404" s="142" t="n"/>
      <c r="L404" s="142" t="n"/>
      <c r="M404" s="142" t="n"/>
      <c r="N404" s="142" t="n"/>
      <c r="O404" s="142" t="n"/>
      <c r="P404" s="142" t="n"/>
      <c r="Q404" s="142" t="n"/>
      <c r="R404" s="142" t="n"/>
      <c r="S404" s="142" t="n"/>
    </row>
    <row customHeight="1" ht="15.75" r="405" s="75">
      <c r="A405" s="139">
        <f>IF(B405="","",2*STRATEGY_AMPLITUDE*(1/(1+EXP(-(RATIO_SCALE_FACTOR*(($D405-BULLISH_BIAS_OFFSET)/$C405-1))))-0.5))</f>
        <v/>
      </c>
      <c r="B405" s="140">
        <f>IF('Time Series Inputs'!A405="","",'Time Series Inputs'!A405)</f>
        <v/>
      </c>
      <c r="C405" s="141">
        <f>IF('Time Series Inputs'!B405="","",'Time Series Inputs'!B405)</f>
        <v/>
      </c>
      <c r="D405" s="141">
        <f>IF('Time Series Inputs'!C405="","",'Time Series Inputs'!C405)</f>
        <v/>
      </c>
      <c r="E405" s="142" t="n"/>
      <c r="F405" s="142" t="n"/>
      <c r="G405" s="142" t="n"/>
      <c r="H405" s="142" t="n"/>
      <c r="I405" s="142" t="n"/>
      <c r="J405" s="142" t="n"/>
      <c r="K405" s="142" t="n"/>
      <c r="L405" s="142" t="n"/>
      <c r="M405" s="142" t="n"/>
      <c r="N405" s="142" t="n"/>
      <c r="O405" s="142" t="n"/>
      <c r="P405" s="142" t="n"/>
      <c r="Q405" s="142" t="n"/>
      <c r="R405" s="142" t="n"/>
      <c r="S405" s="142" t="n"/>
    </row>
    <row customHeight="1" ht="15.75" r="406" s="75">
      <c r="A406" s="139">
        <f>IF(B406="","",2*STRATEGY_AMPLITUDE*(1/(1+EXP(-(RATIO_SCALE_FACTOR*(($D406-BULLISH_BIAS_OFFSET)/$C406-1))))-0.5))</f>
        <v/>
      </c>
      <c r="B406" s="140">
        <f>IF('Time Series Inputs'!A406="","",'Time Series Inputs'!A406)</f>
        <v/>
      </c>
      <c r="C406" s="141">
        <f>IF('Time Series Inputs'!B406="","",'Time Series Inputs'!B406)</f>
        <v/>
      </c>
      <c r="D406" s="141">
        <f>IF('Time Series Inputs'!C406="","",'Time Series Inputs'!C406)</f>
        <v/>
      </c>
      <c r="E406" s="142" t="n"/>
      <c r="F406" s="142" t="n"/>
      <c r="G406" s="142" t="n"/>
      <c r="H406" s="142" t="n"/>
      <c r="I406" s="142" t="n"/>
      <c r="J406" s="142" t="n"/>
      <c r="K406" s="142" t="n"/>
      <c r="L406" s="142" t="n"/>
      <c r="M406" s="142" t="n"/>
      <c r="N406" s="142" t="n"/>
      <c r="O406" s="142" t="n"/>
      <c r="P406" s="142" t="n"/>
      <c r="Q406" s="142" t="n"/>
      <c r="R406" s="142" t="n"/>
      <c r="S406" s="142" t="n"/>
    </row>
    <row customHeight="1" ht="15.75" r="407" s="75">
      <c r="A407" s="139">
        <f>IF(B407="","",2*STRATEGY_AMPLITUDE*(1/(1+EXP(-(RATIO_SCALE_FACTOR*(($D407-BULLISH_BIAS_OFFSET)/$C407-1))))-0.5))</f>
        <v/>
      </c>
      <c r="B407" s="140">
        <f>IF('Time Series Inputs'!A407="","",'Time Series Inputs'!A407)</f>
        <v/>
      </c>
      <c r="C407" s="141">
        <f>IF('Time Series Inputs'!B407="","",'Time Series Inputs'!B407)</f>
        <v/>
      </c>
      <c r="D407" s="141">
        <f>IF('Time Series Inputs'!C407="","",'Time Series Inputs'!C407)</f>
        <v/>
      </c>
      <c r="E407" s="142" t="n"/>
      <c r="F407" s="142" t="n"/>
      <c r="G407" s="142" t="n"/>
      <c r="H407" s="142" t="n"/>
      <c r="I407" s="142" t="n"/>
      <c r="J407" s="142" t="n"/>
      <c r="K407" s="142" t="n"/>
      <c r="L407" s="142" t="n"/>
      <c r="M407" s="142" t="n"/>
      <c r="N407" s="142" t="n"/>
      <c r="O407" s="142" t="n"/>
      <c r="P407" s="142" t="n"/>
      <c r="Q407" s="142" t="n"/>
      <c r="R407" s="142" t="n"/>
      <c r="S407" s="142" t="n"/>
    </row>
    <row customHeight="1" ht="15.75" r="408" s="75">
      <c r="A408" s="139">
        <f>IF(B408="","",2*STRATEGY_AMPLITUDE*(1/(1+EXP(-(RATIO_SCALE_FACTOR*(($D408-BULLISH_BIAS_OFFSET)/$C408-1))))-0.5))</f>
        <v/>
      </c>
      <c r="B408" s="140">
        <f>IF('Time Series Inputs'!A408="","",'Time Series Inputs'!A408)</f>
        <v/>
      </c>
      <c r="C408" s="141">
        <f>IF('Time Series Inputs'!B408="","",'Time Series Inputs'!B408)</f>
        <v/>
      </c>
      <c r="D408" s="141">
        <f>IF('Time Series Inputs'!C408="","",'Time Series Inputs'!C408)</f>
        <v/>
      </c>
      <c r="E408" s="142" t="n"/>
      <c r="F408" s="142" t="n"/>
      <c r="G408" s="142" t="n"/>
      <c r="H408" s="142" t="n"/>
      <c r="I408" s="142" t="n"/>
      <c r="J408" s="142" t="n"/>
      <c r="K408" s="142" t="n"/>
      <c r="L408" s="142" t="n"/>
      <c r="M408" s="142" t="n"/>
      <c r="N408" s="142" t="n"/>
      <c r="O408" s="142" t="n"/>
      <c r="P408" s="142" t="n"/>
      <c r="Q408" s="142" t="n"/>
      <c r="R408" s="142" t="n"/>
      <c r="S408" s="142" t="n"/>
    </row>
    <row customHeight="1" ht="15.75" r="409" s="75">
      <c r="A409" s="139">
        <f>IF(B409="","",2*STRATEGY_AMPLITUDE*(1/(1+EXP(-(RATIO_SCALE_FACTOR*(($D409-BULLISH_BIAS_OFFSET)/$C409-1))))-0.5))</f>
        <v/>
      </c>
      <c r="B409" s="140">
        <f>IF('Time Series Inputs'!A409="","",'Time Series Inputs'!A409)</f>
        <v/>
      </c>
      <c r="C409" s="141">
        <f>IF('Time Series Inputs'!B409="","",'Time Series Inputs'!B409)</f>
        <v/>
      </c>
      <c r="D409" s="141">
        <f>IF('Time Series Inputs'!C409="","",'Time Series Inputs'!C409)</f>
        <v/>
      </c>
      <c r="E409" s="142" t="n"/>
      <c r="F409" s="142" t="n"/>
      <c r="G409" s="142" t="n"/>
      <c r="H409" s="142" t="n"/>
      <c r="I409" s="142" t="n"/>
      <c r="J409" s="142" t="n"/>
      <c r="K409" s="142" t="n"/>
      <c r="L409" s="142" t="n"/>
      <c r="M409" s="142" t="n"/>
      <c r="N409" s="142" t="n"/>
      <c r="O409" s="142" t="n"/>
      <c r="P409" s="142" t="n"/>
      <c r="Q409" s="142" t="n"/>
      <c r="R409" s="142" t="n"/>
      <c r="S409" s="142" t="n"/>
    </row>
    <row customHeight="1" ht="15.75" r="410" s="75">
      <c r="A410" s="139">
        <f>IF(B410="","",2*STRATEGY_AMPLITUDE*(1/(1+EXP(-(RATIO_SCALE_FACTOR*(($D410-BULLISH_BIAS_OFFSET)/$C410-1))))-0.5))</f>
        <v/>
      </c>
      <c r="B410" s="140">
        <f>IF('Time Series Inputs'!A410="","",'Time Series Inputs'!A410)</f>
        <v/>
      </c>
      <c r="C410" s="141">
        <f>IF('Time Series Inputs'!B410="","",'Time Series Inputs'!B410)</f>
        <v/>
      </c>
      <c r="D410" s="141">
        <f>IF('Time Series Inputs'!C410="","",'Time Series Inputs'!C410)</f>
        <v/>
      </c>
      <c r="E410" s="142" t="n"/>
      <c r="F410" s="142" t="n"/>
      <c r="G410" s="142" t="n"/>
      <c r="H410" s="142" t="n"/>
      <c r="I410" s="142" t="n"/>
      <c r="J410" s="142" t="n"/>
      <c r="K410" s="142" t="n"/>
      <c r="L410" s="142" t="n"/>
      <c r="M410" s="142" t="n"/>
      <c r="N410" s="142" t="n"/>
      <c r="O410" s="142" t="n"/>
      <c r="P410" s="142" t="n"/>
      <c r="Q410" s="142" t="n"/>
      <c r="R410" s="142" t="n"/>
      <c r="S410" s="142" t="n"/>
    </row>
    <row customHeight="1" ht="15.75" r="411" s="75">
      <c r="A411" s="139">
        <f>IF(B411="","",2*STRATEGY_AMPLITUDE*(1/(1+EXP(-(RATIO_SCALE_FACTOR*(($D411-BULLISH_BIAS_OFFSET)/$C411-1))))-0.5))</f>
        <v/>
      </c>
      <c r="B411" s="140">
        <f>IF('Time Series Inputs'!A411="","",'Time Series Inputs'!A411)</f>
        <v/>
      </c>
      <c r="C411" s="141">
        <f>IF('Time Series Inputs'!B411="","",'Time Series Inputs'!B411)</f>
        <v/>
      </c>
      <c r="D411" s="141">
        <f>IF('Time Series Inputs'!C411="","",'Time Series Inputs'!C411)</f>
        <v/>
      </c>
      <c r="E411" s="142" t="n"/>
      <c r="F411" s="142" t="n"/>
      <c r="G411" s="142" t="n"/>
      <c r="H411" s="142" t="n"/>
      <c r="I411" s="142" t="n"/>
      <c r="J411" s="142" t="n"/>
      <c r="K411" s="142" t="n"/>
      <c r="L411" s="142" t="n"/>
      <c r="M411" s="142" t="n"/>
      <c r="N411" s="142" t="n"/>
      <c r="O411" s="142" t="n"/>
      <c r="P411" s="142" t="n"/>
      <c r="Q411" s="142" t="n"/>
      <c r="R411" s="142" t="n"/>
      <c r="S411" s="142" t="n"/>
    </row>
    <row customHeight="1" ht="15.75" r="412" s="75">
      <c r="A412" s="139">
        <f>IF(B412="","",2*STRATEGY_AMPLITUDE*(1/(1+EXP(-(RATIO_SCALE_FACTOR*(($D412-BULLISH_BIAS_OFFSET)/$C412-1))))-0.5))</f>
        <v/>
      </c>
      <c r="B412" s="140">
        <f>IF('Time Series Inputs'!A412="","",'Time Series Inputs'!A412)</f>
        <v/>
      </c>
      <c r="C412" s="141">
        <f>IF('Time Series Inputs'!B412="","",'Time Series Inputs'!B412)</f>
        <v/>
      </c>
      <c r="D412" s="141">
        <f>IF('Time Series Inputs'!C412="","",'Time Series Inputs'!C412)</f>
        <v/>
      </c>
      <c r="E412" s="142" t="n"/>
      <c r="F412" s="142" t="n"/>
      <c r="G412" s="142" t="n"/>
      <c r="H412" s="142" t="n"/>
      <c r="I412" s="142" t="n"/>
      <c r="J412" s="142" t="n"/>
      <c r="K412" s="142" t="n"/>
      <c r="L412" s="142" t="n"/>
      <c r="M412" s="142" t="n"/>
      <c r="N412" s="142" t="n"/>
      <c r="O412" s="142" t="n"/>
      <c r="P412" s="142" t="n"/>
      <c r="Q412" s="142" t="n"/>
      <c r="R412" s="142" t="n"/>
      <c r="S412" s="142" t="n"/>
    </row>
    <row customHeight="1" ht="15.75" r="413" s="75">
      <c r="A413" s="139">
        <f>IF(B413="","",2*STRATEGY_AMPLITUDE*(1/(1+EXP(-(RATIO_SCALE_FACTOR*(($D413-BULLISH_BIAS_OFFSET)/$C413-1))))-0.5))</f>
        <v/>
      </c>
      <c r="B413" s="140">
        <f>IF('Time Series Inputs'!A413="","",'Time Series Inputs'!A413)</f>
        <v/>
      </c>
      <c r="C413" s="141">
        <f>IF('Time Series Inputs'!B413="","",'Time Series Inputs'!B413)</f>
        <v/>
      </c>
      <c r="D413" s="141">
        <f>IF('Time Series Inputs'!C413="","",'Time Series Inputs'!C413)</f>
        <v/>
      </c>
      <c r="E413" s="142" t="n"/>
      <c r="F413" s="142" t="n"/>
      <c r="G413" s="142" t="n"/>
      <c r="H413" s="142" t="n"/>
      <c r="I413" s="142" t="n"/>
      <c r="J413" s="142" t="n"/>
      <c r="K413" s="142" t="n"/>
      <c r="L413" s="142" t="n"/>
      <c r="M413" s="142" t="n"/>
      <c r="N413" s="142" t="n"/>
      <c r="O413" s="142" t="n"/>
      <c r="P413" s="142" t="n"/>
      <c r="Q413" s="142" t="n"/>
      <c r="R413" s="142" t="n"/>
      <c r="S413" s="142" t="n"/>
    </row>
    <row customHeight="1" ht="15.75" r="414" s="75">
      <c r="A414" s="139">
        <f>IF(B414="","",2*STRATEGY_AMPLITUDE*(1/(1+EXP(-(RATIO_SCALE_FACTOR*(($D414-BULLISH_BIAS_OFFSET)/$C414-1))))-0.5))</f>
        <v/>
      </c>
      <c r="B414" s="140">
        <f>IF('Time Series Inputs'!A414="","",'Time Series Inputs'!A414)</f>
        <v/>
      </c>
      <c r="C414" s="141">
        <f>IF('Time Series Inputs'!B414="","",'Time Series Inputs'!B414)</f>
        <v/>
      </c>
      <c r="D414" s="141">
        <f>IF('Time Series Inputs'!C414="","",'Time Series Inputs'!C414)</f>
        <v/>
      </c>
      <c r="E414" s="142" t="n"/>
      <c r="F414" s="142" t="n"/>
      <c r="G414" s="142" t="n"/>
      <c r="H414" s="142" t="n"/>
      <c r="I414" s="142" t="n"/>
      <c r="J414" s="142" t="n"/>
      <c r="K414" s="142" t="n"/>
      <c r="L414" s="142" t="n"/>
      <c r="M414" s="142" t="n"/>
      <c r="N414" s="142" t="n"/>
      <c r="O414" s="142" t="n"/>
      <c r="P414" s="142" t="n"/>
      <c r="Q414" s="142" t="n"/>
      <c r="R414" s="142" t="n"/>
      <c r="S414" s="142" t="n"/>
    </row>
    <row customHeight="1" ht="15.75" r="415" s="75">
      <c r="A415" s="139">
        <f>IF(B415="","",2*STRATEGY_AMPLITUDE*(1/(1+EXP(-(RATIO_SCALE_FACTOR*(($D415-BULLISH_BIAS_OFFSET)/$C415-1))))-0.5))</f>
        <v/>
      </c>
      <c r="B415" s="140">
        <f>IF('Time Series Inputs'!A415="","",'Time Series Inputs'!A415)</f>
        <v/>
      </c>
      <c r="C415" s="141">
        <f>IF('Time Series Inputs'!B415="","",'Time Series Inputs'!B415)</f>
        <v/>
      </c>
      <c r="D415" s="141">
        <f>IF('Time Series Inputs'!C415="","",'Time Series Inputs'!C415)</f>
        <v/>
      </c>
      <c r="E415" s="142" t="n"/>
      <c r="F415" s="142" t="n"/>
      <c r="G415" s="142" t="n"/>
      <c r="H415" s="142" t="n"/>
      <c r="I415" s="142" t="n"/>
      <c r="J415" s="142" t="n"/>
      <c r="K415" s="142" t="n"/>
      <c r="L415" s="142" t="n"/>
      <c r="M415" s="142" t="n"/>
      <c r="N415" s="142" t="n"/>
      <c r="O415" s="142" t="n"/>
      <c r="P415" s="142" t="n"/>
      <c r="Q415" s="142" t="n"/>
      <c r="R415" s="142" t="n"/>
      <c r="S415" s="142" t="n"/>
    </row>
    <row customHeight="1" ht="15.75" r="416" s="75">
      <c r="A416" s="139">
        <f>IF(B416="","",2*STRATEGY_AMPLITUDE*(1/(1+EXP(-(RATIO_SCALE_FACTOR*(($D416-BULLISH_BIAS_OFFSET)/$C416-1))))-0.5))</f>
        <v/>
      </c>
      <c r="B416" s="140">
        <f>IF('Time Series Inputs'!A416="","",'Time Series Inputs'!A416)</f>
        <v/>
      </c>
      <c r="C416" s="141">
        <f>IF('Time Series Inputs'!B416="","",'Time Series Inputs'!B416)</f>
        <v/>
      </c>
      <c r="D416" s="141">
        <f>IF('Time Series Inputs'!C416="","",'Time Series Inputs'!C416)</f>
        <v/>
      </c>
      <c r="E416" s="142" t="n"/>
      <c r="F416" s="142" t="n"/>
      <c r="G416" s="142" t="n"/>
      <c r="H416" s="142" t="n"/>
      <c r="I416" s="142" t="n"/>
      <c r="J416" s="142" t="n"/>
      <c r="K416" s="142" t="n"/>
      <c r="L416" s="142" t="n"/>
      <c r="M416" s="142" t="n"/>
      <c r="N416" s="142" t="n"/>
      <c r="O416" s="142" t="n"/>
      <c r="P416" s="142" t="n"/>
      <c r="Q416" s="142" t="n"/>
      <c r="R416" s="142" t="n"/>
      <c r="S416" s="142" t="n"/>
    </row>
    <row customHeight="1" ht="15.75" r="417" s="75">
      <c r="A417" s="139">
        <f>IF(B417="","",2*STRATEGY_AMPLITUDE*(1/(1+EXP(-(RATIO_SCALE_FACTOR*(($D417-BULLISH_BIAS_OFFSET)/$C417-1))))-0.5))</f>
        <v/>
      </c>
      <c r="B417" s="140">
        <f>IF('Time Series Inputs'!A417="","",'Time Series Inputs'!A417)</f>
        <v/>
      </c>
      <c r="C417" s="141">
        <f>IF('Time Series Inputs'!B417="","",'Time Series Inputs'!B417)</f>
        <v/>
      </c>
      <c r="D417" s="141">
        <f>IF('Time Series Inputs'!C417="","",'Time Series Inputs'!C417)</f>
        <v/>
      </c>
      <c r="E417" s="142" t="n"/>
      <c r="F417" s="142" t="n"/>
      <c r="G417" s="142" t="n"/>
      <c r="H417" s="142" t="n"/>
      <c r="I417" s="142" t="n"/>
      <c r="J417" s="142" t="n"/>
      <c r="K417" s="142" t="n"/>
      <c r="L417" s="142" t="n"/>
      <c r="M417" s="142" t="n"/>
      <c r="N417" s="142" t="n"/>
      <c r="O417" s="142" t="n"/>
      <c r="P417" s="142" t="n"/>
      <c r="Q417" s="142" t="n"/>
      <c r="R417" s="142" t="n"/>
      <c r="S417" s="142" t="n"/>
    </row>
    <row customHeight="1" ht="15.75" r="418" s="75">
      <c r="A418" s="139">
        <f>IF(B418="","",2*STRATEGY_AMPLITUDE*(1/(1+EXP(-(RATIO_SCALE_FACTOR*(($D418-BULLISH_BIAS_OFFSET)/$C418-1))))-0.5))</f>
        <v/>
      </c>
      <c r="B418" s="140">
        <f>IF('Time Series Inputs'!A418="","",'Time Series Inputs'!A418)</f>
        <v/>
      </c>
      <c r="C418" s="141">
        <f>IF('Time Series Inputs'!B418="","",'Time Series Inputs'!B418)</f>
        <v/>
      </c>
      <c r="D418" s="141">
        <f>IF('Time Series Inputs'!C418="","",'Time Series Inputs'!C418)</f>
        <v/>
      </c>
      <c r="E418" s="142" t="n"/>
      <c r="F418" s="142" t="n"/>
      <c r="G418" s="142" t="n"/>
      <c r="H418" s="142" t="n"/>
      <c r="I418" s="142" t="n"/>
      <c r="J418" s="142" t="n"/>
      <c r="K418" s="142" t="n"/>
      <c r="L418" s="142" t="n"/>
      <c r="M418" s="142" t="n"/>
      <c r="N418" s="142" t="n"/>
      <c r="O418" s="142" t="n"/>
      <c r="P418" s="142" t="n"/>
      <c r="Q418" s="142" t="n"/>
      <c r="R418" s="142" t="n"/>
      <c r="S418" s="142" t="n"/>
    </row>
    <row customHeight="1" ht="15.75" r="419" s="75">
      <c r="A419" s="139">
        <f>IF(B419="","",2*STRATEGY_AMPLITUDE*(1/(1+EXP(-(RATIO_SCALE_FACTOR*(($D419-BULLISH_BIAS_OFFSET)/$C419-1))))-0.5))</f>
        <v/>
      </c>
      <c r="B419" s="140">
        <f>IF('Time Series Inputs'!A419="","",'Time Series Inputs'!A419)</f>
        <v/>
      </c>
      <c r="C419" s="141">
        <f>IF('Time Series Inputs'!B419="","",'Time Series Inputs'!B419)</f>
        <v/>
      </c>
      <c r="D419" s="141">
        <f>IF('Time Series Inputs'!C419="","",'Time Series Inputs'!C419)</f>
        <v/>
      </c>
      <c r="E419" s="142" t="n"/>
      <c r="F419" s="142" t="n"/>
      <c r="G419" s="142" t="n"/>
      <c r="H419" s="142" t="n"/>
      <c r="I419" s="142" t="n"/>
      <c r="J419" s="142" t="n"/>
      <c r="K419" s="142" t="n"/>
      <c r="L419" s="142" t="n"/>
      <c r="M419" s="142" t="n"/>
      <c r="N419" s="142" t="n"/>
      <c r="O419" s="142" t="n"/>
      <c r="P419" s="142" t="n"/>
      <c r="Q419" s="142" t="n"/>
      <c r="R419" s="142" t="n"/>
      <c r="S419" s="142" t="n"/>
    </row>
    <row customHeight="1" ht="15.75" r="420" s="75">
      <c r="A420" s="139">
        <f>IF(B420="","",2*STRATEGY_AMPLITUDE*(1/(1+EXP(-(RATIO_SCALE_FACTOR*(($D420-BULLISH_BIAS_OFFSET)/$C420-1))))-0.5))</f>
        <v/>
      </c>
      <c r="B420" s="140">
        <f>IF('Time Series Inputs'!A420="","",'Time Series Inputs'!A420)</f>
        <v/>
      </c>
      <c r="C420" s="141">
        <f>IF('Time Series Inputs'!B420="","",'Time Series Inputs'!B420)</f>
        <v/>
      </c>
      <c r="D420" s="141">
        <f>IF('Time Series Inputs'!C420="","",'Time Series Inputs'!C420)</f>
        <v/>
      </c>
      <c r="E420" s="142" t="n"/>
      <c r="F420" s="142" t="n"/>
      <c r="G420" s="142" t="n"/>
      <c r="H420" s="142" t="n"/>
      <c r="I420" s="142" t="n"/>
      <c r="J420" s="142" t="n"/>
      <c r="K420" s="142" t="n"/>
      <c r="L420" s="142" t="n"/>
      <c r="M420" s="142" t="n"/>
      <c r="N420" s="142" t="n"/>
      <c r="O420" s="142" t="n"/>
      <c r="P420" s="142" t="n"/>
      <c r="Q420" s="142" t="n"/>
      <c r="R420" s="142" t="n"/>
      <c r="S420" s="142" t="n"/>
    </row>
    <row customHeight="1" ht="15.75" r="421" s="75">
      <c r="A421" s="139">
        <f>IF(B421="","",2*STRATEGY_AMPLITUDE*(1/(1+EXP(-(RATIO_SCALE_FACTOR*(($D421-BULLISH_BIAS_OFFSET)/$C421-1))))-0.5))</f>
        <v/>
      </c>
      <c r="B421" s="140">
        <f>IF('Time Series Inputs'!A421="","",'Time Series Inputs'!A421)</f>
        <v/>
      </c>
      <c r="C421" s="141">
        <f>IF('Time Series Inputs'!B421="","",'Time Series Inputs'!B421)</f>
        <v/>
      </c>
      <c r="D421" s="141">
        <f>IF('Time Series Inputs'!C421="","",'Time Series Inputs'!C421)</f>
        <v/>
      </c>
      <c r="E421" s="142" t="n"/>
      <c r="F421" s="142" t="n"/>
      <c r="G421" s="142" t="n"/>
      <c r="H421" s="142" t="n"/>
      <c r="I421" s="142" t="n"/>
      <c r="J421" s="142" t="n"/>
      <c r="K421" s="142" t="n"/>
      <c r="L421" s="142" t="n"/>
      <c r="M421" s="142" t="n"/>
      <c r="N421" s="142" t="n"/>
      <c r="O421" s="142" t="n"/>
      <c r="P421" s="142" t="n"/>
      <c r="Q421" s="142" t="n"/>
      <c r="R421" s="142" t="n"/>
      <c r="S421" s="142" t="n"/>
    </row>
    <row customHeight="1" ht="15.75" r="422" s="75">
      <c r="A422" s="139">
        <f>IF(B422="","",2*STRATEGY_AMPLITUDE*(1/(1+EXP(-(RATIO_SCALE_FACTOR*(($D422-BULLISH_BIAS_OFFSET)/$C422-1))))-0.5))</f>
        <v/>
      </c>
      <c r="B422" s="140">
        <f>IF('Time Series Inputs'!A422="","",'Time Series Inputs'!A422)</f>
        <v/>
      </c>
      <c r="C422" s="141">
        <f>IF('Time Series Inputs'!B422="","",'Time Series Inputs'!B422)</f>
        <v/>
      </c>
      <c r="D422" s="141">
        <f>IF('Time Series Inputs'!C422="","",'Time Series Inputs'!C422)</f>
        <v/>
      </c>
      <c r="E422" s="142" t="n"/>
      <c r="F422" s="142" t="n"/>
      <c r="G422" s="142" t="n"/>
      <c r="H422" s="142" t="n"/>
      <c r="I422" s="142" t="n"/>
      <c r="J422" s="142" t="n"/>
      <c r="K422" s="142" t="n"/>
      <c r="L422" s="142" t="n"/>
      <c r="M422" s="142" t="n"/>
      <c r="N422" s="142" t="n"/>
      <c r="O422" s="142" t="n"/>
      <c r="P422" s="142" t="n"/>
      <c r="Q422" s="142" t="n"/>
      <c r="R422" s="142" t="n"/>
      <c r="S422" s="142" t="n"/>
    </row>
    <row customHeight="1" ht="15.75" r="423" s="75">
      <c r="A423" s="139">
        <f>IF(B423="","",2*STRATEGY_AMPLITUDE*(1/(1+EXP(-(RATIO_SCALE_FACTOR*(($D423-BULLISH_BIAS_OFFSET)/$C423-1))))-0.5))</f>
        <v/>
      </c>
      <c r="B423" s="140">
        <f>IF('Time Series Inputs'!A423="","",'Time Series Inputs'!A423)</f>
        <v/>
      </c>
      <c r="C423" s="141">
        <f>IF('Time Series Inputs'!B423="","",'Time Series Inputs'!B423)</f>
        <v/>
      </c>
      <c r="D423" s="141">
        <f>IF('Time Series Inputs'!C423="","",'Time Series Inputs'!C423)</f>
        <v/>
      </c>
      <c r="E423" s="142" t="n"/>
      <c r="F423" s="142" t="n"/>
      <c r="G423" s="142" t="n"/>
      <c r="H423" s="142" t="n"/>
      <c r="I423" s="142" t="n"/>
      <c r="J423" s="142" t="n"/>
      <c r="K423" s="142" t="n"/>
      <c r="L423" s="142" t="n"/>
      <c r="M423" s="142" t="n"/>
      <c r="N423" s="142" t="n"/>
      <c r="O423" s="142" t="n"/>
      <c r="P423" s="142" t="n"/>
      <c r="Q423" s="142" t="n"/>
      <c r="R423" s="142" t="n"/>
      <c r="S423" s="142" t="n"/>
    </row>
    <row customHeight="1" ht="15.75" r="424" s="75">
      <c r="A424" s="139">
        <f>IF(B424="","",2*STRATEGY_AMPLITUDE*(1/(1+EXP(-(RATIO_SCALE_FACTOR*(($D424-BULLISH_BIAS_OFFSET)/$C424-1))))-0.5))</f>
        <v/>
      </c>
      <c r="B424" s="140">
        <f>IF('Time Series Inputs'!A424="","",'Time Series Inputs'!A424)</f>
        <v/>
      </c>
      <c r="C424" s="141">
        <f>IF('Time Series Inputs'!B424="","",'Time Series Inputs'!B424)</f>
        <v/>
      </c>
      <c r="D424" s="141">
        <f>IF('Time Series Inputs'!C424="","",'Time Series Inputs'!C424)</f>
        <v/>
      </c>
      <c r="E424" s="142" t="n"/>
      <c r="F424" s="142" t="n"/>
      <c r="G424" s="142" t="n"/>
      <c r="H424" s="142" t="n"/>
      <c r="I424" s="142" t="n"/>
      <c r="J424" s="142" t="n"/>
      <c r="K424" s="142" t="n"/>
      <c r="L424" s="142" t="n"/>
      <c r="M424" s="142" t="n"/>
      <c r="N424" s="142" t="n"/>
      <c r="O424" s="142" t="n"/>
      <c r="P424" s="142" t="n"/>
      <c r="Q424" s="142" t="n"/>
      <c r="R424" s="142" t="n"/>
      <c r="S424" s="142" t="n"/>
    </row>
    <row customHeight="1" ht="15.75" r="425" s="75">
      <c r="A425" s="139">
        <f>IF(B425="","",2*STRATEGY_AMPLITUDE*(1/(1+EXP(-(RATIO_SCALE_FACTOR*(($D425-BULLISH_BIAS_OFFSET)/$C425-1))))-0.5))</f>
        <v/>
      </c>
      <c r="B425" s="140">
        <f>IF('Time Series Inputs'!A425="","",'Time Series Inputs'!A425)</f>
        <v/>
      </c>
      <c r="C425" s="141">
        <f>IF('Time Series Inputs'!B425="","",'Time Series Inputs'!B425)</f>
        <v/>
      </c>
      <c r="D425" s="141">
        <f>IF('Time Series Inputs'!C425="","",'Time Series Inputs'!C425)</f>
        <v/>
      </c>
      <c r="E425" s="142" t="n"/>
      <c r="F425" s="142" t="n"/>
      <c r="G425" s="142" t="n"/>
      <c r="H425" s="142" t="n"/>
      <c r="I425" s="142" t="n"/>
      <c r="J425" s="142" t="n"/>
      <c r="K425" s="142" t="n"/>
      <c r="L425" s="142" t="n"/>
      <c r="M425" s="142" t="n"/>
      <c r="N425" s="142" t="n"/>
      <c r="O425" s="142" t="n"/>
      <c r="P425" s="142" t="n"/>
      <c r="Q425" s="142" t="n"/>
      <c r="R425" s="142" t="n"/>
      <c r="S425" s="142" t="n"/>
    </row>
    <row customHeight="1" ht="15.75" r="426" s="75">
      <c r="A426" s="139">
        <f>IF(B426="","",2*STRATEGY_AMPLITUDE*(1/(1+EXP(-(RATIO_SCALE_FACTOR*(($D426-BULLISH_BIAS_OFFSET)/$C426-1))))-0.5))</f>
        <v/>
      </c>
      <c r="B426" s="140">
        <f>IF('Time Series Inputs'!A426="","",'Time Series Inputs'!A426)</f>
        <v/>
      </c>
      <c r="C426" s="141">
        <f>IF('Time Series Inputs'!B426="","",'Time Series Inputs'!B426)</f>
        <v/>
      </c>
      <c r="D426" s="141">
        <f>IF('Time Series Inputs'!C426="","",'Time Series Inputs'!C426)</f>
        <v/>
      </c>
      <c r="E426" s="142" t="n"/>
      <c r="F426" s="142" t="n"/>
      <c r="G426" s="142" t="n"/>
      <c r="H426" s="142" t="n"/>
      <c r="I426" s="142" t="n"/>
      <c r="J426" s="142" t="n"/>
      <c r="K426" s="142" t="n"/>
      <c r="L426" s="142" t="n"/>
      <c r="M426" s="142" t="n"/>
      <c r="N426" s="142" t="n"/>
      <c r="O426" s="142" t="n"/>
      <c r="P426" s="142" t="n"/>
      <c r="Q426" s="142" t="n"/>
      <c r="R426" s="142" t="n"/>
      <c r="S426" s="142" t="n"/>
    </row>
    <row customHeight="1" ht="15.75" r="427" s="75">
      <c r="A427" s="139">
        <f>IF(B427="","",2*STRATEGY_AMPLITUDE*(1/(1+EXP(-(RATIO_SCALE_FACTOR*(($D427-BULLISH_BIAS_OFFSET)/$C427-1))))-0.5))</f>
        <v/>
      </c>
      <c r="B427" s="140">
        <f>IF('Time Series Inputs'!A427="","",'Time Series Inputs'!A427)</f>
        <v/>
      </c>
      <c r="C427" s="141">
        <f>IF('Time Series Inputs'!B427="","",'Time Series Inputs'!B427)</f>
        <v/>
      </c>
      <c r="D427" s="141">
        <f>IF('Time Series Inputs'!C427="","",'Time Series Inputs'!C427)</f>
        <v/>
      </c>
      <c r="E427" s="142" t="n"/>
      <c r="F427" s="142" t="n"/>
      <c r="G427" s="142" t="n"/>
      <c r="H427" s="142" t="n"/>
      <c r="I427" s="142" t="n"/>
      <c r="J427" s="142" t="n"/>
      <c r="K427" s="142" t="n"/>
      <c r="L427" s="142" t="n"/>
      <c r="M427" s="142" t="n"/>
      <c r="N427" s="142" t="n"/>
      <c r="O427" s="142" t="n"/>
      <c r="P427" s="142" t="n"/>
      <c r="Q427" s="142" t="n"/>
      <c r="R427" s="142" t="n"/>
      <c r="S427" s="142" t="n"/>
    </row>
    <row customHeight="1" ht="15.75" r="428" s="75">
      <c r="A428" s="139">
        <f>IF(B428="","",2*STRATEGY_AMPLITUDE*(1/(1+EXP(-(RATIO_SCALE_FACTOR*(($D428-BULLISH_BIAS_OFFSET)/$C428-1))))-0.5))</f>
        <v/>
      </c>
      <c r="B428" s="140">
        <f>IF('Time Series Inputs'!A428="","",'Time Series Inputs'!A428)</f>
        <v/>
      </c>
      <c r="C428" s="141">
        <f>IF('Time Series Inputs'!B428="","",'Time Series Inputs'!B428)</f>
        <v/>
      </c>
      <c r="D428" s="141">
        <f>IF('Time Series Inputs'!C428="","",'Time Series Inputs'!C428)</f>
        <v/>
      </c>
      <c r="E428" s="142" t="n"/>
      <c r="F428" s="142" t="n"/>
      <c r="G428" s="142" t="n"/>
      <c r="H428" s="142" t="n"/>
      <c r="I428" s="142" t="n"/>
      <c r="J428" s="142" t="n"/>
      <c r="K428" s="142" t="n"/>
      <c r="L428" s="142" t="n"/>
      <c r="M428" s="142" t="n"/>
      <c r="N428" s="142" t="n"/>
      <c r="O428" s="142" t="n"/>
      <c r="P428" s="142" t="n"/>
      <c r="Q428" s="142" t="n"/>
      <c r="R428" s="142" t="n"/>
      <c r="S428" s="142" t="n"/>
    </row>
    <row customHeight="1" ht="15.75" r="429" s="75">
      <c r="A429" s="139">
        <f>IF(B429="","",2*STRATEGY_AMPLITUDE*(1/(1+EXP(-(RATIO_SCALE_FACTOR*(($D429-BULLISH_BIAS_OFFSET)/$C429-1))))-0.5))</f>
        <v/>
      </c>
      <c r="B429" s="140">
        <f>IF('Time Series Inputs'!A429="","",'Time Series Inputs'!A429)</f>
        <v/>
      </c>
      <c r="C429" s="141">
        <f>IF('Time Series Inputs'!B429="","",'Time Series Inputs'!B429)</f>
        <v/>
      </c>
      <c r="D429" s="141">
        <f>IF('Time Series Inputs'!C429="","",'Time Series Inputs'!C429)</f>
        <v/>
      </c>
      <c r="E429" s="142" t="n"/>
      <c r="F429" s="142" t="n"/>
      <c r="G429" s="142" t="n"/>
      <c r="H429" s="142" t="n"/>
      <c r="I429" s="142" t="n"/>
      <c r="J429" s="142" t="n"/>
      <c r="K429" s="142" t="n"/>
      <c r="L429" s="142" t="n"/>
      <c r="M429" s="142" t="n"/>
      <c r="N429" s="142" t="n"/>
      <c r="O429" s="142" t="n"/>
      <c r="P429" s="142" t="n"/>
      <c r="Q429" s="142" t="n"/>
      <c r="R429" s="142" t="n"/>
      <c r="S429" s="142" t="n"/>
    </row>
    <row customHeight="1" ht="15.75" r="430" s="75">
      <c r="A430" s="139">
        <f>IF(B430="","",2*STRATEGY_AMPLITUDE*(1/(1+EXP(-(RATIO_SCALE_FACTOR*(($D430-BULLISH_BIAS_OFFSET)/$C430-1))))-0.5))</f>
        <v/>
      </c>
      <c r="B430" s="140">
        <f>IF('Time Series Inputs'!A430="","",'Time Series Inputs'!A430)</f>
        <v/>
      </c>
      <c r="C430" s="141">
        <f>IF('Time Series Inputs'!B430="","",'Time Series Inputs'!B430)</f>
        <v/>
      </c>
      <c r="D430" s="141">
        <f>IF('Time Series Inputs'!C430="","",'Time Series Inputs'!C430)</f>
        <v/>
      </c>
      <c r="E430" s="142" t="n"/>
      <c r="F430" s="142" t="n"/>
      <c r="G430" s="142" t="n"/>
      <c r="H430" s="142" t="n"/>
      <c r="I430" s="142" t="n"/>
      <c r="J430" s="142" t="n"/>
      <c r="K430" s="142" t="n"/>
      <c r="L430" s="142" t="n"/>
      <c r="M430" s="142" t="n"/>
      <c r="N430" s="142" t="n"/>
      <c r="O430" s="142" t="n"/>
      <c r="P430" s="142" t="n"/>
      <c r="Q430" s="142" t="n"/>
      <c r="R430" s="142" t="n"/>
      <c r="S430" s="142" t="n"/>
    </row>
    <row customHeight="1" ht="15.75" r="431" s="75">
      <c r="A431" s="139">
        <f>IF(B431="","",2*STRATEGY_AMPLITUDE*(1/(1+EXP(-(RATIO_SCALE_FACTOR*(($D431-BULLISH_BIAS_OFFSET)/$C431-1))))-0.5))</f>
        <v/>
      </c>
      <c r="B431" s="140">
        <f>IF('Time Series Inputs'!A431="","",'Time Series Inputs'!A431)</f>
        <v/>
      </c>
      <c r="C431" s="141">
        <f>IF('Time Series Inputs'!B431="","",'Time Series Inputs'!B431)</f>
        <v/>
      </c>
      <c r="D431" s="141">
        <f>IF('Time Series Inputs'!C431="","",'Time Series Inputs'!C431)</f>
        <v/>
      </c>
      <c r="E431" s="142" t="n"/>
      <c r="F431" s="142" t="n"/>
      <c r="G431" s="142" t="n"/>
      <c r="H431" s="142" t="n"/>
      <c r="I431" s="142" t="n"/>
      <c r="J431" s="142" t="n"/>
      <c r="K431" s="142" t="n"/>
      <c r="L431" s="142" t="n"/>
      <c r="M431" s="142" t="n"/>
      <c r="N431" s="142" t="n"/>
      <c r="O431" s="142" t="n"/>
      <c r="P431" s="142" t="n"/>
      <c r="Q431" s="142" t="n"/>
      <c r="R431" s="142" t="n"/>
      <c r="S431" s="142" t="n"/>
    </row>
    <row customHeight="1" ht="15.75" r="432" s="75">
      <c r="A432" s="139">
        <f>IF(B432="","",2*STRATEGY_AMPLITUDE*(1/(1+EXP(-(RATIO_SCALE_FACTOR*(($D432-BULLISH_BIAS_OFFSET)/$C432-1))))-0.5))</f>
        <v/>
      </c>
      <c r="B432" s="140">
        <f>IF('Time Series Inputs'!A432="","",'Time Series Inputs'!A432)</f>
        <v/>
      </c>
      <c r="C432" s="141">
        <f>IF('Time Series Inputs'!B432="","",'Time Series Inputs'!B432)</f>
        <v/>
      </c>
      <c r="D432" s="141">
        <f>IF('Time Series Inputs'!C432="","",'Time Series Inputs'!C432)</f>
        <v/>
      </c>
      <c r="E432" s="142" t="n"/>
      <c r="F432" s="142" t="n"/>
      <c r="G432" s="142" t="n"/>
      <c r="H432" s="142" t="n"/>
      <c r="I432" s="142" t="n"/>
      <c r="J432" s="142" t="n"/>
      <c r="K432" s="142" t="n"/>
      <c r="L432" s="142" t="n"/>
      <c r="M432" s="142" t="n"/>
      <c r="N432" s="142" t="n"/>
      <c r="O432" s="142" t="n"/>
      <c r="P432" s="142" t="n"/>
      <c r="Q432" s="142" t="n"/>
      <c r="R432" s="142" t="n"/>
      <c r="S432" s="142" t="n"/>
    </row>
    <row customHeight="1" ht="15.75" r="433" s="75">
      <c r="A433" s="139">
        <f>IF(B433="","",2*STRATEGY_AMPLITUDE*(1/(1+EXP(-(RATIO_SCALE_FACTOR*(($D433-BULLISH_BIAS_OFFSET)/$C433-1))))-0.5))</f>
        <v/>
      </c>
      <c r="B433" s="140">
        <f>IF('Time Series Inputs'!A433="","",'Time Series Inputs'!A433)</f>
        <v/>
      </c>
      <c r="C433" s="141">
        <f>IF('Time Series Inputs'!B433="","",'Time Series Inputs'!B433)</f>
        <v/>
      </c>
      <c r="D433" s="141">
        <f>IF('Time Series Inputs'!C433="","",'Time Series Inputs'!C433)</f>
        <v/>
      </c>
      <c r="E433" s="142" t="n"/>
      <c r="F433" s="142" t="n"/>
      <c r="G433" s="142" t="n"/>
      <c r="H433" s="142" t="n"/>
      <c r="I433" s="142" t="n"/>
      <c r="J433" s="142" t="n"/>
      <c r="K433" s="142" t="n"/>
      <c r="L433" s="142" t="n"/>
      <c r="M433" s="142" t="n"/>
      <c r="N433" s="142" t="n"/>
      <c r="O433" s="142" t="n"/>
      <c r="P433" s="142" t="n"/>
      <c r="Q433" s="142" t="n"/>
      <c r="R433" s="142" t="n"/>
      <c r="S433" s="142" t="n"/>
    </row>
    <row customHeight="1" ht="15.75" r="434" s="75">
      <c r="A434" s="139">
        <f>IF(B434="","",2*STRATEGY_AMPLITUDE*(1/(1+EXP(-(RATIO_SCALE_FACTOR*(($D434-BULLISH_BIAS_OFFSET)/$C434-1))))-0.5))</f>
        <v/>
      </c>
      <c r="B434" s="140">
        <f>IF('Time Series Inputs'!A434="","",'Time Series Inputs'!A434)</f>
        <v/>
      </c>
      <c r="C434" s="141">
        <f>IF('Time Series Inputs'!B434="","",'Time Series Inputs'!B434)</f>
        <v/>
      </c>
      <c r="D434" s="141">
        <f>IF('Time Series Inputs'!C434="","",'Time Series Inputs'!C434)</f>
        <v/>
      </c>
      <c r="E434" s="142" t="n"/>
      <c r="F434" s="142" t="n"/>
      <c r="G434" s="142" t="n"/>
      <c r="H434" s="142" t="n"/>
      <c r="I434" s="142" t="n"/>
      <c r="J434" s="142" t="n"/>
      <c r="K434" s="142" t="n"/>
      <c r="L434" s="142" t="n"/>
      <c r="M434" s="142" t="n"/>
      <c r="N434" s="142" t="n"/>
      <c r="O434" s="142" t="n"/>
      <c r="P434" s="142" t="n"/>
      <c r="Q434" s="142" t="n"/>
      <c r="R434" s="142" t="n"/>
      <c r="S434" s="142" t="n"/>
    </row>
    <row customHeight="1" ht="15.75" r="435" s="75">
      <c r="A435" s="139">
        <f>IF(B435="","",2*STRATEGY_AMPLITUDE*(1/(1+EXP(-(RATIO_SCALE_FACTOR*(($D435-BULLISH_BIAS_OFFSET)/$C435-1))))-0.5))</f>
        <v/>
      </c>
      <c r="B435" s="140">
        <f>IF('Time Series Inputs'!A435="","",'Time Series Inputs'!A435)</f>
        <v/>
      </c>
      <c r="C435" s="141">
        <f>IF('Time Series Inputs'!B435="","",'Time Series Inputs'!B435)</f>
        <v/>
      </c>
      <c r="D435" s="141">
        <f>IF('Time Series Inputs'!C435="","",'Time Series Inputs'!C435)</f>
        <v/>
      </c>
      <c r="E435" s="142" t="n"/>
      <c r="F435" s="142" t="n"/>
      <c r="G435" s="142" t="n"/>
      <c r="H435" s="142" t="n"/>
      <c r="I435" s="142" t="n"/>
      <c r="J435" s="142" t="n"/>
      <c r="K435" s="142" t="n"/>
      <c r="L435" s="142" t="n"/>
      <c r="M435" s="142" t="n"/>
      <c r="N435" s="142" t="n"/>
      <c r="O435" s="142" t="n"/>
      <c r="P435" s="142" t="n"/>
      <c r="Q435" s="142" t="n"/>
      <c r="R435" s="142" t="n"/>
      <c r="S435" s="142" t="n"/>
    </row>
    <row customHeight="1" ht="15.75" r="436" s="75">
      <c r="A436" s="139">
        <f>IF(B436="","",2*STRATEGY_AMPLITUDE*(1/(1+EXP(-(RATIO_SCALE_FACTOR*(($D436-BULLISH_BIAS_OFFSET)/$C436-1))))-0.5))</f>
        <v/>
      </c>
      <c r="B436" s="140">
        <f>IF('Time Series Inputs'!A436="","",'Time Series Inputs'!A436)</f>
        <v/>
      </c>
      <c r="C436" s="141">
        <f>IF('Time Series Inputs'!B436="","",'Time Series Inputs'!B436)</f>
        <v/>
      </c>
      <c r="D436" s="141">
        <f>IF('Time Series Inputs'!C436="","",'Time Series Inputs'!C436)</f>
        <v/>
      </c>
      <c r="E436" s="142" t="n"/>
      <c r="F436" s="142" t="n"/>
      <c r="G436" s="142" t="n"/>
      <c r="H436" s="142" t="n"/>
      <c r="I436" s="142" t="n"/>
      <c r="J436" s="142" t="n"/>
      <c r="K436" s="142" t="n"/>
      <c r="L436" s="142" t="n"/>
      <c r="M436" s="142" t="n"/>
      <c r="N436" s="142" t="n"/>
      <c r="O436" s="142" t="n"/>
      <c r="P436" s="142" t="n"/>
      <c r="Q436" s="142" t="n"/>
      <c r="R436" s="142" t="n"/>
      <c r="S436" s="142" t="n"/>
    </row>
    <row customHeight="1" ht="15.75" r="437" s="75">
      <c r="A437" s="139">
        <f>IF(B437="","",2*STRATEGY_AMPLITUDE*(1/(1+EXP(-(RATIO_SCALE_FACTOR*(($D437-BULLISH_BIAS_OFFSET)/$C437-1))))-0.5))</f>
        <v/>
      </c>
      <c r="B437" s="140">
        <f>IF('Time Series Inputs'!A437="","",'Time Series Inputs'!A437)</f>
        <v/>
      </c>
      <c r="C437" s="141">
        <f>IF('Time Series Inputs'!B437="","",'Time Series Inputs'!B437)</f>
        <v/>
      </c>
      <c r="D437" s="141">
        <f>IF('Time Series Inputs'!C437="","",'Time Series Inputs'!C437)</f>
        <v/>
      </c>
      <c r="E437" s="142" t="n"/>
      <c r="F437" s="142" t="n"/>
      <c r="G437" s="142" t="n"/>
      <c r="H437" s="142" t="n"/>
      <c r="I437" s="142" t="n"/>
      <c r="J437" s="142" t="n"/>
      <c r="K437" s="142" t="n"/>
      <c r="L437" s="142" t="n"/>
      <c r="M437" s="142" t="n"/>
      <c r="N437" s="142" t="n"/>
      <c r="O437" s="142" t="n"/>
      <c r="P437" s="142" t="n"/>
      <c r="Q437" s="142" t="n"/>
      <c r="R437" s="142" t="n"/>
      <c r="S437" s="142" t="n"/>
    </row>
    <row customHeight="1" ht="15.75" r="438" s="75">
      <c r="A438" s="139">
        <f>IF(B438="","",2*STRATEGY_AMPLITUDE*(1/(1+EXP(-(RATIO_SCALE_FACTOR*(($D438-BULLISH_BIAS_OFFSET)/$C438-1))))-0.5))</f>
        <v/>
      </c>
      <c r="B438" s="140">
        <f>IF('Time Series Inputs'!A438="","",'Time Series Inputs'!A438)</f>
        <v/>
      </c>
      <c r="C438" s="141">
        <f>IF('Time Series Inputs'!B438="","",'Time Series Inputs'!B438)</f>
        <v/>
      </c>
      <c r="D438" s="141">
        <f>IF('Time Series Inputs'!C438="","",'Time Series Inputs'!C438)</f>
        <v/>
      </c>
      <c r="E438" s="142" t="n"/>
      <c r="F438" s="142" t="n"/>
      <c r="G438" s="142" t="n"/>
      <c r="H438" s="142" t="n"/>
      <c r="I438" s="142" t="n"/>
      <c r="J438" s="142" t="n"/>
      <c r="K438" s="142" t="n"/>
      <c r="L438" s="142" t="n"/>
      <c r="M438" s="142" t="n"/>
      <c r="N438" s="142" t="n"/>
      <c r="O438" s="142" t="n"/>
      <c r="P438" s="142" t="n"/>
      <c r="Q438" s="142" t="n"/>
      <c r="R438" s="142" t="n"/>
      <c r="S438" s="142" t="n"/>
    </row>
    <row customHeight="1" ht="15.75" r="439" s="75">
      <c r="A439" s="139">
        <f>IF(B439="","",2*STRATEGY_AMPLITUDE*(1/(1+EXP(-(RATIO_SCALE_FACTOR*(($D439-BULLISH_BIAS_OFFSET)/$C439-1))))-0.5))</f>
        <v/>
      </c>
      <c r="B439" s="140">
        <f>IF('Time Series Inputs'!A439="","",'Time Series Inputs'!A439)</f>
        <v/>
      </c>
      <c r="C439" s="141">
        <f>IF('Time Series Inputs'!B439="","",'Time Series Inputs'!B439)</f>
        <v/>
      </c>
      <c r="D439" s="141">
        <f>IF('Time Series Inputs'!C439="","",'Time Series Inputs'!C439)</f>
        <v/>
      </c>
      <c r="E439" s="142" t="n"/>
      <c r="F439" s="142" t="n"/>
      <c r="G439" s="142" t="n"/>
      <c r="H439" s="142" t="n"/>
      <c r="I439" s="142" t="n"/>
      <c r="J439" s="142" t="n"/>
      <c r="K439" s="142" t="n"/>
      <c r="L439" s="142" t="n"/>
      <c r="M439" s="142" t="n"/>
      <c r="N439" s="142" t="n"/>
      <c r="O439" s="142" t="n"/>
      <c r="P439" s="142" t="n"/>
      <c r="Q439" s="142" t="n"/>
      <c r="R439" s="142" t="n"/>
      <c r="S439" s="142" t="n"/>
    </row>
    <row customHeight="1" ht="15.75" r="440" s="75">
      <c r="A440" s="139">
        <f>IF(B440="","",2*STRATEGY_AMPLITUDE*(1/(1+EXP(-(RATIO_SCALE_FACTOR*(($D440-BULLISH_BIAS_OFFSET)/$C440-1))))-0.5))</f>
        <v/>
      </c>
      <c r="B440" s="140">
        <f>IF('Time Series Inputs'!A440="","",'Time Series Inputs'!A440)</f>
        <v/>
      </c>
      <c r="C440" s="141">
        <f>IF('Time Series Inputs'!B440="","",'Time Series Inputs'!B440)</f>
        <v/>
      </c>
      <c r="D440" s="141">
        <f>IF('Time Series Inputs'!C440="","",'Time Series Inputs'!C440)</f>
        <v/>
      </c>
      <c r="E440" s="142" t="n"/>
      <c r="F440" s="142" t="n"/>
      <c r="G440" s="142" t="n"/>
      <c r="H440" s="142" t="n"/>
      <c r="I440" s="142" t="n"/>
      <c r="J440" s="142" t="n"/>
      <c r="K440" s="142" t="n"/>
      <c r="L440" s="142" t="n"/>
      <c r="M440" s="142" t="n"/>
      <c r="N440" s="142" t="n"/>
      <c r="O440" s="142" t="n"/>
      <c r="P440" s="142" t="n"/>
      <c r="Q440" s="142" t="n"/>
      <c r="R440" s="142" t="n"/>
      <c r="S440" s="142" t="n"/>
    </row>
    <row customHeight="1" ht="15.75" r="441" s="75">
      <c r="A441" s="139">
        <f>IF(B441="","",2*STRATEGY_AMPLITUDE*(1/(1+EXP(-(RATIO_SCALE_FACTOR*(($D441-BULLISH_BIAS_OFFSET)/$C441-1))))-0.5))</f>
        <v/>
      </c>
      <c r="B441" s="140">
        <f>IF('Time Series Inputs'!A441="","",'Time Series Inputs'!A441)</f>
        <v/>
      </c>
      <c r="C441" s="141">
        <f>IF('Time Series Inputs'!B441="","",'Time Series Inputs'!B441)</f>
        <v/>
      </c>
      <c r="D441" s="141">
        <f>IF('Time Series Inputs'!C441="","",'Time Series Inputs'!C441)</f>
        <v/>
      </c>
      <c r="E441" s="142" t="n"/>
      <c r="F441" s="142" t="n"/>
      <c r="G441" s="142" t="n"/>
      <c r="H441" s="142" t="n"/>
      <c r="I441" s="142" t="n"/>
      <c r="J441" s="142" t="n"/>
      <c r="K441" s="142" t="n"/>
      <c r="L441" s="142" t="n"/>
      <c r="M441" s="142" t="n"/>
      <c r="N441" s="142" t="n"/>
      <c r="O441" s="142" t="n"/>
      <c r="P441" s="142" t="n"/>
      <c r="Q441" s="142" t="n"/>
      <c r="R441" s="142" t="n"/>
      <c r="S441" s="142" t="n"/>
    </row>
    <row customHeight="1" ht="15.75" r="442" s="75">
      <c r="A442" s="139">
        <f>IF(B442="","",2*STRATEGY_AMPLITUDE*(1/(1+EXP(-(RATIO_SCALE_FACTOR*(($D442-BULLISH_BIAS_OFFSET)/$C442-1))))-0.5))</f>
        <v/>
      </c>
      <c r="B442" s="140">
        <f>IF('Time Series Inputs'!A442="","",'Time Series Inputs'!A442)</f>
        <v/>
      </c>
      <c r="C442" s="141">
        <f>IF('Time Series Inputs'!B442="","",'Time Series Inputs'!B442)</f>
        <v/>
      </c>
      <c r="D442" s="141">
        <f>IF('Time Series Inputs'!C442="","",'Time Series Inputs'!C442)</f>
        <v/>
      </c>
      <c r="E442" s="142" t="n"/>
      <c r="F442" s="142" t="n"/>
      <c r="G442" s="142" t="n"/>
      <c r="H442" s="142" t="n"/>
      <c r="I442" s="142" t="n"/>
      <c r="J442" s="142" t="n"/>
      <c r="K442" s="142" t="n"/>
      <c r="L442" s="142" t="n"/>
      <c r="M442" s="142" t="n"/>
      <c r="N442" s="142" t="n"/>
      <c r="O442" s="142" t="n"/>
      <c r="P442" s="142" t="n"/>
      <c r="Q442" s="142" t="n"/>
      <c r="R442" s="142" t="n"/>
      <c r="S442" s="142" t="n"/>
    </row>
    <row customHeight="1" ht="15.75" r="443" s="75">
      <c r="A443" s="139">
        <f>IF(B443="","",2*STRATEGY_AMPLITUDE*(1/(1+EXP(-(RATIO_SCALE_FACTOR*(($D443-BULLISH_BIAS_OFFSET)/$C443-1))))-0.5))</f>
        <v/>
      </c>
      <c r="B443" s="140">
        <f>IF('Time Series Inputs'!A443="","",'Time Series Inputs'!A443)</f>
        <v/>
      </c>
      <c r="C443" s="141">
        <f>IF('Time Series Inputs'!B443="","",'Time Series Inputs'!B443)</f>
        <v/>
      </c>
      <c r="D443" s="141">
        <f>IF('Time Series Inputs'!C443="","",'Time Series Inputs'!C443)</f>
        <v/>
      </c>
      <c r="E443" s="142" t="n"/>
      <c r="F443" s="142" t="n"/>
      <c r="G443" s="142" t="n"/>
      <c r="H443" s="142" t="n"/>
      <c r="I443" s="142" t="n"/>
      <c r="J443" s="142" t="n"/>
      <c r="K443" s="142" t="n"/>
      <c r="L443" s="142" t="n"/>
      <c r="M443" s="142" t="n"/>
      <c r="N443" s="142" t="n"/>
      <c r="O443" s="142" t="n"/>
      <c r="P443" s="142" t="n"/>
      <c r="Q443" s="142" t="n"/>
      <c r="R443" s="142" t="n"/>
      <c r="S443" s="142" t="n"/>
    </row>
    <row customHeight="1" ht="15.75" r="444" s="75">
      <c r="A444" s="139">
        <f>IF(B444="","",2*STRATEGY_AMPLITUDE*(1/(1+EXP(-(RATIO_SCALE_FACTOR*(($D444-BULLISH_BIAS_OFFSET)/$C444-1))))-0.5))</f>
        <v/>
      </c>
      <c r="B444" s="140">
        <f>IF('Time Series Inputs'!A444="","",'Time Series Inputs'!A444)</f>
        <v/>
      </c>
      <c r="C444" s="141">
        <f>IF('Time Series Inputs'!B444="","",'Time Series Inputs'!B444)</f>
        <v/>
      </c>
      <c r="D444" s="141">
        <f>IF('Time Series Inputs'!C444="","",'Time Series Inputs'!C444)</f>
        <v/>
      </c>
      <c r="E444" s="142" t="n"/>
      <c r="F444" s="142" t="n"/>
      <c r="G444" s="142" t="n"/>
      <c r="H444" s="142" t="n"/>
      <c r="I444" s="142" t="n"/>
      <c r="J444" s="142" t="n"/>
      <c r="K444" s="142" t="n"/>
      <c r="L444" s="142" t="n"/>
      <c r="M444" s="142" t="n"/>
      <c r="N444" s="142" t="n"/>
      <c r="O444" s="142" t="n"/>
      <c r="P444" s="142" t="n"/>
      <c r="Q444" s="142" t="n"/>
      <c r="R444" s="142" t="n"/>
      <c r="S444" s="142" t="n"/>
    </row>
    <row customHeight="1" ht="15.75" r="445" s="75">
      <c r="A445" s="139">
        <f>IF(B445="","",2*STRATEGY_AMPLITUDE*(1/(1+EXP(-(RATIO_SCALE_FACTOR*(($D445-BULLISH_BIAS_OFFSET)/$C445-1))))-0.5))</f>
        <v/>
      </c>
      <c r="B445" s="140">
        <f>IF('Time Series Inputs'!A445="","",'Time Series Inputs'!A445)</f>
        <v/>
      </c>
      <c r="C445" s="141">
        <f>IF('Time Series Inputs'!B445="","",'Time Series Inputs'!B445)</f>
        <v/>
      </c>
      <c r="D445" s="141">
        <f>IF('Time Series Inputs'!C445="","",'Time Series Inputs'!C445)</f>
        <v/>
      </c>
      <c r="E445" s="142" t="n"/>
      <c r="F445" s="142" t="n"/>
      <c r="G445" s="142" t="n"/>
      <c r="H445" s="142" t="n"/>
      <c r="I445" s="142" t="n"/>
      <c r="J445" s="142" t="n"/>
      <c r="K445" s="142" t="n"/>
      <c r="L445" s="142" t="n"/>
      <c r="M445" s="142" t="n"/>
      <c r="N445" s="142" t="n"/>
      <c r="O445" s="142" t="n"/>
      <c r="P445" s="142" t="n"/>
      <c r="Q445" s="142" t="n"/>
      <c r="R445" s="142" t="n"/>
      <c r="S445" s="142" t="n"/>
    </row>
    <row customHeight="1" ht="15.75" r="446" s="75">
      <c r="A446" s="139">
        <f>IF(B446="","",2*STRATEGY_AMPLITUDE*(1/(1+EXP(-(RATIO_SCALE_FACTOR*(($D446-BULLISH_BIAS_OFFSET)/$C446-1))))-0.5))</f>
        <v/>
      </c>
      <c r="B446" s="140">
        <f>IF('Time Series Inputs'!A446="","",'Time Series Inputs'!A446)</f>
        <v/>
      </c>
      <c r="C446" s="141">
        <f>IF('Time Series Inputs'!B446="","",'Time Series Inputs'!B446)</f>
        <v/>
      </c>
      <c r="D446" s="141">
        <f>IF('Time Series Inputs'!C446="","",'Time Series Inputs'!C446)</f>
        <v/>
      </c>
      <c r="E446" s="142" t="n"/>
      <c r="F446" s="142" t="n"/>
      <c r="G446" s="142" t="n"/>
      <c r="H446" s="142" t="n"/>
      <c r="I446" s="142" t="n"/>
      <c r="J446" s="142" t="n"/>
      <c r="K446" s="142" t="n"/>
      <c r="L446" s="142" t="n"/>
      <c r="M446" s="142" t="n"/>
      <c r="N446" s="142" t="n"/>
      <c r="O446" s="142" t="n"/>
      <c r="P446" s="142" t="n"/>
      <c r="Q446" s="142" t="n"/>
      <c r="R446" s="142" t="n"/>
      <c r="S446" s="142" t="n"/>
    </row>
    <row customHeight="1" ht="15.75" r="447" s="75">
      <c r="A447" s="139">
        <f>IF(B447="","",2*STRATEGY_AMPLITUDE*(1/(1+EXP(-(RATIO_SCALE_FACTOR*(($D447-BULLISH_BIAS_OFFSET)/$C447-1))))-0.5))</f>
        <v/>
      </c>
      <c r="B447" s="140">
        <f>IF('Time Series Inputs'!A447="","",'Time Series Inputs'!A447)</f>
        <v/>
      </c>
      <c r="C447" s="141">
        <f>IF('Time Series Inputs'!B447="","",'Time Series Inputs'!B447)</f>
        <v/>
      </c>
      <c r="D447" s="141">
        <f>IF('Time Series Inputs'!C447="","",'Time Series Inputs'!C447)</f>
        <v/>
      </c>
      <c r="E447" s="142" t="n"/>
      <c r="F447" s="142" t="n"/>
      <c r="G447" s="142" t="n"/>
      <c r="H447" s="142" t="n"/>
      <c r="I447" s="142" t="n"/>
      <c r="J447" s="142" t="n"/>
      <c r="K447" s="142" t="n"/>
      <c r="L447" s="142" t="n"/>
      <c r="M447" s="142" t="n"/>
      <c r="N447" s="142" t="n"/>
      <c r="O447" s="142" t="n"/>
      <c r="P447" s="142" t="n"/>
      <c r="Q447" s="142" t="n"/>
      <c r="R447" s="142" t="n"/>
      <c r="S447" s="142" t="n"/>
    </row>
    <row customHeight="1" ht="15.75" r="448" s="75">
      <c r="A448" s="139">
        <f>IF(B448="","",2*STRATEGY_AMPLITUDE*(1/(1+EXP(-(RATIO_SCALE_FACTOR*(($D448-BULLISH_BIAS_OFFSET)/$C448-1))))-0.5))</f>
        <v/>
      </c>
      <c r="B448" s="140">
        <f>IF('Time Series Inputs'!A448="","",'Time Series Inputs'!A448)</f>
        <v/>
      </c>
      <c r="C448" s="141">
        <f>IF('Time Series Inputs'!B448="","",'Time Series Inputs'!B448)</f>
        <v/>
      </c>
      <c r="D448" s="141">
        <f>IF('Time Series Inputs'!C448="","",'Time Series Inputs'!C448)</f>
        <v/>
      </c>
      <c r="E448" s="142" t="n"/>
      <c r="F448" s="142" t="n"/>
      <c r="G448" s="142" t="n"/>
      <c r="H448" s="142" t="n"/>
      <c r="I448" s="142" t="n"/>
      <c r="J448" s="142" t="n"/>
      <c r="K448" s="142" t="n"/>
      <c r="L448" s="142" t="n"/>
      <c r="M448" s="142" t="n"/>
      <c r="N448" s="142" t="n"/>
      <c r="O448" s="142" t="n"/>
      <c r="P448" s="142" t="n"/>
      <c r="Q448" s="142" t="n"/>
      <c r="R448" s="142" t="n"/>
      <c r="S448" s="142" t="n"/>
    </row>
    <row customHeight="1" ht="15.75" r="449" s="75">
      <c r="A449" s="139">
        <f>IF(B449="","",2*STRATEGY_AMPLITUDE*(1/(1+EXP(-(RATIO_SCALE_FACTOR*(($D449-BULLISH_BIAS_OFFSET)/$C449-1))))-0.5))</f>
        <v/>
      </c>
      <c r="B449" s="140">
        <f>IF('Time Series Inputs'!A449="","",'Time Series Inputs'!A449)</f>
        <v/>
      </c>
      <c r="C449" s="141">
        <f>IF('Time Series Inputs'!B449="","",'Time Series Inputs'!B449)</f>
        <v/>
      </c>
      <c r="D449" s="141">
        <f>IF('Time Series Inputs'!C449="","",'Time Series Inputs'!C449)</f>
        <v/>
      </c>
      <c r="E449" s="142" t="n"/>
      <c r="F449" s="142" t="n"/>
      <c r="G449" s="142" t="n"/>
      <c r="H449" s="142" t="n"/>
      <c r="I449" s="142" t="n"/>
      <c r="J449" s="142" t="n"/>
      <c r="K449" s="142" t="n"/>
      <c r="L449" s="142" t="n"/>
      <c r="M449" s="142" t="n"/>
      <c r="N449" s="142" t="n"/>
      <c r="O449" s="142" t="n"/>
      <c r="P449" s="142" t="n"/>
      <c r="Q449" s="142" t="n"/>
      <c r="R449" s="142" t="n"/>
      <c r="S449" s="142" t="n"/>
    </row>
    <row customHeight="1" ht="15.75" r="450" s="75">
      <c r="A450" s="139">
        <f>IF(B450="","",2*STRATEGY_AMPLITUDE*(1/(1+EXP(-(RATIO_SCALE_FACTOR*(($D450-BULLISH_BIAS_OFFSET)/$C450-1))))-0.5))</f>
        <v/>
      </c>
      <c r="B450" s="140">
        <f>IF('Time Series Inputs'!A450="","",'Time Series Inputs'!A450)</f>
        <v/>
      </c>
      <c r="C450" s="141">
        <f>IF('Time Series Inputs'!B450="","",'Time Series Inputs'!B450)</f>
        <v/>
      </c>
      <c r="D450" s="141">
        <f>IF('Time Series Inputs'!C450="","",'Time Series Inputs'!C450)</f>
        <v/>
      </c>
      <c r="E450" s="142" t="n"/>
      <c r="F450" s="142" t="n"/>
      <c r="G450" s="142" t="n"/>
      <c r="H450" s="142" t="n"/>
      <c r="I450" s="142" t="n"/>
      <c r="J450" s="142" t="n"/>
      <c r="K450" s="142" t="n"/>
      <c r="L450" s="142" t="n"/>
      <c r="M450" s="142" t="n"/>
      <c r="N450" s="142" t="n"/>
      <c r="O450" s="142" t="n"/>
      <c r="P450" s="142" t="n"/>
      <c r="Q450" s="142" t="n"/>
      <c r="R450" s="142" t="n"/>
      <c r="S450" s="142" t="n"/>
    </row>
    <row customHeight="1" ht="15.75" r="451" s="75">
      <c r="A451" s="139">
        <f>IF(B451="","",2*STRATEGY_AMPLITUDE*(1/(1+EXP(-(RATIO_SCALE_FACTOR*(($D451-BULLISH_BIAS_OFFSET)/$C451-1))))-0.5))</f>
        <v/>
      </c>
      <c r="B451" s="140">
        <f>IF('Time Series Inputs'!A451="","",'Time Series Inputs'!A451)</f>
        <v/>
      </c>
      <c r="C451" s="141">
        <f>IF('Time Series Inputs'!B451="","",'Time Series Inputs'!B451)</f>
        <v/>
      </c>
      <c r="D451" s="141">
        <f>IF('Time Series Inputs'!C451="","",'Time Series Inputs'!C451)</f>
        <v/>
      </c>
      <c r="E451" s="142" t="n"/>
      <c r="F451" s="142" t="n"/>
      <c r="G451" s="142" t="n"/>
      <c r="H451" s="142" t="n"/>
      <c r="I451" s="142" t="n"/>
      <c r="J451" s="142" t="n"/>
      <c r="K451" s="142" t="n"/>
      <c r="L451" s="142" t="n"/>
      <c r="M451" s="142" t="n"/>
      <c r="N451" s="142" t="n"/>
      <c r="O451" s="142" t="n"/>
      <c r="P451" s="142" t="n"/>
      <c r="Q451" s="142" t="n"/>
      <c r="R451" s="142" t="n"/>
      <c r="S451" s="142" t="n"/>
    </row>
    <row customHeight="1" ht="15.75" r="452" s="75">
      <c r="A452" s="139">
        <f>IF(B452="","",2*STRATEGY_AMPLITUDE*(1/(1+EXP(-(RATIO_SCALE_FACTOR*(($D452-BULLISH_BIAS_OFFSET)/$C452-1))))-0.5))</f>
        <v/>
      </c>
      <c r="B452" s="140">
        <f>IF('Time Series Inputs'!A452="","",'Time Series Inputs'!A452)</f>
        <v/>
      </c>
      <c r="C452" s="141">
        <f>IF('Time Series Inputs'!B452="","",'Time Series Inputs'!B452)</f>
        <v/>
      </c>
      <c r="D452" s="141">
        <f>IF('Time Series Inputs'!C452="","",'Time Series Inputs'!C452)</f>
        <v/>
      </c>
      <c r="E452" s="142" t="n"/>
      <c r="F452" s="142" t="n"/>
      <c r="G452" s="142" t="n"/>
      <c r="H452" s="142" t="n"/>
      <c r="I452" s="142" t="n"/>
      <c r="J452" s="142" t="n"/>
      <c r="K452" s="142" t="n"/>
      <c r="L452" s="142" t="n"/>
      <c r="M452" s="142" t="n"/>
      <c r="N452" s="142" t="n"/>
      <c r="O452" s="142" t="n"/>
      <c r="P452" s="142" t="n"/>
      <c r="Q452" s="142" t="n"/>
      <c r="R452" s="142" t="n"/>
      <c r="S452" s="142" t="n"/>
    </row>
    <row customHeight="1" ht="15.75" r="453" s="75">
      <c r="A453" s="139">
        <f>IF(B453="","",2*STRATEGY_AMPLITUDE*(1/(1+EXP(-(RATIO_SCALE_FACTOR*(($D453-BULLISH_BIAS_OFFSET)/$C453-1))))-0.5))</f>
        <v/>
      </c>
      <c r="B453" s="140">
        <f>IF('Time Series Inputs'!A453="","",'Time Series Inputs'!A453)</f>
        <v/>
      </c>
      <c r="C453" s="141">
        <f>IF('Time Series Inputs'!B453="","",'Time Series Inputs'!B453)</f>
        <v/>
      </c>
      <c r="D453" s="141">
        <f>IF('Time Series Inputs'!C453="","",'Time Series Inputs'!C453)</f>
        <v/>
      </c>
      <c r="E453" s="142" t="n"/>
      <c r="F453" s="142" t="n"/>
      <c r="G453" s="142" t="n"/>
      <c r="H453" s="142" t="n"/>
      <c r="I453" s="142" t="n"/>
      <c r="J453" s="142" t="n"/>
      <c r="K453" s="142" t="n"/>
      <c r="L453" s="142" t="n"/>
      <c r="M453" s="142" t="n"/>
      <c r="N453" s="142" t="n"/>
      <c r="O453" s="142" t="n"/>
      <c r="P453" s="142" t="n"/>
      <c r="Q453" s="142" t="n"/>
      <c r="R453" s="142" t="n"/>
      <c r="S453" s="142" t="n"/>
    </row>
    <row customHeight="1" ht="15.75" r="454" s="75">
      <c r="A454" s="139">
        <f>IF(B454="","",2*STRATEGY_AMPLITUDE*(1/(1+EXP(-(RATIO_SCALE_FACTOR*(($D454-BULLISH_BIAS_OFFSET)/$C454-1))))-0.5))</f>
        <v/>
      </c>
      <c r="B454" s="140">
        <f>IF('Time Series Inputs'!A454="","",'Time Series Inputs'!A454)</f>
        <v/>
      </c>
      <c r="C454" s="141">
        <f>IF('Time Series Inputs'!B454="","",'Time Series Inputs'!B454)</f>
        <v/>
      </c>
      <c r="D454" s="141">
        <f>IF('Time Series Inputs'!C454="","",'Time Series Inputs'!C454)</f>
        <v/>
      </c>
      <c r="E454" s="142" t="n"/>
      <c r="F454" s="142" t="n"/>
      <c r="G454" s="142" t="n"/>
      <c r="H454" s="142" t="n"/>
      <c r="I454" s="142" t="n"/>
      <c r="J454" s="142" t="n"/>
      <c r="K454" s="142" t="n"/>
      <c r="L454" s="142" t="n"/>
      <c r="M454" s="142" t="n"/>
      <c r="N454" s="142" t="n"/>
      <c r="O454" s="142" t="n"/>
      <c r="P454" s="142" t="n"/>
      <c r="Q454" s="142" t="n"/>
      <c r="R454" s="142" t="n"/>
      <c r="S454" s="142" t="n"/>
    </row>
    <row customHeight="1" ht="15.75" r="455" s="75">
      <c r="A455" s="139">
        <f>IF(B455="","",2*STRATEGY_AMPLITUDE*(1/(1+EXP(-(RATIO_SCALE_FACTOR*(($D455-BULLISH_BIAS_OFFSET)/$C455-1))))-0.5))</f>
        <v/>
      </c>
      <c r="B455" s="140">
        <f>IF('Time Series Inputs'!A455="","",'Time Series Inputs'!A455)</f>
        <v/>
      </c>
      <c r="C455" s="141">
        <f>IF('Time Series Inputs'!B455="","",'Time Series Inputs'!B455)</f>
        <v/>
      </c>
      <c r="D455" s="141">
        <f>IF('Time Series Inputs'!C455="","",'Time Series Inputs'!C455)</f>
        <v/>
      </c>
      <c r="E455" s="142" t="n"/>
      <c r="F455" s="142" t="n"/>
      <c r="G455" s="142" t="n"/>
      <c r="H455" s="142" t="n"/>
      <c r="I455" s="142" t="n"/>
      <c r="J455" s="142" t="n"/>
      <c r="K455" s="142" t="n"/>
      <c r="L455" s="142" t="n"/>
      <c r="M455" s="142" t="n"/>
      <c r="N455" s="142" t="n"/>
      <c r="O455" s="142" t="n"/>
      <c r="P455" s="142" t="n"/>
      <c r="Q455" s="142" t="n"/>
      <c r="R455" s="142" t="n"/>
      <c r="S455" s="142" t="n"/>
    </row>
    <row customHeight="1" ht="15.75" r="456" s="75">
      <c r="A456" s="139">
        <f>IF(B456="","",2*STRATEGY_AMPLITUDE*(1/(1+EXP(-(RATIO_SCALE_FACTOR*(($D456-BULLISH_BIAS_OFFSET)/$C456-1))))-0.5))</f>
        <v/>
      </c>
      <c r="B456" s="140">
        <f>IF('Time Series Inputs'!A456="","",'Time Series Inputs'!A456)</f>
        <v/>
      </c>
      <c r="C456" s="141">
        <f>IF('Time Series Inputs'!B456="","",'Time Series Inputs'!B456)</f>
        <v/>
      </c>
      <c r="D456" s="141">
        <f>IF('Time Series Inputs'!C456="","",'Time Series Inputs'!C456)</f>
        <v/>
      </c>
      <c r="E456" s="142" t="n"/>
      <c r="F456" s="142" t="n"/>
      <c r="G456" s="142" t="n"/>
      <c r="H456" s="142" t="n"/>
      <c r="I456" s="142" t="n"/>
      <c r="J456" s="142" t="n"/>
      <c r="K456" s="142" t="n"/>
      <c r="L456" s="142" t="n"/>
      <c r="M456" s="142" t="n"/>
      <c r="N456" s="142" t="n"/>
      <c r="O456" s="142" t="n"/>
      <c r="P456" s="142" t="n"/>
      <c r="Q456" s="142" t="n"/>
      <c r="R456" s="142" t="n"/>
      <c r="S456" s="142" t="n"/>
    </row>
    <row customHeight="1" ht="15.75" r="457" s="75">
      <c r="A457" s="139">
        <f>IF(B457="","",2*STRATEGY_AMPLITUDE*(1/(1+EXP(-(RATIO_SCALE_FACTOR*(($D457-BULLISH_BIAS_OFFSET)/$C457-1))))-0.5))</f>
        <v/>
      </c>
      <c r="B457" s="140">
        <f>IF('Time Series Inputs'!A457="","",'Time Series Inputs'!A457)</f>
        <v/>
      </c>
      <c r="C457" s="141">
        <f>IF('Time Series Inputs'!B457="","",'Time Series Inputs'!B457)</f>
        <v/>
      </c>
      <c r="D457" s="141">
        <f>IF('Time Series Inputs'!C457="","",'Time Series Inputs'!C457)</f>
        <v/>
      </c>
      <c r="E457" s="142" t="n"/>
      <c r="F457" s="142" t="n"/>
      <c r="G457" s="142" t="n"/>
      <c r="H457" s="142" t="n"/>
      <c r="I457" s="142" t="n"/>
      <c r="J457" s="142" t="n"/>
      <c r="K457" s="142" t="n"/>
      <c r="L457" s="142" t="n"/>
      <c r="M457" s="142" t="n"/>
      <c r="N457" s="142" t="n"/>
      <c r="O457" s="142" t="n"/>
      <c r="P457" s="142" t="n"/>
      <c r="Q457" s="142" t="n"/>
      <c r="R457" s="142" t="n"/>
      <c r="S457" s="142" t="n"/>
    </row>
    <row customHeight="1" ht="15.75" r="458" s="75">
      <c r="A458" s="139">
        <f>IF(B458="","",2*STRATEGY_AMPLITUDE*(1/(1+EXP(-(RATIO_SCALE_FACTOR*(($D458-BULLISH_BIAS_OFFSET)/$C458-1))))-0.5))</f>
        <v/>
      </c>
      <c r="B458" s="140">
        <f>IF('Time Series Inputs'!A458="","",'Time Series Inputs'!A458)</f>
        <v/>
      </c>
      <c r="C458" s="141">
        <f>IF('Time Series Inputs'!B458="","",'Time Series Inputs'!B458)</f>
        <v/>
      </c>
      <c r="D458" s="141">
        <f>IF('Time Series Inputs'!C458="","",'Time Series Inputs'!C458)</f>
        <v/>
      </c>
      <c r="E458" s="142" t="n"/>
      <c r="F458" s="142" t="n"/>
      <c r="G458" s="142" t="n"/>
      <c r="H458" s="142" t="n"/>
      <c r="I458" s="142" t="n"/>
      <c r="J458" s="142" t="n"/>
      <c r="K458" s="142" t="n"/>
      <c r="L458" s="142" t="n"/>
      <c r="M458" s="142" t="n"/>
      <c r="N458" s="142" t="n"/>
      <c r="O458" s="142" t="n"/>
      <c r="P458" s="142" t="n"/>
      <c r="Q458" s="142" t="n"/>
      <c r="R458" s="142" t="n"/>
      <c r="S458" s="142" t="n"/>
    </row>
    <row customHeight="1" ht="15.75" r="459" s="75">
      <c r="A459" s="139">
        <f>IF(B459="","",2*STRATEGY_AMPLITUDE*(1/(1+EXP(-(RATIO_SCALE_FACTOR*(($D459-BULLISH_BIAS_OFFSET)/$C459-1))))-0.5))</f>
        <v/>
      </c>
      <c r="B459" s="140">
        <f>IF('Time Series Inputs'!A459="","",'Time Series Inputs'!A459)</f>
        <v/>
      </c>
      <c r="C459" s="141">
        <f>IF('Time Series Inputs'!B459="","",'Time Series Inputs'!B459)</f>
        <v/>
      </c>
      <c r="D459" s="141">
        <f>IF('Time Series Inputs'!C459="","",'Time Series Inputs'!C459)</f>
        <v/>
      </c>
      <c r="E459" s="142" t="n"/>
      <c r="F459" s="142" t="n"/>
      <c r="G459" s="142" t="n"/>
      <c r="H459" s="142" t="n"/>
      <c r="I459" s="142" t="n"/>
      <c r="J459" s="142" t="n"/>
      <c r="K459" s="142" t="n"/>
      <c r="L459" s="142" t="n"/>
      <c r="M459" s="142" t="n"/>
      <c r="N459" s="142" t="n"/>
      <c r="O459" s="142" t="n"/>
      <c r="P459" s="142" t="n"/>
      <c r="Q459" s="142" t="n"/>
      <c r="R459" s="142" t="n"/>
      <c r="S459" s="142" t="n"/>
    </row>
    <row customHeight="1" ht="15.75" r="460" s="75">
      <c r="A460" s="139">
        <f>IF(B460="","",2*STRATEGY_AMPLITUDE*(1/(1+EXP(-(RATIO_SCALE_FACTOR*(($D460-BULLISH_BIAS_OFFSET)/$C460-1))))-0.5))</f>
        <v/>
      </c>
      <c r="B460" s="140">
        <f>IF('Time Series Inputs'!A460="","",'Time Series Inputs'!A460)</f>
        <v/>
      </c>
      <c r="C460" s="141">
        <f>IF('Time Series Inputs'!B460="","",'Time Series Inputs'!B460)</f>
        <v/>
      </c>
      <c r="D460" s="141">
        <f>IF('Time Series Inputs'!C460="","",'Time Series Inputs'!C460)</f>
        <v/>
      </c>
      <c r="E460" s="142" t="n"/>
      <c r="F460" s="142" t="n"/>
      <c r="G460" s="142" t="n"/>
      <c r="H460" s="142" t="n"/>
      <c r="I460" s="142" t="n"/>
      <c r="J460" s="142" t="n"/>
      <c r="K460" s="142" t="n"/>
      <c r="L460" s="142" t="n"/>
      <c r="M460" s="142" t="n"/>
      <c r="N460" s="142" t="n"/>
      <c r="O460" s="142" t="n"/>
      <c r="P460" s="142" t="n"/>
      <c r="Q460" s="142" t="n"/>
      <c r="R460" s="142" t="n"/>
      <c r="S460" s="142" t="n"/>
    </row>
    <row customHeight="1" ht="15.75" r="461" s="75">
      <c r="A461" s="139">
        <f>IF(B461="","",2*STRATEGY_AMPLITUDE*(1/(1+EXP(-(RATIO_SCALE_FACTOR*(($D461-BULLISH_BIAS_OFFSET)/$C461-1))))-0.5))</f>
        <v/>
      </c>
      <c r="B461" s="140">
        <f>IF('Time Series Inputs'!A461="","",'Time Series Inputs'!A461)</f>
        <v/>
      </c>
      <c r="C461" s="141">
        <f>IF('Time Series Inputs'!B461="","",'Time Series Inputs'!B461)</f>
        <v/>
      </c>
      <c r="D461" s="141">
        <f>IF('Time Series Inputs'!C461="","",'Time Series Inputs'!C461)</f>
        <v/>
      </c>
      <c r="E461" s="142" t="n"/>
      <c r="F461" s="142" t="n"/>
      <c r="G461" s="142" t="n"/>
      <c r="H461" s="142" t="n"/>
      <c r="I461" s="142" t="n"/>
      <c r="J461" s="142" t="n"/>
      <c r="K461" s="142" t="n"/>
      <c r="L461" s="142" t="n"/>
      <c r="M461" s="142" t="n"/>
      <c r="N461" s="142" t="n"/>
      <c r="O461" s="142" t="n"/>
      <c r="P461" s="142" t="n"/>
      <c r="Q461" s="142" t="n"/>
      <c r="R461" s="142" t="n"/>
      <c r="S461" s="142" t="n"/>
    </row>
    <row customHeight="1" ht="15.75" r="462" s="75">
      <c r="A462" s="139">
        <f>IF(B462="","",2*STRATEGY_AMPLITUDE*(1/(1+EXP(-(RATIO_SCALE_FACTOR*(($D462-BULLISH_BIAS_OFFSET)/$C462-1))))-0.5))</f>
        <v/>
      </c>
      <c r="B462" s="140">
        <f>IF('Time Series Inputs'!A462="","",'Time Series Inputs'!A462)</f>
        <v/>
      </c>
      <c r="C462" s="141">
        <f>IF('Time Series Inputs'!B462="","",'Time Series Inputs'!B462)</f>
        <v/>
      </c>
      <c r="D462" s="141">
        <f>IF('Time Series Inputs'!C462="","",'Time Series Inputs'!C462)</f>
        <v/>
      </c>
      <c r="E462" s="142" t="n"/>
      <c r="F462" s="142" t="n"/>
      <c r="G462" s="142" t="n"/>
      <c r="H462" s="142" t="n"/>
      <c r="I462" s="142" t="n"/>
      <c r="J462" s="142" t="n"/>
      <c r="K462" s="142" t="n"/>
      <c r="L462" s="142" t="n"/>
      <c r="M462" s="142" t="n"/>
      <c r="N462" s="142" t="n"/>
      <c r="O462" s="142" t="n"/>
      <c r="P462" s="142" t="n"/>
      <c r="Q462" s="142" t="n"/>
      <c r="R462" s="142" t="n"/>
      <c r="S462" s="142" t="n"/>
    </row>
    <row customHeight="1" ht="15.75" r="463" s="75">
      <c r="A463" s="139">
        <f>IF(B463="","",2*STRATEGY_AMPLITUDE*(1/(1+EXP(-(RATIO_SCALE_FACTOR*(($D463-BULLISH_BIAS_OFFSET)/$C463-1))))-0.5))</f>
        <v/>
      </c>
      <c r="B463" s="140">
        <f>IF('Time Series Inputs'!A463="","",'Time Series Inputs'!A463)</f>
        <v/>
      </c>
      <c r="C463" s="141">
        <f>IF('Time Series Inputs'!B463="","",'Time Series Inputs'!B463)</f>
        <v/>
      </c>
      <c r="D463" s="141">
        <f>IF('Time Series Inputs'!C463="","",'Time Series Inputs'!C463)</f>
        <v/>
      </c>
      <c r="E463" s="142" t="n"/>
      <c r="F463" s="142" t="n"/>
      <c r="G463" s="142" t="n"/>
      <c r="H463" s="142" t="n"/>
      <c r="I463" s="142" t="n"/>
      <c r="J463" s="142" t="n"/>
      <c r="K463" s="142" t="n"/>
      <c r="L463" s="142" t="n"/>
      <c r="M463" s="142" t="n"/>
      <c r="N463" s="142" t="n"/>
      <c r="O463" s="142" t="n"/>
      <c r="P463" s="142" t="n"/>
      <c r="Q463" s="142" t="n"/>
      <c r="R463" s="142" t="n"/>
      <c r="S463" s="142" t="n"/>
    </row>
    <row customHeight="1" ht="15.75" r="464" s="75">
      <c r="A464" s="139">
        <f>IF(B464="","",2*STRATEGY_AMPLITUDE*(1/(1+EXP(-(RATIO_SCALE_FACTOR*(($D464-BULLISH_BIAS_OFFSET)/$C464-1))))-0.5))</f>
        <v/>
      </c>
      <c r="B464" s="140">
        <f>IF('Time Series Inputs'!A464="","",'Time Series Inputs'!A464)</f>
        <v/>
      </c>
      <c r="C464" s="141">
        <f>IF('Time Series Inputs'!B464="","",'Time Series Inputs'!B464)</f>
        <v/>
      </c>
      <c r="D464" s="141">
        <f>IF('Time Series Inputs'!C464="","",'Time Series Inputs'!C464)</f>
        <v/>
      </c>
      <c r="E464" s="142" t="n"/>
      <c r="F464" s="142" t="n"/>
      <c r="G464" s="142" t="n"/>
      <c r="H464" s="142" t="n"/>
      <c r="I464" s="142" t="n"/>
      <c r="J464" s="142" t="n"/>
      <c r="K464" s="142" t="n"/>
      <c r="L464" s="142" t="n"/>
      <c r="M464" s="142" t="n"/>
      <c r="N464" s="142" t="n"/>
      <c r="O464" s="142" t="n"/>
      <c r="P464" s="142" t="n"/>
      <c r="Q464" s="142" t="n"/>
      <c r="R464" s="142" t="n"/>
      <c r="S464" s="142" t="n"/>
    </row>
    <row customHeight="1" ht="15.75" r="465" s="75">
      <c r="A465" s="139">
        <f>IF(B465="","",2*STRATEGY_AMPLITUDE*(1/(1+EXP(-(RATIO_SCALE_FACTOR*(($D465-BULLISH_BIAS_OFFSET)/$C465-1))))-0.5))</f>
        <v/>
      </c>
      <c r="B465" s="140">
        <f>IF('Time Series Inputs'!A465="","",'Time Series Inputs'!A465)</f>
        <v/>
      </c>
      <c r="C465" s="141">
        <f>IF('Time Series Inputs'!B465="","",'Time Series Inputs'!B465)</f>
        <v/>
      </c>
      <c r="D465" s="141">
        <f>IF('Time Series Inputs'!C465="","",'Time Series Inputs'!C465)</f>
        <v/>
      </c>
      <c r="E465" s="142" t="n"/>
      <c r="F465" s="142" t="n"/>
      <c r="G465" s="142" t="n"/>
      <c r="H465" s="142" t="n"/>
      <c r="I465" s="142" t="n"/>
      <c r="J465" s="142" t="n"/>
      <c r="K465" s="142" t="n"/>
      <c r="L465" s="142" t="n"/>
      <c r="M465" s="142" t="n"/>
      <c r="N465" s="142" t="n"/>
      <c r="O465" s="142" t="n"/>
      <c r="P465" s="142" t="n"/>
      <c r="Q465" s="142" t="n"/>
      <c r="R465" s="142" t="n"/>
      <c r="S465" s="142" t="n"/>
    </row>
    <row customHeight="1" ht="15.75" r="466" s="75">
      <c r="A466" s="139">
        <f>IF(B466="","",2*STRATEGY_AMPLITUDE*(1/(1+EXP(-(RATIO_SCALE_FACTOR*(($D466-BULLISH_BIAS_OFFSET)/$C466-1))))-0.5))</f>
        <v/>
      </c>
      <c r="B466" s="140">
        <f>IF('Time Series Inputs'!A466="","",'Time Series Inputs'!A466)</f>
        <v/>
      </c>
      <c r="C466" s="141">
        <f>IF('Time Series Inputs'!B466="","",'Time Series Inputs'!B466)</f>
        <v/>
      </c>
      <c r="D466" s="141">
        <f>IF('Time Series Inputs'!C466="","",'Time Series Inputs'!C466)</f>
        <v/>
      </c>
      <c r="E466" s="142" t="n"/>
      <c r="F466" s="142" t="n"/>
      <c r="G466" s="142" t="n"/>
      <c r="H466" s="142" t="n"/>
      <c r="I466" s="142" t="n"/>
      <c r="J466" s="142" t="n"/>
      <c r="K466" s="142" t="n"/>
      <c r="L466" s="142" t="n"/>
      <c r="M466" s="142" t="n"/>
      <c r="N466" s="142" t="n"/>
      <c r="O466" s="142" t="n"/>
      <c r="P466" s="142" t="n"/>
      <c r="Q466" s="142" t="n"/>
      <c r="R466" s="142" t="n"/>
      <c r="S466" s="142" t="n"/>
    </row>
    <row customHeight="1" ht="15.75" r="467" s="75">
      <c r="A467" s="139">
        <f>IF(B467="","",2*STRATEGY_AMPLITUDE*(1/(1+EXP(-(RATIO_SCALE_FACTOR*(($D467-BULLISH_BIAS_OFFSET)/$C467-1))))-0.5))</f>
        <v/>
      </c>
      <c r="B467" s="140">
        <f>IF('Time Series Inputs'!A467="","",'Time Series Inputs'!A467)</f>
        <v/>
      </c>
      <c r="C467" s="141">
        <f>IF('Time Series Inputs'!B467="","",'Time Series Inputs'!B467)</f>
        <v/>
      </c>
      <c r="D467" s="141">
        <f>IF('Time Series Inputs'!C467="","",'Time Series Inputs'!C467)</f>
        <v/>
      </c>
      <c r="E467" s="142" t="n"/>
      <c r="F467" s="142" t="n"/>
      <c r="G467" s="142" t="n"/>
      <c r="H467" s="142" t="n"/>
      <c r="I467" s="142" t="n"/>
      <c r="J467" s="142" t="n"/>
      <c r="K467" s="142" t="n"/>
      <c r="L467" s="142" t="n"/>
      <c r="M467" s="142" t="n"/>
      <c r="N467" s="142" t="n"/>
      <c r="O467" s="142" t="n"/>
      <c r="P467" s="142" t="n"/>
      <c r="Q467" s="142" t="n"/>
      <c r="R467" s="142" t="n"/>
      <c r="S467" s="142" t="n"/>
    </row>
    <row customHeight="1" ht="15.75" r="468" s="75">
      <c r="A468" s="139">
        <f>IF(B468="","",2*STRATEGY_AMPLITUDE*(1/(1+EXP(-(RATIO_SCALE_FACTOR*(($D468-BULLISH_BIAS_OFFSET)/$C468-1))))-0.5))</f>
        <v/>
      </c>
      <c r="B468" s="140">
        <f>IF('Time Series Inputs'!A468="","",'Time Series Inputs'!A468)</f>
        <v/>
      </c>
      <c r="C468" s="141">
        <f>IF('Time Series Inputs'!B468="","",'Time Series Inputs'!B468)</f>
        <v/>
      </c>
      <c r="D468" s="141">
        <f>IF('Time Series Inputs'!C468="","",'Time Series Inputs'!C468)</f>
        <v/>
      </c>
      <c r="E468" s="142" t="n"/>
      <c r="F468" s="142" t="n"/>
      <c r="G468" s="142" t="n"/>
      <c r="H468" s="142" t="n"/>
      <c r="I468" s="142" t="n"/>
      <c r="J468" s="142" t="n"/>
      <c r="K468" s="142" t="n"/>
      <c r="L468" s="142" t="n"/>
      <c r="M468" s="142" t="n"/>
      <c r="N468" s="142" t="n"/>
      <c r="O468" s="142" t="n"/>
      <c r="P468" s="142" t="n"/>
      <c r="Q468" s="142" t="n"/>
      <c r="R468" s="142" t="n"/>
      <c r="S468" s="142" t="n"/>
    </row>
    <row customHeight="1" ht="15.75" r="469" s="75">
      <c r="A469" s="139">
        <f>IF(B469="","",2*STRATEGY_AMPLITUDE*(1/(1+EXP(-(RATIO_SCALE_FACTOR*(($D469-BULLISH_BIAS_OFFSET)/$C469-1))))-0.5))</f>
        <v/>
      </c>
      <c r="B469" s="140">
        <f>IF('Time Series Inputs'!A469="","",'Time Series Inputs'!A469)</f>
        <v/>
      </c>
      <c r="C469" s="141">
        <f>IF('Time Series Inputs'!B469="","",'Time Series Inputs'!B469)</f>
        <v/>
      </c>
      <c r="D469" s="141">
        <f>IF('Time Series Inputs'!C469="","",'Time Series Inputs'!C469)</f>
        <v/>
      </c>
      <c r="E469" s="142" t="n"/>
      <c r="F469" s="142" t="n"/>
      <c r="G469" s="142" t="n"/>
      <c r="H469" s="142" t="n"/>
      <c r="I469" s="142" t="n"/>
      <c r="J469" s="142" t="n"/>
      <c r="K469" s="142" t="n"/>
      <c r="L469" s="142" t="n"/>
      <c r="M469" s="142" t="n"/>
      <c r="N469" s="142" t="n"/>
      <c r="O469" s="142" t="n"/>
      <c r="P469" s="142" t="n"/>
      <c r="Q469" s="142" t="n"/>
      <c r="R469" s="142" t="n"/>
      <c r="S469" s="142" t="n"/>
    </row>
    <row customHeight="1" ht="15.75" r="470" s="75">
      <c r="A470" s="139">
        <f>IF(B470="","",2*STRATEGY_AMPLITUDE*(1/(1+EXP(-(RATIO_SCALE_FACTOR*(($D470-BULLISH_BIAS_OFFSET)/$C470-1))))-0.5))</f>
        <v/>
      </c>
      <c r="B470" s="140">
        <f>IF('Time Series Inputs'!A470="","",'Time Series Inputs'!A470)</f>
        <v/>
      </c>
      <c r="C470" s="141">
        <f>IF('Time Series Inputs'!B470="","",'Time Series Inputs'!B470)</f>
        <v/>
      </c>
      <c r="D470" s="141">
        <f>IF('Time Series Inputs'!C470="","",'Time Series Inputs'!C470)</f>
        <v/>
      </c>
      <c r="E470" s="142" t="n"/>
      <c r="F470" s="142" t="n"/>
      <c r="G470" s="142" t="n"/>
      <c r="H470" s="142" t="n"/>
      <c r="I470" s="142" t="n"/>
      <c r="J470" s="142" t="n"/>
      <c r="K470" s="142" t="n"/>
      <c r="L470" s="142" t="n"/>
      <c r="M470" s="142" t="n"/>
      <c r="N470" s="142" t="n"/>
      <c r="O470" s="142" t="n"/>
      <c r="P470" s="142" t="n"/>
      <c r="Q470" s="142" t="n"/>
      <c r="R470" s="142" t="n"/>
      <c r="S470" s="142" t="n"/>
    </row>
    <row customHeight="1" ht="15.75" r="471" s="75">
      <c r="A471" s="139">
        <f>IF(B471="","",2*STRATEGY_AMPLITUDE*(1/(1+EXP(-(RATIO_SCALE_FACTOR*(($D471-BULLISH_BIAS_OFFSET)/$C471-1))))-0.5))</f>
        <v/>
      </c>
      <c r="B471" s="140">
        <f>IF('Time Series Inputs'!A471="","",'Time Series Inputs'!A471)</f>
        <v/>
      </c>
      <c r="C471" s="141">
        <f>IF('Time Series Inputs'!B471="","",'Time Series Inputs'!B471)</f>
        <v/>
      </c>
      <c r="D471" s="141">
        <f>IF('Time Series Inputs'!C471="","",'Time Series Inputs'!C471)</f>
        <v/>
      </c>
      <c r="E471" s="142" t="n"/>
      <c r="F471" s="142" t="n"/>
      <c r="G471" s="142" t="n"/>
      <c r="H471" s="142" t="n"/>
      <c r="I471" s="142" t="n"/>
      <c r="J471" s="142" t="n"/>
      <c r="K471" s="142" t="n"/>
      <c r="L471" s="142" t="n"/>
      <c r="M471" s="142" t="n"/>
      <c r="N471" s="142" t="n"/>
      <c r="O471" s="142" t="n"/>
      <c r="P471" s="142" t="n"/>
      <c r="Q471" s="142" t="n"/>
      <c r="R471" s="142" t="n"/>
      <c r="S471" s="142" t="n"/>
    </row>
    <row customHeight="1" ht="15.75" r="472" s="75">
      <c r="A472" s="139">
        <f>IF(B472="","",2*STRATEGY_AMPLITUDE*(1/(1+EXP(-(RATIO_SCALE_FACTOR*(($D472-BULLISH_BIAS_OFFSET)/$C472-1))))-0.5))</f>
        <v/>
      </c>
      <c r="B472" s="140">
        <f>IF('Time Series Inputs'!A472="","",'Time Series Inputs'!A472)</f>
        <v/>
      </c>
      <c r="C472" s="141">
        <f>IF('Time Series Inputs'!B472="","",'Time Series Inputs'!B472)</f>
        <v/>
      </c>
      <c r="D472" s="141">
        <f>IF('Time Series Inputs'!C472="","",'Time Series Inputs'!C472)</f>
        <v/>
      </c>
      <c r="E472" s="142" t="n"/>
      <c r="F472" s="142" t="n"/>
      <c r="G472" s="142" t="n"/>
      <c r="H472" s="142" t="n"/>
      <c r="I472" s="142" t="n"/>
      <c r="J472" s="142" t="n"/>
      <c r="K472" s="142" t="n"/>
      <c r="L472" s="142" t="n"/>
      <c r="M472" s="142" t="n"/>
      <c r="N472" s="142" t="n"/>
      <c r="O472" s="142" t="n"/>
      <c r="P472" s="142" t="n"/>
      <c r="Q472" s="142" t="n"/>
      <c r="R472" s="142" t="n"/>
      <c r="S472" s="142" t="n"/>
    </row>
    <row customHeight="1" ht="15.75" r="473" s="75">
      <c r="A473" s="139">
        <f>IF(B473="","",2*STRATEGY_AMPLITUDE*(1/(1+EXP(-(RATIO_SCALE_FACTOR*(($D473-BULLISH_BIAS_OFFSET)/$C473-1))))-0.5))</f>
        <v/>
      </c>
      <c r="B473" s="140">
        <f>IF('Time Series Inputs'!A473="","",'Time Series Inputs'!A473)</f>
        <v/>
      </c>
      <c r="C473" s="141">
        <f>IF('Time Series Inputs'!B473="","",'Time Series Inputs'!B473)</f>
        <v/>
      </c>
      <c r="D473" s="141">
        <f>IF('Time Series Inputs'!C473="","",'Time Series Inputs'!C473)</f>
        <v/>
      </c>
      <c r="E473" s="142" t="n"/>
      <c r="F473" s="142" t="n"/>
      <c r="G473" s="142" t="n"/>
      <c r="H473" s="142" t="n"/>
      <c r="I473" s="142" t="n"/>
      <c r="J473" s="142" t="n"/>
      <c r="K473" s="142" t="n"/>
      <c r="L473" s="142" t="n"/>
      <c r="M473" s="142" t="n"/>
      <c r="N473" s="142" t="n"/>
      <c r="O473" s="142" t="n"/>
      <c r="P473" s="142" t="n"/>
      <c r="Q473" s="142" t="n"/>
      <c r="R473" s="142" t="n"/>
      <c r="S473" s="142" t="n"/>
    </row>
    <row customHeight="1" ht="15.75" r="474" s="75">
      <c r="A474" s="139">
        <f>IF(B474="","",2*STRATEGY_AMPLITUDE*(1/(1+EXP(-(RATIO_SCALE_FACTOR*(($D474-BULLISH_BIAS_OFFSET)/$C474-1))))-0.5))</f>
        <v/>
      </c>
      <c r="B474" s="140">
        <f>IF('Time Series Inputs'!A474="","",'Time Series Inputs'!A474)</f>
        <v/>
      </c>
      <c r="C474" s="141">
        <f>IF('Time Series Inputs'!B474="","",'Time Series Inputs'!B474)</f>
        <v/>
      </c>
      <c r="D474" s="141">
        <f>IF('Time Series Inputs'!C474="","",'Time Series Inputs'!C474)</f>
        <v/>
      </c>
      <c r="E474" s="142" t="n"/>
      <c r="F474" s="142" t="n"/>
      <c r="G474" s="142" t="n"/>
      <c r="H474" s="142" t="n"/>
      <c r="I474" s="142" t="n"/>
      <c r="J474" s="142" t="n"/>
      <c r="K474" s="142" t="n"/>
      <c r="L474" s="142" t="n"/>
      <c r="M474" s="142" t="n"/>
      <c r="N474" s="142" t="n"/>
      <c r="O474" s="142" t="n"/>
      <c r="P474" s="142" t="n"/>
      <c r="Q474" s="142" t="n"/>
      <c r="R474" s="142" t="n"/>
      <c r="S474" s="142" t="n"/>
    </row>
    <row customHeight="1" ht="15.75" r="475" s="75">
      <c r="A475" s="139">
        <f>IF(B475="","",2*STRATEGY_AMPLITUDE*(1/(1+EXP(-(RATIO_SCALE_FACTOR*(($D475-BULLISH_BIAS_OFFSET)/$C475-1))))-0.5))</f>
        <v/>
      </c>
      <c r="B475" s="140">
        <f>IF('Time Series Inputs'!A475="","",'Time Series Inputs'!A475)</f>
        <v/>
      </c>
      <c r="C475" s="141">
        <f>IF('Time Series Inputs'!B475="","",'Time Series Inputs'!B475)</f>
        <v/>
      </c>
      <c r="D475" s="141">
        <f>IF('Time Series Inputs'!C475="","",'Time Series Inputs'!C475)</f>
        <v/>
      </c>
      <c r="E475" s="142" t="n"/>
      <c r="F475" s="142" t="n"/>
      <c r="G475" s="142" t="n"/>
      <c r="H475" s="142" t="n"/>
      <c r="I475" s="142" t="n"/>
      <c r="J475" s="142" t="n"/>
      <c r="K475" s="142" t="n"/>
      <c r="L475" s="142" t="n"/>
      <c r="M475" s="142" t="n"/>
      <c r="N475" s="142" t="n"/>
      <c r="O475" s="142" t="n"/>
      <c r="P475" s="142" t="n"/>
      <c r="Q475" s="142" t="n"/>
      <c r="R475" s="142" t="n"/>
      <c r="S475" s="142" t="n"/>
    </row>
    <row customHeight="1" ht="15.75" r="476" s="75">
      <c r="A476" s="139">
        <f>IF(B476="","",2*STRATEGY_AMPLITUDE*(1/(1+EXP(-(RATIO_SCALE_FACTOR*(($D476-BULLISH_BIAS_OFFSET)/$C476-1))))-0.5))</f>
        <v/>
      </c>
      <c r="B476" s="140">
        <f>IF('Time Series Inputs'!A476="","",'Time Series Inputs'!A476)</f>
        <v/>
      </c>
      <c r="C476" s="141">
        <f>IF('Time Series Inputs'!B476="","",'Time Series Inputs'!B476)</f>
        <v/>
      </c>
      <c r="D476" s="141">
        <f>IF('Time Series Inputs'!C476="","",'Time Series Inputs'!C476)</f>
        <v/>
      </c>
      <c r="E476" s="142" t="n"/>
      <c r="F476" s="142" t="n"/>
      <c r="G476" s="142" t="n"/>
      <c r="H476" s="142" t="n"/>
      <c r="I476" s="142" t="n"/>
      <c r="J476" s="142" t="n"/>
      <c r="K476" s="142" t="n"/>
      <c r="L476" s="142" t="n"/>
      <c r="M476" s="142" t="n"/>
      <c r="N476" s="142" t="n"/>
      <c r="O476" s="142" t="n"/>
      <c r="P476" s="142" t="n"/>
      <c r="Q476" s="142" t="n"/>
      <c r="R476" s="142" t="n"/>
      <c r="S476" s="142" t="n"/>
    </row>
    <row customHeight="1" ht="15.75" r="477" s="75">
      <c r="A477" s="139">
        <f>IF(B477="","",2*STRATEGY_AMPLITUDE*(1/(1+EXP(-(RATIO_SCALE_FACTOR*(($D477-BULLISH_BIAS_OFFSET)/$C477-1))))-0.5))</f>
        <v/>
      </c>
      <c r="B477" s="140">
        <f>IF('Time Series Inputs'!A477="","",'Time Series Inputs'!A477)</f>
        <v/>
      </c>
      <c r="C477" s="141">
        <f>IF('Time Series Inputs'!B477="","",'Time Series Inputs'!B477)</f>
        <v/>
      </c>
      <c r="D477" s="141">
        <f>IF('Time Series Inputs'!C477="","",'Time Series Inputs'!C477)</f>
        <v/>
      </c>
      <c r="E477" s="142" t="n"/>
      <c r="F477" s="142" t="n"/>
      <c r="G477" s="142" t="n"/>
      <c r="H477" s="142" t="n"/>
      <c r="I477" s="142" t="n"/>
      <c r="J477" s="142" t="n"/>
      <c r="K477" s="142" t="n"/>
      <c r="L477" s="142" t="n"/>
      <c r="M477" s="142" t="n"/>
      <c r="N477" s="142" t="n"/>
      <c r="O477" s="142" t="n"/>
      <c r="P477" s="142" t="n"/>
      <c r="Q477" s="142" t="n"/>
      <c r="R477" s="142" t="n"/>
      <c r="S477" s="142" t="n"/>
    </row>
    <row customHeight="1" ht="15.75" r="478" s="75">
      <c r="A478" s="139">
        <f>IF(B478="","",2*STRATEGY_AMPLITUDE*(1/(1+EXP(-(RATIO_SCALE_FACTOR*(($D478-BULLISH_BIAS_OFFSET)/$C478-1))))-0.5))</f>
        <v/>
      </c>
      <c r="B478" s="140">
        <f>IF('Time Series Inputs'!A478="","",'Time Series Inputs'!A478)</f>
        <v/>
      </c>
      <c r="C478" s="141">
        <f>IF('Time Series Inputs'!B478="","",'Time Series Inputs'!B478)</f>
        <v/>
      </c>
      <c r="D478" s="141">
        <f>IF('Time Series Inputs'!C478="","",'Time Series Inputs'!C478)</f>
        <v/>
      </c>
      <c r="E478" s="142" t="n"/>
      <c r="F478" s="142" t="n"/>
      <c r="G478" s="142" t="n"/>
      <c r="H478" s="142" t="n"/>
      <c r="I478" s="142" t="n"/>
      <c r="J478" s="142" t="n"/>
      <c r="K478" s="142" t="n"/>
      <c r="L478" s="142" t="n"/>
      <c r="M478" s="142" t="n"/>
      <c r="N478" s="142" t="n"/>
      <c r="O478" s="142" t="n"/>
      <c r="P478" s="142" t="n"/>
      <c r="Q478" s="142" t="n"/>
      <c r="R478" s="142" t="n"/>
      <c r="S478" s="142" t="n"/>
    </row>
    <row customHeight="1" ht="15.75" r="479" s="75">
      <c r="A479" s="139">
        <f>IF(B479="","",2*STRATEGY_AMPLITUDE*(1/(1+EXP(-(RATIO_SCALE_FACTOR*(($D479-BULLISH_BIAS_OFFSET)/$C479-1))))-0.5))</f>
        <v/>
      </c>
      <c r="B479" s="140">
        <f>IF('Time Series Inputs'!A479="","",'Time Series Inputs'!A479)</f>
        <v/>
      </c>
      <c r="C479" s="141">
        <f>IF('Time Series Inputs'!B479="","",'Time Series Inputs'!B479)</f>
        <v/>
      </c>
      <c r="D479" s="141">
        <f>IF('Time Series Inputs'!C479="","",'Time Series Inputs'!C479)</f>
        <v/>
      </c>
      <c r="E479" s="142" t="n"/>
      <c r="F479" s="142" t="n"/>
      <c r="G479" s="142" t="n"/>
      <c r="H479" s="142" t="n"/>
      <c r="I479" s="142" t="n"/>
      <c r="J479" s="142" t="n"/>
      <c r="K479" s="142" t="n"/>
      <c r="L479" s="142" t="n"/>
      <c r="M479" s="142" t="n"/>
      <c r="N479" s="142" t="n"/>
      <c r="O479" s="142" t="n"/>
      <c r="P479" s="142" t="n"/>
      <c r="Q479" s="142" t="n"/>
      <c r="R479" s="142" t="n"/>
      <c r="S479" s="142" t="n"/>
    </row>
    <row customHeight="1" ht="15.75" r="480" s="75">
      <c r="A480" s="139">
        <f>IF(B480="","",2*STRATEGY_AMPLITUDE*(1/(1+EXP(-(RATIO_SCALE_FACTOR*(($D480-BULLISH_BIAS_OFFSET)/$C480-1))))-0.5))</f>
        <v/>
      </c>
      <c r="B480" s="140">
        <f>IF('Time Series Inputs'!A480="","",'Time Series Inputs'!A480)</f>
        <v/>
      </c>
      <c r="C480" s="141">
        <f>IF('Time Series Inputs'!B480="","",'Time Series Inputs'!B480)</f>
        <v/>
      </c>
      <c r="D480" s="141">
        <f>IF('Time Series Inputs'!C480="","",'Time Series Inputs'!C480)</f>
        <v/>
      </c>
      <c r="E480" s="142" t="n"/>
      <c r="F480" s="142" t="n"/>
      <c r="G480" s="142" t="n"/>
      <c r="H480" s="142" t="n"/>
      <c r="I480" s="142" t="n"/>
      <c r="J480" s="142" t="n"/>
      <c r="K480" s="142" t="n"/>
      <c r="L480" s="142" t="n"/>
      <c r="M480" s="142" t="n"/>
      <c r="N480" s="142" t="n"/>
      <c r="O480" s="142" t="n"/>
      <c r="P480" s="142" t="n"/>
      <c r="Q480" s="142" t="n"/>
      <c r="R480" s="142" t="n"/>
      <c r="S480" s="142" t="n"/>
    </row>
    <row customHeight="1" ht="15.75" r="481" s="75">
      <c r="A481" s="139">
        <f>IF(B481="","",2*STRATEGY_AMPLITUDE*(1/(1+EXP(-(RATIO_SCALE_FACTOR*(($D481-BULLISH_BIAS_OFFSET)/$C481-1))))-0.5))</f>
        <v/>
      </c>
      <c r="B481" s="140">
        <f>IF('Time Series Inputs'!A481="","",'Time Series Inputs'!A481)</f>
        <v/>
      </c>
      <c r="C481" s="141">
        <f>IF('Time Series Inputs'!B481="","",'Time Series Inputs'!B481)</f>
        <v/>
      </c>
      <c r="D481" s="141">
        <f>IF('Time Series Inputs'!C481="","",'Time Series Inputs'!C481)</f>
        <v/>
      </c>
      <c r="E481" s="142" t="n"/>
      <c r="F481" s="142" t="n"/>
      <c r="G481" s="142" t="n"/>
      <c r="H481" s="142" t="n"/>
      <c r="I481" s="142" t="n"/>
      <c r="J481" s="142" t="n"/>
      <c r="K481" s="142" t="n"/>
      <c r="L481" s="142" t="n"/>
      <c r="M481" s="142" t="n"/>
      <c r="N481" s="142" t="n"/>
      <c r="O481" s="142" t="n"/>
      <c r="P481" s="142" t="n"/>
      <c r="Q481" s="142" t="n"/>
      <c r="R481" s="142" t="n"/>
      <c r="S481" s="142" t="n"/>
    </row>
    <row customHeight="1" ht="15.75" r="482" s="75">
      <c r="A482" s="139">
        <f>IF(B482="","",2*STRATEGY_AMPLITUDE*(1/(1+EXP(-(RATIO_SCALE_FACTOR*(($D482-BULLISH_BIAS_OFFSET)/$C482-1))))-0.5))</f>
        <v/>
      </c>
      <c r="B482" s="140">
        <f>IF('Time Series Inputs'!A482="","",'Time Series Inputs'!A482)</f>
        <v/>
      </c>
      <c r="C482" s="141">
        <f>IF('Time Series Inputs'!B482="","",'Time Series Inputs'!B482)</f>
        <v/>
      </c>
      <c r="D482" s="141">
        <f>IF('Time Series Inputs'!C482="","",'Time Series Inputs'!C482)</f>
        <v/>
      </c>
      <c r="E482" s="142" t="n"/>
      <c r="F482" s="142" t="n"/>
      <c r="G482" s="142" t="n"/>
      <c r="H482" s="142" t="n"/>
      <c r="I482" s="142" t="n"/>
      <c r="J482" s="142" t="n"/>
      <c r="K482" s="142" t="n"/>
      <c r="L482" s="142" t="n"/>
      <c r="M482" s="142" t="n"/>
      <c r="N482" s="142" t="n"/>
      <c r="O482" s="142" t="n"/>
      <c r="P482" s="142" t="n"/>
      <c r="Q482" s="142" t="n"/>
      <c r="R482" s="142" t="n"/>
      <c r="S482" s="142" t="n"/>
    </row>
    <row customHeight="1" ht="15.75" r="483" s="75">
      <c r="A483" s="139">
        <f>IF(B483="","",2*STRATEGY_AMPLITUDE*(1/(1+EXP(-(RATIO_SCALE_FACTOR*(($D483-BULLISH_BIAS_OFFSET)/$C483-1))))-0.5))</f>
        <v/>
      </c>
      <c r="B483" s="140">
        <f>IF('Time Series Inputs'!A483="","",'Time Series Inputs'!A483)</f>
        <v/>
      </c>
      <c r="C483" s="141">
        <f>IF('Time Series Inputs'!B483="","",'Time Series Inputs'!B483)</f>
        <v/>
      </c>
      <c r="D483" s="141">
        <f>IF('Time Series Inputs'!C483="","",'Time Series Inputs'!C483)</f>
        <v/>
      </c>
      <c r="E483" s="142" t="n"/>
      <c r="F483" s="142" t="n"/>
      <c r="G483" s="142" t="n"/>
      <c r="H483" s="142" t="n"/>
      <c r="I483" s="142" t="n"/>
      <c r="J483" s="142" t="n"/>
      <c r="K483" s="142" t="n"/>
      <c r="L483" s="142" t="n"/>
      <c r="M483" s="142" t="n"/>
      <c r="N483" s="142" t="n"/>
      <c r="O483" s="142" t="n"/>
      <c r="P483" s="142" t="n"/>
      <c r="Q483" s="142" t="n"/>
      <c r="R483" s="142" t="n"/>
      <c r="S483" s="142" t="n"/>
    </row>
    <row customHeight="1" ht="15.75" r="484" s="75">
      <c r="A484" s="139">
        <f>IF(B484="","",2*STRATEGY_AMPLITUDE*(1/(1+EXP(-(RATIO_SCALE_FACTOR*(($D484-BULLISH_BIAS_OFFSET)/$C484-1))))-0.5))</f>
        <v/>
      </c>
      <c r="B484" s="140">
        <f>IF('Time Series Inputs'!A484="","",'Time Series Inputs'!A484)</f>
        <v/>
      </c>
      <c r="C484" s="141">
        <f>IF('Time Series Inputs'!B484="","",'Time Series Inputs'!B484)</f>
        <v/>
      </c>
      <c r="D484" s="141">
        <f>IF('Time Series Inputs'!C484="","",'Time Series Inputs'!C484)</f>
        <v/>
      </c>
      <c r="E484" s="142" t="n"/>
      <c r="F484" s="142" t="n"/>
      <c r="G484" s="142" t="n"/>
      <c r="H484" s="142" t="n"/>
      <c r="I484" s="142" t="n"/>
      <c r="J484" s="142" t="n"/>
      <c r="K484" s="142" t="n"/>
      <c r="L484" s="142" t="n"/>
      <c r="M484" s="142" t="n"/>
      <c r="N484" s="142" t="n"/>
      <c r="O484" s="142" t="n"/>
      <c r="P484" s="142" t="n"/>
      <c r="Q484" s="142" t="n"/>
      <c r="R484" s="142" t="n"/>
      <c r="S484" s="142" t="n"/>
    </row>
    <row customHeight="1" ht="15.75" r="485" s="75">
      <c r="A485" s="139">
        <f>IF(B485="","",2*STRATEGY_AMPLITUDE*(1/(1+EXP(-(RATIO_SCALE_FACTOR*(($D485-BULLISH_BIAS_OFFSET)/$C485-1))))-0.5))</f>
        <v/>
      </c>
      <c r="B485" s="140">
        <f>IF('Time Series Inputs'!A485="","",'Time Series Inputs'!A485)</f>
        <v/>
      </c>
      <c r="C485" s="141">
        <f>IF('Time Series Inputs'!B485="","",'Time Series Inputs'!B485)</f>
        <v/>
      </c>
      <c r="D485" s="141">
        <f>IF('Time Series Inputs'!C485="","",'Time Series Inputs'!C485)</f>
        <v/>
      </c>
      <c r="E485" s="142" t="n"/>
      <c r="F485" s="142" t="n"/>
      <c r="G485" s="142" t="n"/>
      <c r="H485" s="142" t="n"/>
      <c r="I485" s="142" t="n"/>
      <c r="J485" s="142" t="n"/>
      <c r="K485" s="142" t="n"/>
      <c r="L485" s="142" t="n"/>
      <c r="M485" s="142" t="n"/>
      <c r="N485" s="142" t="n"/>
      <c r="O485" s="142" t="n"/>
      <c r="P485" s="142" t="n"/>
      <c r="Q485" s="142" t="n"/>
      <c r="R485" s="142" t="n"/>
      <c r="S485" s="142" t="n"/>
    </row>
    <row customHeight="1" ht="15.75" r="486" s="75">
      <c r="A486" s="139">
        <f>IF(B486="","",2*STRATEGY_AMPLITUDE*(1/(1+EXP(-(RATIO_SCALE_FACTOR*(($D486-BULLISH_BIAS_OFFSET)/$C486-1))))-0.5))</f>
        <v/>
      </c>
      <c r="B486" s="140">
        <f>IF('Time Series Inputs'!A486="","",'Time Series Inputs'!A486)</f>
        <v/>
      </c>
      <c r="C486" s="141">
        <f>IF('Time Series Inputs'!B486="","",'Time Series Inputs'!B486)</f>
        <v/>
      </c>
      <c r="D486" s="141">
        <f>IF('Time Series Inputs'!C486="","",'Time Series Inputs'!C486)</f>
        <v/>
      </c>
      <c r="E486" s="142" t="n"/>
      <c r="F486" s="142" t="n"/>
      <c r="G486" s="142" t="n"/>
      <c r="H486" s="142" t="n"/>
      <c r="I486" s="142" t="n"/>
      <c r="J486" s="142" t="n"/>
      <c r="K486" s="142" t="n"/>
      <c r="L486" s="142" t="n"/>
      <c r="M486" s="142" t="n"/>
      <c r="N486" s="142" t="n"/>
      <c r="O486" s="142" t="n"/>
      <c r="P486" s="142" t="n"/>
      <c r="Q486" s="142" t="n"/>
      <c r="R486" s="142" t="n"/>
      <c r="S486" s="142" t="n"/>
    </row>
    <row customHeight="1" ht="15.75" r="487" s="75">
      <c r="A487" s="139">
        <f>IF(B487="","",2*STRATEGY_AMPLITUDE*(1/(1+EXP(-(RATIO_SCALE_FACTOR*(($D487-BULLISH_BIAS_OFFSET)/$C487-1))))-0.5))</f>
        <v/>
      </c>
      <c r="B487" s="140">
        <f>IF('Time Series Inputs'!A487="","",'Time Series Inputs'!A487)</f>
        <v/>
      </c>
      <c r="C487" s="141">
        <f>IF('Time Series Inputs'!B487="","",'Time Series Inputs'!B487)</f>
        <v/>
      </c>
      <c r="D487" s="141">
        <f>IF('Time Series Inputs'!C487="","",'Time Series Inputs'!C487)</f>
        <v/>
      </c>
      <c r="E487" s="142" t="n"/>
      <c r="F487" s="142" t="n"/>
      <c r="G487" s="142" t="n"/>
      <c r="H487" s="142" t="n"/>
      <c r="I487" s="142" t="n"/>
      <c r="J487" s="142" t="n"/>
      <c r="K487" s="142" t="n"/>
      <c r="L487" s="142" t="n"/>
      <c r="M487" s="142" t="n"/>
      <c r="N487" s="142" t="n"/>
      <c r="O487" s="142" t="n"/>
      <c r="P487" s="142" t="n"/>
      <c r="Q487" s="142" t="n"/>
      <c r="R487" s="142" t="n"/>
      <c r="S487" s="142" t="n"/>
    </row>
    <row customHeight="1" ht="15.75" r="488" s="75">
      <c r="A488" s="139">
        <f>IF(B488="","",2*STRATEGY_AMPLITUDE*(1/(1+EXP(-(RATIO_SCALE_FACTOR*(($D488-BULLISH_BIAS_OFFSET)/$C488-1))))-0.5))</f>
        <v/>
      </c>
      <c r="B488" s="140">
        <f>IF('Time Series Inputs'!A488="","",'Time Series Inputs'!A488)</f>
        <v/>
      </c>
      <c r="C488" s="141">
        <f>IF('Time Series Inputs'!B488="","",'Time Series Inputs'!B488)</f>
        <v/>
      </c>
      <c r="D488" s="141">
        <f>IF('Time Series Inputs'!C488="","",'Time Series Inputs'!C488)</f>
        <v/>
      </c>
      <c r="E488" s="142" t="n"/>
      <c r="F488" s="142" t="n"/>
      <c r="G488" s="142" t="n"/>
      <c r="H488" s="142" t="n"/>
      <c r="I488" s="142" t="n"/>
      <c r="J488" s="142" t="n"/>
      <c r="K488" s="142" t="n"/>
      <c r="L488" s="142" t="n"/>
      <c r="M488" s="142" t="n"/>
      <c r="N488" s="142" t="n"/>
      <c r="O488" s="142" t="n"/>
      <c r="P488" s="142" t="n"/>
      <c r="Q488" s="142" t="n"/>
      <c r="R488" s="142" t="n"/>
      <c r="S488" s="142" t="n"/>
    </row>
    <row customHeight="1" ht="15.75" r="489" s="75">
      <c r="A489" s="139">
        <f>IF(B489="","",2*STRATEGY_AMPLITUDE*(1/(1+EXP(-(RATIO_SCALE_FACTOR*(($D489-BULLISH_BIAS_OFFSET)/$C489-1))))-0.5))</f>
        <v/>
      </c>
      <c r="B489" s="140">
        <f>IF('Time Series Inputs'!A489="","",'Time Series Inputs'!A489)</f>
        <v/>
      </c>
      <c r="C489" s="141">
        <f>IF('Time Series Inputs'!B489="","",'Time Series Inputs'!B489)</f>
        <v/>
      </c>
      <c r="D489" s="141">
        <f>IF('Time Series Inputs'!C489="","",'Time Series Inputs'!C489)</f>
        <v/>
      </c>
      <c r="E489" s="142" t="n"/>
      <c r="F489" s="142" t="n"/>
      <c r="G489" s="142" t="n"/>
      <c r="H489" s="142" t="n"/>
      <c r="I489" s="142" t="n"/>
      <c r="J489" s="142" t="n"/>
      <c r="K489" s="142" t="n"/>
      <c r="L489" s="142" t="n"/>
      <c r="M489" s="142" t="n"/>
      <c r="N489" s="142" t="n"/>
      <c r="O489" s="142" t="n"/>
      <c r="P489" s="142" t="n"/>
      <c r="Q489" s="142" t="n"/>
      <c r="R489" s="142" t="n"/>
      <c r="S489" s="142" t="n"/>
    </row>
    <row customHeight="1" ht="15.75" r="490" s="75">
      <c r="A490" s="139">
        <f>IF(B490="","",2*STRATEGY_AMPLITUDE*(1/(1+EXP(-(RATIO_SCALE_FACTOR*(($D490-BULLISH_BIAS_OFFSET)/$C490-1))))-0.5))</f>
        <v/>
      </c>
      <c r="B490" s="140">
        <f>IF('Time Series Inputs'!A490="","",'Time Series Inputs'!A490)</f>
        <v/>
      </c>
      <c r="C490" s="141">
        <f>IF('Time Series Inputs'!B490="","",'Time Series Inputs'!B490)</f>
        <v/>
      </c>
      <c r="D490" s="141">
        <f>IF('Time Series Inputs'!C490="","",'Time Series Inputs'!C490)</f>
        <v/>
      </c>
      <c r="E490" s="142" t="n"/>
      <c r="F490" s="142" t="n"/>
      <c r="G490" s="142" t="n"/>
      <c r="H490" s="142" t="n"/>
      <c r="I490" s="142" t="n"/>
      <c r="J490" s="142" t="n"/>
      <c r="K490" s="142" t="n"/>
      <c r="L490" s="142" t="n"/>
      <c r="M490" s="142" t="n"/>
      <c r="N490" s="142" t="n"/>
      <c r="O490" s="142" t="n"/>
      <c r="P490" s="142" t="n"/>
      <c r="Q490" s="142" t="n"/>
      <c r="R490" s="142" t="n"/>
      <c r="S490" s="142" t="n"/>
    </row>
    <row customHeight="1" ht="15.75" r="491" s="75">
      <c r="A491" s="139">
        <f>IF(B491="","",2*STRATEGY_AMPLITUDE*(1/(1+EXP(-(RATIO_SCALE_FACTOR*(($D491-BULLISH_BIAS_OFFSET)/$C491-1))))-0.5))</f>
        <v/>
      </c>
      <c r="B491" s="140">
        <f>IF('Time Series Inputs'!A491="","",'Time Series Inputs'!A491)</f>
        <v/>
      </c>
      <c r="C491" s="141">
        <f>IF('Time Series Inputs'!B491="","",'Time Series Inputs'!B491)</f>
        <v/>
      </c>
      <c r="D491" s="141">
        <f>IF('Time Series Inputs'!C491="","",'Time Series Inputs'!C491)</f>
        <v/>
      </c>
      <c r="E491" s="142" t="n"/>
      <c r="F491" s="142" t="n"/>
      <c r="G491" s="142" t="n"/>
      <c r="H491" s="142" t="n"/>
      <c r="I491" s="142" t="n"/>
      <c r="J491" s="142" t="n"/>
      <c r="K491" s="142" t="n"/>
      <c r="L491" s="142" t="n"/>
      <c r="M491" s="142" t="n"/>
      <c r="N491" s="142" t="n"/>
      <c r="O491" s="142" t="n"/>
      <c r="P491" s="142" t="n"/>
      <c r="Q491" s="142" t="n"/>
      <c r="R491" s="142" t="n"/>
      <c r="S491" s="142" t="n"/>
    </row>
    <row customHeight="1" ht="15.75" r="492" s="75">
      <c r="A492" s="139">
        <f>IF(B492="","",2*STRATEGY_AMPLITUDE*(1/(1+EXP(-(RATIO_SCALE_FACTOR*(($D492-BULLISH_BIAS_OFFSET)/$C492-1))))-0.5))</f>
        <v/>
      </c>
      <c r="B492" s="140">
        <f>IF('Time Series Inputs'!A492="","",'Time Series Inputs'!A492)</f>
        <v/>
      </c>
      <c r="C492" s="141">
        <f>IF('Time Series Inputs'!B492="","",'Time Series Inputs'!B492)</f>
        <v/>
      </c>
      <c r="D492" s="141">
        <f>IF('Time Series Inputs'!C492="","",'Time Series Inputs'!C492)</f>
        <v/>
      </c>
      <c r="E492" s="142" t="n"/>
      <c r="F492" s="142" t="n"/>
      <c r="G492" s="142" t="n"/>
      <c r="H492" s="142" t="n"/>
      <c r="I492" s="142" t="n"/>
      <c r="J492" s="142" t="n"/>
      <c r="K492" s="142" t="n"/>
      <c r="L492" s="142" t="n"/>
      <c r="M492" s="142" t="n"/>
      <c r="N492" s="142" t="n"/>
      <c r="O492" s="142" t="n"/>
      <c r="P492" s="142" t="n"/>
      <c r="Q492" s="142" t="n"/>
      <c r="R492" s="142" t="n"/>
      <c r="S492" s="142" t="n"/>
    </row>
    <row customHeight="1" ht="15.75" r="493" s="75">
      <c r="A493" s="139">
        <f>IF(B493="","",2*STRATEGY_AMPLITUDE*(1/(1+EXP(-(RATIO_SCALE_FACTOR*(($D493-BULLISH_BIAS_OFFSET)/$C493-1))))-0.5))</f>
        <v/>
      </c>
      <c r="B493" s="140">
        <f>IF('Time Series Inputs'!A493="","",'Time Series Inputs'!A493)</f>
        <v/>
      </c>
      <c r="C493" s="141">
        <f>IF('Time Series Inputs'!B493="","",'Time Series Inputs'!B493)</f>
        <v/>
      </c>
      <c r="D493" s="141">
        <f>IF('Time Series Inputs'!C493="","",'Time Series Inputs'!C493)</f>
        <v/>
      </c>
      <c r="E493" s="142" t="n"/>
      <c r="F493" s="142" t="n"/>
      <c r="G493" s="142" t="n"/>
      <c r="H493" s="142" t="n"/>
      <c r="I493" s="142" t="n"/>
      <c r="J493" s="142" t="n"/>
      <c r="K493" s="142" t="n"/>
      <c r="L493" s="142" t="n"/>
      <c r="M493" s="142" t="n"/>
      <c r="N493" s="142" t="n"/>
      <c r="O493" s="142" t="n"/>
      <c r="P493" s="142" t="n"/>
      <c r="Q493" s="142" t="n"/>
      <c r="R493" s="142" t="n"/>
      <c r="S493" s="142" t="n"/>
    </row>
    <row customHeight="1" ht="15.75" r="494" s="75">
      <c r="A494" s="139">
        <f>IF(B494="","",2*STRATEGY_AMPLITUDE*(1/(1+EXP(-(RATIO_SCALE_FACTOR*(($D494-BULLISH_BIAS_OFFSET)/$C494-1))))-0.5))</f>
        <v/>
      </c>
      <c r="B494" s="140">
        <f>IF('Time Series Inputs'!A494="","",'Time Series Inputs'!A494)</f>
        <v/>
      </c>
      <c r="C494" s="141">
        <f>IF('Time Series Inputs'!B494="","",'Time Series Inputs'!B494)</f>
        <v/>
      </c>
      <c r="D494" s="141">
        <f>IF('Time Series Inputs'!C494="","",'Time Series Inputs'!C494)</f>
        <v/>
      </c>
      <c r="E494" s="142" t="n"/>
      <c r="F494" s="142" t="n"/>
      <c r="G494" s="142" t="n"/>
      <c r="H494" s="142" t="n"/>
      <c r="I494" s="142" t="n"/>
      <c r="J494" s="142" t="n"/>
      <c r="K494" s="142" t="n"/>
      <c r="L494" s="142" t="n"/>
      <c r="M494" s="142" t="n"/>
      <c r="N494" s="142" t="n"/>
      <c r="O494" s="142" t="n"/>
      <c r="P494" s="142" t="n"/>
      <c r="Q494" s="142" t="n"/>
      <c r="R494" s="142" t="n"/>
      <c r="S494" s="142" t="n"/>
    </row>
    <row customHeight="1" ht="15.75" r="495" s="75">
      <c r="A495" s="139">
        <f>IF(B495="","",2*STRATEGY_AMPLITUDE*(1/(1+EXP(-(RATIO_SCALE_FACTOR*(($D495-BULLISH_BIAS_OFFSET)/$C495-1))))-0.5))</f>
        <v/>
      </c>
      <c r="B495" s="140">
        <f>IF('Time Series Inputs'!A495="","",'Time Series Inputs'!A495)</f>
        <v/>
      </c>
      <c r="C495" s="141">
        <f>IF('Time Series Inputs'!B495="","",'Time Series Inputs'!B495)</f>
        <v/>
      </c>
      <c r="D495" s="141">
        <f>IF('Time Series Inputs'!C495="","",'Time Series Inputs'!C495)</f>
        <v/>
      </c>
      <c r="E495" s="142" t="n"/>
      <c r="F495" s="142" t="n"/>
      <c r="G495" s="142" t="n"/>
      <c r="H495" s="142" t="n"/>
      <c r="I495" s="142" t="n"/>
      <c r="J495" s="142" t="n"/>
      <c r="K495" s="142" t="n"/>
      <c r="L495" s="142" t="n"/>
      <c r="M495" s="142" t="n"/>
      <c r="N495" s="142" t="n"/>
      <c r="O495" s="142" t="n"/>
      <c r="P495" s="142" t="n"/>
      <c r="Q495" s="142" t="n"/>
      <c r="R495" s="142" t="n"/>
      <c r="S495" s="142" t="n"/>
    </row>
    <row customHeight="1" ht="15.75" r="496" s="75">
      <c r="A496" s="139">
        <f>IF(B496="","",2*STRATEGY_AMPLITUDE*(1/(1+EXP(-(RATIO_SCALE_FACTOR*(($D496-BULLISH_BIAS_OFFSET)/$C496-1))))-0.5))</f>
        <v/>
      </c>
      <c r="B496" s="140">
        <f>IF('Time Series Inputs'!A496="","",'Time Series Inputs'!A496)</f>
        <v/>
      </c>
      <c r="C496" s="141">
        <f>IF('Time Series Inputs'!B496="","",'Time Series Inputs'!B496)</f>
        <v/>
      </c>
      <c r="D496" s="141">
        <f>IF('Time Series Inputs'!C496="","",'Time Series Inputs'!C496)</f>
        <v/>
      </c>
      <c r="E496" s="142" t="n"/>
      <c r="F496" s="142" t="n"/>
      <c r="G496" s="142" t="n"/>
      <c r="H496" s="142" t="n"/>
      <c r="I496" s="142" t="n"/>
      <c r="J496" s="142" t="n"/>
      <c r="K496" s="142" t="n"/>
      <c r="L496" s="142" t="n"/>
      <c r="M496" s="142" t="n"/>
      <c r="N496" s="142" t="n"/>
      <c r="O496" s="142" t="n"/>
      <c r="P496" s="142" t="n"/>
      <c r="Q496" s="142" t="n"/>
      <c r="R496" s="142" t="n"/>
      <c r="S496" s="142" t="n"/>
    </row>
    <row customHeight="1" ht="15.75" r="497" s="75">
      <c r="A497" s="139">
        <f>IF(B497="","",2*STRATEGY_AMPLITUDE*(1/(1+EXP(-(RATIO_SCALE_FACTOR*(($D497-BULLISH_BIAS_OFFSET)/$C497-1))))-0.5))</f>
        <v/>
      </c>
      <c r="B497" s="140">
        <f>IF('Time Series Inputs'!A497="","",'Time Series Inputs'!A497)</f>
        <v/>
      </c>
      <c r="C497" s="141">
        <f>IF('Time Series Inputs'!B497="","",'Time Series Inputs'!B497)</f>
        <v/>
      </c>
      <c r="D497" s="141">
        <f>IF('Time Series Inputs'!C497="","",'Time Series Inputs'!C497)</f>
        <v/>
      </c>
      <c r="E497" s="142" t="n"/>
      <c r="F497" s="142" t="n"/>
      <c r="G497" s="142" t="n"/>
      <c r="H497" s="142" t="n"/>
      <c r="I497" s="142" t="n"/>
      <c r="J497" s="142" t="n"/>
      <c r="K497" s="142" t="n"/>
      <c r="L497" s="142" t="n"/>
      <c r="M497" s="142" t="n"/>
      <c r="N497" s="142" t="n"/>
      <c r="O497" s="142" t="n"/>
      <c r="P497" s="142" t="n"/>
      <c r="Q497" s="142" t="n"/>
      <c r="R497" s="142" t="n"/>
      <c r="S497" s="142" t="n"/>
    </row>
    <row customHeight="1" ht="15.75" r="498" s="75">
      <c r="A498" s="139">
        <f>IF(B498="","",2*STRATEGY_AMPLITUDE*(1/(1+EXP(-(RATIO_SCALE_FACTOR*(($D498-BULLISH_BIAS_OFFSET)/$C498-1))))-0.5))</f>
        <v/>
      </c>
      <c r="B498" s="140">
        <f>IF('Time Series Inputs'!A498="","",'Time Series Inputs'!A498)</f>
        <v/>
      </c>
      <c r="C498" s="141">
        <f>IF('Time Series Inputs'!B498="","",'Time Series Inputs'!B498)</f>
        <v/>
      </c>
      <c r="D498" s="141">
        <f>IF('Time Series Inputs'!C498="","",'Time Series Inputs'!C498)</f>
        <v/>
      </c>
      <c r="E498" s="142" t="n"/>
      <c r="F498" s="142" t="n"/>
      <c r="G498" s="142" t="n"/>
      <c r="H498" s="142" t="n"/>
      <c r="I498" s="142" t="n"/>
      <c r="J498" s="142" t="n"/>
      <c r="K498" s="142" t="n"/>
      <c r="L498" s="142" t="n"/>
      <c r="M498" s="142" t="n"/>
      <c r="N498" s="142" t="n"/>
      <c r="O498" s="142" t="n"/>
      <c r="P498" s="142" t="n"/>
      <c r="Q498" s="142" t="n"/>
      <c r="R498" s="142" t="n"/>
      <c r="S498" s="142" t="n"/>
    </row>
    <row customHeight="1" ht="15.75" r="499" s="75">
      <c r="A499" s="139">
        <f>IF(B499="","",2*STRATEGY_AMPLITUDE*(1/(1+EXP(-(RATIO_SCALE_FACTOR*(($D499-BULLISH_BIAS_OFFSET)/$C499-1))))-0.5))</f>
        <v/>
      </c>
      <c r="B499" s="140">
        <f>IF('Time Series Inputs'!A499="","",'Time Series Inputs'!A499)</f>
        <v/>
      </c>
      <c r="C499" s="141">
        <f>IF('Time Series Inputs'!B499="","",'Time Series Inputs'!B499)</f>
        <v/>
      </c>
      <c r="D499" s="141">
        <f>IF('Time Series Inputs'!C499="","",'Time Series Inputs'!C499)</f>
        <v/>
      </c>
      <c r="E499" s="142" t="n"/>
      <c r="F499" s="142" t="n"/>
      <c r="G499" s="142" t="n"/>
      <c r="H499" s="142" t="n"/>
      <c r="I499" s="142" t="n"/>
      <c r="J499" s="142" t="n"/>
      <c r="K499" s="142" t="n"/>
      <c r="L499" s="142" t="n"/>
      <c r="M499" s="142" t="n"/>
      <c r="N499" s="142" t="n"/>
      <c r="O499" s="142" t="n"/>
      <c r="P499" s="142" t="n"/>
      <c r="Q499" s="142" t="n"/>
      <c r="R499" s="142" t="n"/>
      <c r="S499" s="142" t="n"/>
    </row>
    <row customHeight="1" ht="15.75" r="500" s="75">
      <c r="A500" s="139">
        <f>IF(B500="","",2*STRATEGY_AMPLITUDE*(1/(1+EXP(-(RATIO_SCALE_FACTOR*(($D500-BULLISH_BIAS_OFFSET)/$C500-1))))-0.5))</f>
        <v/>
      </c>
      <c r="B500" s="140">
        <f>IF('Time Series Inputs'!A500="","",'Time Series Inputs'!A500)</f>
        <v/>
      </c>
      <c r="C500" s="141">
        <f>IF('Time Series Inputs'!B500="","",'Time Series Inputs'!B500)</f>
        <v/>
      </c>
      <c r="D500" s="141">
        <f>IF('Time Series Inputs'!C500="","",'Time Series Inputs'!C500)</f>
        <v/>
      </c>
      <c r="E500" s="142" t="n"/>
      <c r="F500" s="142" t="n"/>
      <c r="G500" s="142" t="n"/>
      <c r="H500" s="142" t="n"/>
      <c r="I500" s="142" t="n"/>
      <c r="J500" s="142" t="n"/>
      <c r="K500" s="142" t="n"/>
      <c r="L500" s="142" t="n"/>
      <c r="M500" s="142" t="n"/>
      <c r="N500" s="142" t="n"/>
      <c r="O500" s="142" t="n"/>
      <c r="P500" s="142" t="n"/>
      <c r="Q500" s="142" t="n"/>
      <c r="R500" s="142" t="n"/>
      <c r="S500" s="142" t="n"/>
    </row>
    <row customHeight="1" ht="15.75" r="501" s="75">
      <c r="A501" s="139">
        <f>IF(B501="","",2*STRATEGY_AMPLITUDE*(1/(1+EXP(-(RATIO_SCALE_FACTOR*(($D501-BULLISH_BIAS_OFFSET)/$C501-1))))-0.5))</f>
        <v/>
      </c>
      <c r="B501" s="140">
        <f>IF('Time Series Inputs'!A501="","",'Time Series Inputs'!A501)</f>
        <v/>
      </c>
      <c r="C501" s="141">
        <f>IF('Time Series Inputs'!B501="","",'Time Series Inputs'!B501)</f>
        <v/>
      </c>
      <c r="D501" s="141">
        <f>IF('Time Series Inputs'!C501="","",'Time Series Inputs'!C501)</f>
        <v/>
      </c>
      <c r="E501" s="142" t="n"/>
      <c r="F501" s="142" t="n"/>
      <c r="G501" s="142" t="n"/>
      <c r="H501" s="142" t="n"/>
      <c r="I501" s="142" t="n"/>
      <c r="J501" s="142" t="n"/>
      <c r="K501" s="142" t="n"/>
      <c r="L501" s="142" t="n"/>
      <c r="M501" s="142" t="n"/>
      <c r="N501" s="142" t="n"/>
      <c r="O501" s="142" t="n"/>
      <c r="P501" s="142" t="n"/>
      <c r="Q501" s="142" t="n"/>
      <c r="R501" s="142" t="n"/>
      <c r="S501" s="142" t="n"/>
    </row>
    <row customHeight="1" ht="15.75" r="502" s="75">
      <c r="A502" s="139">
        <f>IF(B502="","",2*STRATEGY_AMPLITUDE*(1/(1+EXP(-(RATIO_SCALE_FACTOR*(($D502-BULLISH_BIAS_OFFSET)/$C502-1))))-0.5))</f>
        <v/>
      </c>
      <c r="B502" s="140">
        <f>IF('Time Series Inputs'!A502="","",'Time Series Inputs'!A502)</f>
        <v/>
      </c>
      <c r="C502" s="141">
        <f>IF('Time Series Inputs'!B502="","",'Time Series Inputs'!B502)</f>
        <v/>
      </c>
      <c r="D502" s="141">
        <f>IF('Time Series Inputs'!C502="","",'Time Series Inputs'!C502)</f>
        <v/>
      </c>
      <c r="E502" s="142" t="n"/>
      <c r="F502" s="142" t="n"/>
      <c r="G502" s="142" t="n"/>
      <c r="H502" s="142" t="n"/>
      <c r="I502" s="142" t="n"/>
      <c r="J502" s="142" t="n"/>
      <c r="K502" s="142" t="n"/>
      <c r="L502" s="142" t="n"/>
      <c r="M502" s="142" t="n"/>
      <c r="N502" s="142" t="n"/>
      <c r="O502" s="142" t="n"/>
      <c r="P502" s="142" t="n"/>
      <c r="Q502" s="142" t="n"/>
      <c r="R502" s="142" t="n"/>
      <c r="S502" s="142" t="n"/>
    </row>
    <row customHeight="1" ht="15.75" r="503" s="75">
      <c r="A503" s="139">
        <f>IF(B503="","",2*STRATEGY_AMPLITUDE*(1/(1+EXP(-(RATIO_SCALE_FACTOR*(($D503-BULLISH_BIAS_OFFSET)/$C503-1))))-0.5))</f>
        <v/>
      </c>
      <c r="B503" s="140">
        <f>IF('Time Series Inputs'!A503="","",'Time Series Inputs'!A503)</f>
        <v/>
      </c>
      <c r="C503" s="141">
        <f>IF('Time Series Inputs'!B503="","",'Time Series Inputs'!B503)</f>
        <v/>
      </c>
      <c r="D503" s="141">
        <f>IF('Time Series Inputs'!C503="","",'Time Series Inputs'!C503)</f>
        <v/>
      </c>
      <c r="E503" s="142" t="n"/>
      <c r="F503" s="142" t="n"/>
      <c r="G503" s="142" t="n"/>
      <c r="H503" s="142" t="n"/>
      <c r="I503" s="142" t="n"/>
      <c r="J503" s="142" t="n"/>
      <c r="K503" s="142" t="n"/>
      <c r="L503" s="142" t="n"/>
      <c r="M503" s="142" t="n"/>
      <c r="N503" s="142" t="n"/>
      <c r="O503" s="142" t="n"/>
      <c r="P503" s="142" t="n"/>
      <c r="Q503" s="142" t="n"/>
      <c r="R503" s="142" t="n"/>
      <c r="S503" s="142" t="n"/>
    </row>
    <row customHeight="1" ht="15.75" r="504" s="75">
      <c r="A504" s="139">
        <f>IF(B504="","",2*STRATEGY_AMPLITUDE*(1/(1+EXP(-(RATIO_SCALE_FACTOR*(($D504-BULLISH_BIAS_OFFSET)/$C504-1))))-0.5))</f>
        <v/>
      </c>
      <c r="B504" s="140">
        <f>IF('Time Series Inputs'!A504="","",'Time Series Inputs'!A504)</f>
        <v/>
      </c>
      <c r="C504" s="141">
        <f>IF('Time Series Inputs'!B504="","",'Time Series Inputs'!B504)</f>
        <v/>
      </c>
      <c r="D504" s="141">
        <f>IF('Time Series Inputs'!C504="","",'Time Series Inputs'!C504)</f>
        <v/>
      </c>
      <c r="E504" s="142" t="n"/>
      <c r="F504" s="142" t="n"/>
      <c r="G504" s="142" t="n"/>
      <c r="H504" s="142" t="n"/>
      <c r="I504" s="142" t="n"/>
      <c r="J504" s="142" t="n"/>
      <c r="K504" s="142" t="n"/>
      <c r="L504" s="142" t="n"/>
      <c r="M504" s="142" t="n"/>
      <c r="N504" s="142" t="n"/>
      <c r="O504" s="142" t="n"/>
      <c r="P504" s="142" t="n"/>
      <c r="Q504" s="142" t="n"/>
      <c r="R504" s="142" t="n"/>
      <c r="S504" s="142" t="n"/>
    </row>
    <row customHeight="1" ht="15.75" r="505" s="75">
      <c r="A505" s="139">
        <f>IF(B505="","",2*STRATEGY_AMPLITUDE*(1/(1+EXP(-(RATIO_SCALE_FACTOR*(($D505-BULLISH_BIAS_OFFSET)/$C505-1))))-0.5))</f>
        <v/>
      </c>
      <c r="B505" s="140">
        <f>IF('Time Series Inputs'!A505="","",'Time Series Inputs'!A505)</f>
        <v/>
      </c>
      <c r="C505" s="141">
        <f>IF('Time Series Inputs'!B505="","",'Time Series Inputs'!B505)</f>
        <v/>
      </c>
      <c r="D505" s="141">
        <f>IF('Time Series Inputs'!C505="","",'Time Series Inputs'!C505)</f>
        <v/>
      </c>
      <c r="E505" s="142" t="n"/>
      <c r="F505" s="142" t="n"/>
      <c r="G505" s="142" t="n"/>
      <c r="H505" s="142" t="n"/>
      <c r="I505" s="142" t="n"/>
      <c r="J505" s="142" t="n"/>
      <c r="K505" s="142" t="n"/>
      <c r="L505" s="142" t="n"/>
      <c r="M505" s="142" t="n"/>
      <c r="N505" s="142" t="n"/>
      <c r="O505" s="142" t="n"/>
      <c r="P505" s="142" t="n"/>
      <c r="Q505" s="142" t="n"/>
      <c r="R505" s="142" t="n"/>
      <c r="S505" s="142" t="n"/>
    </row>
    <row customHeight="1" ht="15.75" r="506" s="75">
      <c r="A506" s="139">
        <f>IF(B506="","",2*STRATEGY_AMPLITUDE*(1/(1+EXP(-(RATIO_SCALE_FACTOR*(($D506-BULLISH_BIAS_OFFSET)/$C506-1))))-0.5))</f>
        <v/>
      </c>
      <c r="B506" s="140">
        <f>IF('Time Series Inputs'!A506="","",'Time Series Inputs'!A506)</f>
        <v/>
      </c>
      <c r="C506" s="141">
        <f>IF('Time Series Inputs'!B506="","",'Time Series Inputs'!B506)</f>
        <v/>
      </c>
      <c r="D506" s="141">
        <f>IF('Time Series Inputs'!C506="","",'Time Series Inputs'!C506)</f>
        <v/>
      </c>
      <c r="E506" s="142" t="n"/>
      <c r="F506" s="142" t="n"/>
      <c r="G506" s="142" t="n"/>
      <c r="H506" s="142" t="n"/>
      <c r="I506" s="142" t="n"/>
      <c r="J506" s="142" t="n"/>
      <c r="K506" s="142" t="n"/>
      <c r="L506" s="142" t="n"/>
      <c r="M506" s="142" t="n"/>
      <c r="N506" s="142" t="n"/>
      <c r="O506" s="142" t="n"/>
      <c r="P506" s="142" t="n"/>
      <c r="Q506" s="142" t="n"/>
      <c r="R506" s="142" t="n"/>
      <c r="S506" s="142" t="n"/>
    </row>
    <row customHeight="1" ht="15.75" r="507" s="75">
      <c r="A507" s="139">
        <f>IF(B507="","",2*STRATEGY_AMPLITUDE*(1/(1+EXP(-(RATIO_SCALE_FACTOR*(($D507-BULLISH_BIAS_OFFSET)/$C507-1))))-0.5))</f>
        <v/>
      </c>
      <c r="B507" s="140">
        <f>IF('Time Series Inputs'!A507="","",'Time Series Inputs'!A507)</f>
        <v/>
      </c>
      <c r="C507" s="141">
        <f>IF('Time Series Inputs'!B507="","",'Time Series Inputs'!B507)</f>
        <v/>
      </c>
      <c r="D507" s="141">
        <f>IF('Time Series Inputs'!C507="","",'Time Series Inputs'!C507)</f>
        <v/>
      </c>
      <c r="E507" s="142" t="n"/>
      <c r="F507" s="142" t="n"/>
      <c r="G507" s="142" t="n"/>
      <c r="H507" s="142" t="n"/>
      <c r="I507" s="142" t="n"/>
      <c r="J507" s="142" t="n"/>
      <c r="K507" s="142" t="n"/>
      <c r="L507" s="142" t="n"/>
      <c r="M507" s="142" t="n"/>
      <c r="N507" s="142" t="n"/>
      <c r="O507" s="142" t="n"/>
      <c r="P507" s="142" t="n"/>
      <c r="Q507" s="142" t="n"/>
      <c r="R507" s="142" t="n"/>
      <c r="S507" s="142" t="n"/>
    </row>
    <row customHeight="1" ht="15.75" r="508" s="75">
      <c r="A508" s="139">
        <f>IF(B508="","",2*STRATEGY_AMPLITUDE*(1/(1+EXP(-(RATIO_SCALE_FACTOR*(($D508-BULLISH_BIAS_OFFSET)/$C508-1))))-0.5))</f>
        <v/>
      </c>
      <c r="B508" s="140">
        <f>IF('Time Series Inputs'!A508="","",'Time Series Inputs'!A508)</f>
        <v/>
      </c>
      <c r="C508" s="141">
        <f>IF('Time Series Inputs'!B508="","",'Time Series Inputs'!B508)</f>
        <v/>
      </c>
      <c r="D508" s="141">
        <f>IF('Time Series Inputs'!C508="","",'Time Series Inputs'!C508)</f>
        <v/>
      </c>
      <c r="E508" s="142" t="n"/>
      <c r="F508" s="142" t="n"/>
      <c r="G508" s="142" t="n"/>
      <c r="H508" s="142" t="n"/>
      <c r="I508" s="142" t="n"/>
      <c r="J508" s="142" t="n"/>
      <c r="K508" s="142" t="n"/>
      <c r="L508" s="142" t="n"/>
      <c r="M508" s="142" t="n"/>
      <c r="N508" s="142" t="n"/>
      <c r="O508" s="142" t="n"/>
      <c r="P508" s="142" t="n"/>
      <c r="Q508" s="142" t="n"/>
      <c r="R508" s="142" t="n"/>
      <c r="S508" s="142" t="n"/>
    </row>
    <row customHeight="1" ht="15.75" r="509" s="75">
      <c r="A509" s="139">
        <f>IF(B509="","",2*STRATEGY_AMPLITUDE*(1/(1+EXP(-(RATIO_SCALE_FACTOR*(($D509-BULLISH_BIAS_OFFSET)/$C509-1))))-0.5))</f>
        <v/>
      </c>
      <c r="B509" s="140">
        <f>IF('Time Series Inputs'!A509="","",'Time Series Inputs'!A509)</f>
        <v/>
      </c>
      <c r="C509" s="141">
        <f>IF('Time Series Inputs'!B509="","",'Time Series Inputs'!B509)</f>
        <v/>
      </c>
      <c r="D509" s="141">
        <f>IF('Time Series Inputs'!C509="","",'Time Series Inputs'!C509)</f>
        <v/>
      </c>
      <c r="E509" s="142" t="n"/>
      <c r="F509" s="142" t="n"/>
      <c r="G509" s="142" t="n"/>
      <c r="H509" s="142" t="n"/>
      <c r="I509" s="142" t="n"/>
      <c r="J509" s="142" t="n"/>
      <c r="K509" s="142" t="n"/>
      <c r="L509" s="142" t="n"/>
      <c r="M509" s="142" t="n"/>
      <c r="N509" s="142" t="n"/>
      <c r="O509" s="142" t="n"/>
      <c r="P509" s="142" t="n"/>
      <c r="Q509" s="142" t="n"/>
      <c r="R509" s="142" t="n"/>
      <c r="S509" s="142" t="n"/>
    </row>
    <row customHeight="1" ht="15.75" r="510" s="75">
      <c r="A510" s="139">
        <f>IF(B510="","",2*STRATEGY_AMPLITUDE*(1/(1+EXP(-(RATIO_SCALE_FACTOR*(($D510-BULLISH_BIAS_OFFSET)/$C510-1))))-0.5))</f>
        <v/>
      </c>
      <c r="B510" s="140">
        <f>IF('Time Series Inputs'!A510="","",'Time Series Inputs'!A510)</f>
        <v/>
      </c>
      <c r="C510" s="141">
        <f>IF('Time Series Inputs'!B510="","",'Time Series Inputs'!B510)</f>
        <v/>
      </c>
      <c r="D510" s="141">
        <f>IF('Time Series Inputs'!C510="","",'Time Series Inputs'!C510)</f>
        <v/>
      </c>
      <c r="E510" s="142" t="n"/>
      <c r="F510" s="142" t="n"/>
      <c r="G510" s="142" t="n"/>
      <c r="H510" s="142" t="n"/>
      <c r="I510" s="142" t="n"/>
      <c r="J510" s="142" t="n"/>
      <c r="K510" s="142" t="n"/>
      <c r="L510" s="142" t="n"/>
      <c r="M510" s="142" t="n"/>
      <c r="N510" s="142" t="n"/>
      <c r="O510" s="142" t="n"/>
      <c r="P510" s="142" t="n"/>
      <c r="Q510" s="142" t="n"/>
      <c r="R510" s="142" t="n"/>
      <c r="S510" s="142" t="n"/>
    </row>
    <row customHeight="1" ht="15.75" r="511" s="75">
      <c r="A511" s="139">
        <f>IF(B511="","",2*STRATEGY_AMPLITUDE*(1/(1+EXP(-(RATIO_SCALE_FACTOR*(($D511-BULLISH_BIAS_OFFSET)/$C511-1))))-0.5))</f>
        <v/>
      </c>
      <c r="B511" s="140">
        <f>IF('Time Series Inputs'!A511="","",'Time Series Inputs'!A511)</f>
        <v/>
      </c>
      <c r="C511" s="141">
        <f>IF('Time Series Inputs'!B511="","",'Time Series Inputs'!B511)</f>
        <v/>
      </c>
      <c r="D511" s="141">
        <f>IF('Time Series Inputs'!C511="","",'Time Series Inputs'!C511)</f>
        <v/>
      </c>
      <c r="E511" s="142" t="n"/>
      <c r="F511" s="142" t="n"/>
      <c r="G511" s="142" t="n"/>
      <c r="H511" s="142" t="n"/>
      <c r="I511" s="142" t="n"/>
      <c r="J511" s="142" t="n"/>
      <c r="K511" s="142" t="n"/>
      <c r="L511" s="142" t="n"/>
      <c r="M511" s="142" t="n"/>
      <c r="N511" s="142" t="n"/>
      <c r="O511" s="142" t="n"/>
      <c r="P511" s="142" t="n"/>
      <c r="Q511" s="142" t="n"/>
      <c r="R511" s="142" t="n"/>
      <c r="S511" s="142" t="n"/>
    </row>
    <row customHeight="1" ht="15.75" r="512" s="75">
      <c r="A512" s="139">
        <f>IF(B512="","",2*STRATEGY_AMPLITUDE*(1/(1+EXP(-(RATIO_SCALE_FACTOR*(($D512-BULLISH_BIAS_OFFSET)/$C512-1))))-0.5))</f>
        <v/>
      </c>
      <c r="B512" s="140">
        <f>IF('Time Series Inputs'!A512="","",'Time Series Inputs'!A512)</f>
        <v/>
      </c>
      <c r="C512" s="141">
        <f>IF('Time Series Inputs'!B512="","",'Time Series Inputs'!B512)</f>
        <v/>
      </c>
      <c r="D512" s="141">
        <f>IF('Time Series Inputs'!C512="","",'Time Series Inputs'!C512)</f>
        <v/>
      </c>
      <c r="E512" s="142" t="n"/>
      <c r="F512" s="142" t="n"/>
      <c r="G512" s="142" t="n"/>
      <c r="H512" s="142" t="n"/>
      <c r="I512" s="142" t="n"/>
      <c r="J512" s="142" t="n"/>
      <c r="K512" s="142" t="n"/>
      <c r="L512" s="142" t="n"/>
      <c r="M512" s="142" t="n"/>
      <c r="N512" s="142" t="n"/>
      <c r="O512" s="142" t="n"/>
      <c r="P512" s="142" t="n"/>
      <c r="Q512" s="142" t="n"/>
      <c r="R512" s="142" t="n"/>
      <c r="S512" s="142" t="n"/>
    </row>
    <row customHeight="1" ht="15.75" r="513" s="75">
      <c r="A513" s="139">
        <f>IF(B513="","",2*STRATEGY_AMPLITUDE*(1/(1+EXP(-(RATIO_SCALE_FACTOR*(($D513-BULLISH_BIAS_OFFSET)/$C513-1))))-0.5))</f>
        <v/>
      </c>
      <c r="B513" s="140">
        <f>IF('Time Series Inputs'!A513="","",'Time Series Inputs'!A513)</f>
        <v/>
      </c>
      <c r="C513" s="141">
        <f>IF('Time Series Inputs'!B513="","",'Time Series Inputs'!B513)</f>
        <v/>
      </c>
      <c r="D513" s="141">
        <f>IF('Time Series Inputs'!C513="","",'Time Series Inputs'!C513)</f>
        <v/>
      </c>
      <c r="E513" s="142" t="n"/>
      <c r="F513" s="142" t="n"/>
      <c r="G513" s="142" t="n"/>
      <c r="H513" s="142" t="n"/>
      <c r="I513" s="142" t="n"/>
      <c r="J513" s="142" t="n"/>
      <c r="K513" s="142" t="n"/>
      <c r="L513" s="142" t="n"/>
      <c r="M513" s="142" t="n"/>
      <c r="N513" s="142" t="n"/>
      <c r="O513" s="142" t="n"/>
      <c r="P513" s="142" t="n"/>
      <c r="Q513" s="142" t="n"/>
      <c r="R513" s="142" t="n"/>
      <c r="S513" s="142" t="n"/>
    </row>
    <row customHeight="1" ht="15.75" r="514" s="75">
      <c r="A514" s="139">
        <f>IF(B514="","",2*STRATEGY_AMPLITUDE*(1/(1+EXP(-(RATIO_SCALE_FACTOR*(($D514-BULLISH_BIAS_OFFSET)/$C514-1))))-0.5))</f>
        <v/>
      </c>
      <c r="B514" s="140">
        <f>IF('Time Series Inputs'!A514="","",'Time Series Inputs'!A514)</f>
        <v/>
      </c>
      <c r="C514" s="141">
        <f>IF('Time Series Inputs'!B514="","",'Time Series Inputs'!B514)</f>
        <v/>
      </c>
      <c r="D514" s="141">
        <f>IF('Time Series Inputs'!C514="","",'Time Series Inputs'!C514)</f>
        <v/>
      </c>
      <c r="E514" s="142" t="n"/>
      <c r="F514" s="142" t="n"/>
      <c r="G514" s="142" t="n"/>
      <c r="H514" s="142" t="n"/>
      <c r="I514" s="142" t="n"/>
      <c r="J514" s="142" t="n"/>
      <c r="K514" s="142" t="n"/>
      <c r="L514" s="142" t="n"/>
      <c r="M514" s="142" t="n"/>
      <c r="N514" s="142" t="n"/>
      <c r="O514" s="142" t="n"/>
      <c r="P514" s="142" t="n"/>
      <c r="Q514" s="142" t="n"/>
      <c r="R514" s="142" t="n"/>
      <c r="S514" s="142" t="n"/>
    </row>
    <row customHeight="1" ht="15.75" r="515" s="75">
      <c r="A515" s="139">
        <f>IF(B515="","",2*STRATEGY_AMPLITUDE*(1/(1+EXP(-(RATIO_SCALE_FACTOR*(($D515-BULLISH_BIAS_OFFSET)/$C515-1))))-0.5))</f>
        <v/>
      </c>
      <c r="B515" s="140">
        <f>IF('Time Series Inputs'!A515="","",'Time Series Inputs'!A515)</f>
        <v/>
      </c>
      <c r="C515" s="141">
        <f>IF('Time Series Inputs'!B515="","",'Time Series Inputs'!B515)</f>
        <v/>
      </c>
      <c r="D515" s="141">
        <f>IF('Time Series Inputs'!C515="","",'Time Series Inputs'!C515)</f>
        <v/>
      </c>
      <c r="E515" s="142" t="n"/>
      <c r="F515" s="142" t="n"/>
      <c r="G515" s="142" t="n"/>
      <c r="H515" s="142" t="n"/>
      <c r="I515" s="142" t="n"/>
      <c r="J515" s="142" t="n"/>
      <c r="K515" s="142" t="n"/>
      <c r="L515" s="142" t="n"/>
      <c r="M515" s="142" t="n"/>
      <c r="N515" s="142" t="n"/>
      <c r="O515" s="142" t="n"/>
      <c r="P515" s="142" t="n"/>
      <c r="Q515" s="142" t="n"/>
      <c r="R515" s="142" t="n"/>
      <c r="S515" s="142" t="n"/>
    </row>
    <row customHeight="1" ht="15.75" r="516" s="75">
      <c r="A516" s="139">
        <f>IF(B516="","",2*STRATEGY_AMPLITUDE*(1/(1+EXP(-(RATIO_SCALE_FACTOR*(($D516-BULLISH_BIAS_OFFSET)/$C516-1))))-0.5))</f>
        <v/>
      </c>
      <c r="B516" s="140">
        <f>IF('Time Series Inputs'!A516="","",'Time Series Inputs'!A516)</f>
        <v/>
      </c>
      <c r="C516" s="141">
        <f>IF('Time Series Inputs'!B516="","",'Time Series Inputs'!B516)</f>
        <v/>
      </c>
      <c r="D516" s="141">
        <f>IF('Time Series Inputs'!C516="","",'Time Series Inputs'!C516)</f>
        <v/>
      </c>
      <c r="E516" s="142" t="n"/>
      <c r="F516" s="142" t="n"/>
      <c r="G516" s="142" t="n"/>
      <c r="H516" s="142" t="n"/>
      <c r="I516" s="142" t="n"/>
      <c r="J516" s="142" t="n"/>
      <c r="K516" s="142" t="n"/>
      <c r="L516" s="142" t="n"/>
      <c r="M516" s="142" t="n"/>
      <c r="N516" s="142" t="n"/>
      <c r="O516" s="142" t="n"/>
      <c r="P516" s="142" t="n"/>
      <c r="Q516" s="142" t="n"/>
      <c r="R516" s="142" t="n"/>
      <c r="S516" s="142" t="n"/>
    </row>
    <row customHeight="1" ht="15.75" r="517" s="75">
      <c r="A517" s="139">
        <f>IF(B517="","",2*STRATEGY_AMPLITUDE*(1/(1+EXP(-(RATIO_SCALE_FACTOR*(($D517-BULLISH_BIAS_OFFSET)/$C517-1))))-0.5))</f>
        <v/>
      </c>
      <c r="B517" s="140">
        <f>IF('Time Series Inputs'!A517="","",'Time Series Inputs'!A517)</f>
        <v/>
      </c>
      <c r="C517" s="141">
        <f>IF('Time Series Inputs'!B517="","",'Time Series Inputs'!B517)</f>
        <v/>
      </c>
      <c r="D517" s="141">
        <f>IF('Time Series Inputs'!C517="","",'Time Series Inputs'!C517)</f>
        <v/>
      </c>
      <c r="E517" s="142" t="n"/>
      <c r="F517" s="142" t="n"/>
      <c r="G517" s="142" t="n"/>
      <c r="H517" s="142" t="n"/>
      <c r="I517" s="142" t="n"/>
      <c r="J517" s="142" t="n"/>
      <c r="K517" s="142" t="n"/>
      <c r="L517" s="142" t="n"/>
      <c r="M517" s="142" t="n"/>
      <c r="N517" s="142" t="n"/>
      <c r="O517" s="142" t="n"/>
      <c r="P517" s="142" t="n"/>
      <c r="Q517" s="142" t="n"/>
      <c r="R517" s="142" t="n"/>
      <c r="S517" s="142" t="n"/>
    </row>
    <row customHeight="1" ht="15.75" r="518" s="75">
      <c r="A518" s="139">
        <f>IF(B518="","",2*STRATEGY_AMPLITUDE*(1/(1+EXP(-(RATIO_SCALE_FACTOR*(($D518-BULLISH_BIAS_OFFSET)/$C518-1))))-0.5))</f>
        <v/>
      </c>
      <c r="B518" s="140">
        <f>IF('Time Series Inputs'!A518="","",'Time Series Inputs'!A518)</f>
        <v/>
      </c>
      <c r="C518" s="141">
        <f>IF('Time Series Inputs'!B518="","",'Time Series Inputs'!B518)</f>
        <v/>
      </c>
      <c r="D518" s="141">
        <f>IF('Time Series Inputs'!C518="","",'Time Series Inputs'!C518)</f>
        <v/>
      </c>
      <c r="E518" s="142" t="n"/>
      <c r="F518" s="142" t="n"/>
      <c r="G518" s="142" t="n"/>
      <c r="H518" s="142" t="n"/>
      <c r="I518" s="142" t="n"/>
      <c r="J518" s="142" t="n"/>
      <c r="K518" s="142" t="n"/>
      <c r="L518" s="142" t="n"/>
      <c r="M518" s="142" t="n"/>
      <c r="N518" s="142" t="n"/>
      <c r="O518" s="142" t="n"/>
      <c r="P518" s="142" t="n"/>
      <c r="Q518" s="142" t="n"/>
      <c r="R518" s="142" t="n"/>
      <c r="S518" s="142" t="n"/>
    </row>
    <row customHeight="1" ht="15.75" r="519" s="75">
      <c r="A519" s="139">
        <f>IF(B519="","",2*STRATEGY_AMPLITUDE*(1/(1+EXP(-(RATIO_SCALE_FACTOR*(($D519-BULLISH_BIAS_OFFSET)/$C519-1))))-0.5))</f>
        <v/>
      </c>
      <c r="B519" s="140">
        <f>IF('Time Series Inputs'!A519="","",'Time Series Inputs'!A519)</f>
        <v/>
      </c>
      <c r="C519" s="141">
        <f>IF('Time Series Inputs'!B519="","",'Time Series Inputs'!B519)</f>
        <v/>
      </c>
      <c r="D519" s="141">
        <f>IF('Time Series Inputs'!C519="","",'Time Series Inputs'!C519)</f>
        <v/>
      </c>
      <c r="E519" s="142" t="n"/>
      <c r="F519" s="142" t="n"/>
      <c r="G519" s="142" t="n"/>
      <c r="H519" s="142" t="n"/>
      <c r="I519" s="142" t="n"/>
      <c r="J519" s="142" t="n"/>
      <c r="K519" s="142" t="n"/>
      <c r="L519" s="142" t="n"/>
      <c r="M519" s="142" t="n"/>
      <c r="N519" s="142" t="n"/>
      <c r="O519" s="142" t="n"/>
      <c r="P519" s="142" t="n"/>
      <c r="Q519" s="142" t="n"/>
      <c r="R519" s="142" t="n"/>
      <c r="S519" s="142" t="n"/>
    </row>
    <row customHeight="1" ht="15.75" r="520" s="75">
      <c r="A520" s="139">
        <f>IF(B520="","",2*STRATEGY_AMPLITUDE*(1/(1+EXP(-(RATIO_SCALE_FACTOR*(($D520-BULLISH_BIAS_OFFSET)/$C520-1))))-0.5))</f>
        <v/>
      </c>
      <c r="B520" s="140">
        <f>IF('Time Series Inputs'!A520="","",'Time Series Inputs'!A520)</f>
        <v/>
      </c>
      <c r="C520" s="141">
        <f>IF('Time Series Inputs'!B520="","",'Time Series Inputs'!B520)</f>
        <v/>
      </c>
      <c r="D520" s="141">
        <f>IF('Time Series Inputs'!C520="","",'Time Series Inputs'!C520)</f>
        <v/>
      </c>
      <c r="E520" s="142" t="n"/>
      <c r="F520" s="142" t="n"/>
      <c r="G520" s="142" t="n"/>
      <c r="H520" s="142" t="n"/>
      <c r="I520" s="142" t="n"/>
      <c r="J520" s="142" t="n"/>
      <c r="K520" s="142" t="n"/>
      <c r="L520" s="142" t="n"/>
      <c r="M520" s="142" t="n"/>
      <c r="N520" s="142" t="n"/>
      <c r="O520" s="142" t="n"/>
      <c r="P520" s="142" t="n"/>
      <c r="Q520" s="142" t="n"/>
      <c r="R520" s="142" t="n"/>
      <c r="S520" s="142" t="n"/>
    </row>
    <row customHeight="1" ht="15.75" r="521" s="75">
      <c r="A521" s="139">
        <f>IF(B521="","",2*STRATEGY_AMPLITUDE*(1/(1+EXP(-(RATIO_SCALE_FACTOR*(($D521-BULLISH_BIAS_OFFSET)/$C521-1))))-0.5))</f>
        <v/>
      </c>
      <c r="B521" s="140">
        <f>IF('Time Series Inputs'!A521="","",'Time Series Inputs'!A521)</f>
        <v/>
      </c>
      <c r="C521" s="141">
        <f>IF('Time Series Inputs'!B521="","",'Time Series Inputs'!B521)</f>
        <v/>
      </c>
      <c r="D521" s="141">
        <f>IF('Time Series Inputs'!C521="","",'Time Series Inputs'!C521)</f>
        <v/>
      </c>
      <c r="E521" s="142" t="n"/>
      <c r="F521" s="142" t="n"/>
      <c r="G521" s="142" t="n"/>
      <c r="H521" s="142" t="n"/>
      <c r="I521" s="142" t="n"/>
      <c r="J521" s="142" t="n"/>
      <c r="K521" s="142" t="n"/>
      <c r="L521" s="142" t="n"/>
      <c r="M521" s="142" t="n"/>
      <c r="N521" s="142" t="n"/>
      <c r="O521" s="142" t="n"/>
      <c r="P521" s="142" t="n"/>
      <c r="Q521" s="142" t="n"/>
      <c r="R521" s="142" t="n"/>
      <c r="S521" s="142" t="n"/>
    </row>
    <row customHeight="1" ht="15.75" r="522" s="75">
      <c r="A522" s="139">
        <f>IF(B522="","",2*STRATEGY_AMPLITUDE*(1/(1+EXP(-(RATIO_SCALE_FACTOR*(($D522-BULLISH_BIAS_OFFSET)/$C522-1))))-0.5))</f>
        <v/>
      </c>
      <c r="B522" s="140">
        <f>IF('Time Series Inputs'!A522="","",'Time Series Inputs'!A522)</f>
        <v/>
      </c>
      <c r="C522" s="141">
        <f>IF('Time Series Inputs'!B522="","",'Time Series Inputs'!B522)</f>
        <v/>
      </c>
      <c r="D522" s="141">
        <f>IF('Time Series Inputs'!C522="","",'Time Series Inputs'!C522)</f>
        <v/>
      </c>
      <c r="E522" s="142" t="n"/>
      <c r="F522" s="142" t="n"/>
      <c r="G522" s="142" t="n"/>
      <c r="H522" s="142" t="n"/>
      <c r="I522" s="142" t="n"/>
      <c r="J522" s="142" t="n"/>
      <c r="K522" s="142" t="n"/>
      <c r="L522" s="142" t="n"/>
      <c r="M522" s="142" t="n"/>
      <c r="N522" s="142" t="n"/>
      <c r="O522" s="142" t="n"/>
      <c r="P522" s="142" t="n"/>
      <c r="Q522" s="142" t="n"/>
      <c r="R522" s="142" t="n"/>
      <c r="S522" s="142" t="n"/>
    </row>
    <row customHeight="1" ht="15.75" r="523" s="75">
      <c r="A523" s="139">
        <f>IF(B523="","",2*STRATEGY_AMPLITUDE*(1/(1+EXP(-(RATIO_SCALE_FACTOR*(($D523-BULLISH_BIAS_OFFSET)/$C523-1))))-0.5))</f>
        <v/>
      </c>
      <c r="B523" s="140">
        <f>IF('Time Series Inputs'!A523="","",'Time Series Inputs'!A523)</f>
        <v/>
      </c>
      <c r="C523" s="141">
        <f>IF('Time Series Inputs'!B523="","",'Time Series Inputs'!B523)</f>
        <v/>
      </c>
      <c r="D523" s="141">
        <f>IF('Time Series Inputs'!C523="","",'Time Series Inputs'!C523)</f>
        <v/>
      </c>
      <c r="E523" s="142" t="n"/>
      <c r="F523" s="142" t="n"/>
      <c r="G523" s="142" t="n"/>
      <c r="H523" s="142" t="n"/>
      <c r="I523" s="142" t="n"/>
      <c r="J523" s="142" t="n"/>
      <c r="K523" s="142" t="n"/>
      <c r="L523" s="142" t="n"/>
      <c r="M523" s="142" t="n"/>
      <c r="N523" s="142" t="n"/>
      <c r="O523" s="142" t="n"/>
      <c r="P523" s="142" t="n"/>
      <c r="Q523" s="142" t="n"/>
      <c r="R523" s="142" t="n"/>
      <c r="S523" s="142" t="n"/>
    </row>
    <row customHeight="1" ht="15.75" r="524" s="75">
      <c r="A524" s="139">
        <f>IF(B524="","",2*STRATEGY_AMPLITUDE*(1/(1+EXP(-(RATIO_SCALE_FACTOR*(($D524-BULLISH_BIAS_OFFSET)/$C524-1))))-0.5))</f>
        <v/>
      </c>
      <c r="B524" s="140">
        <f>IF('Time Series Inputs'!A524="","",'Time Series Inputs'!A524)</f>
        <v/>
      </c>
      <c r="C524" s="141">
        <f>IF('Time Series Inputs'!B524="","",'Time Series Inputs'!B524)</f>
        <v/>
      </c>
      <c r="D524" s="141">
        <f>IF('Time Series Inputs'!C524="","",'Time Series Inputs'!C524)</f>
        <v/>
      </c>
      <c r="E524" s="142" t="n"/>
      <c r="F524" s="142" t="n"/>
      <c r="G524" s="142" t="n"/>
      <c r="H524" s="142" t="n"/>
      <c r="I524" s="142" t="n"/>
      <c r="J524" s="142" t="n"/>
      <c r="K524" s="142" t="n"/>
      <c r="L524" s="142" t="n"/>
      <c r="M524" s="142" t="n"/>
      <c r="N524" s="142" t="n"/>
      <c r="O524" s="142" t="n"/>
      <c r="P524" s="142" t="n"/>
      <c r="Q524" s="142" t="n"/>
      <c r="R524" s="142" t="n"/>
      <c r="S524" s="142" t="n"/>
    </row>
    <row customHeight="1" ht="15.75" r="525" s="75">
      <c r="A525" s="139">
        <f>IF(B525="","",2*STRATEGY_AMPLITUDE*(1/(1+EXP(-(RATIO_SCALE_FACTOR*(($D525-BULLISH_BIAS_OFFSET)/$C525-1))))-0.5))</f>
        <v/>
      </c>
      <c r="B525" s="140">
        <f>IF('Time Series Inputs'!A525="","",'Time Series Inputs'!A525)</f>
        <v/>
      </c>
      <c r="C525" s="141">
        <f>IF('Time Series Inputs'!B525="","",'Time Series Inputs'!B525)</f>
        <v/>
      </c>
      <c r="D525" s="141">
        <f>IF('Time Series Inputs'!C525="","",'Time Series Inputs'!C525)</f>
        <v/>
      </c>
      <c r="E525" s="142" t="n"/>
      <c r="F525" s="142" t="n"/>
      <c r="G525" s="142" t="n"/>
      <c r="H525" s="142" t="n"/>
      <c r="I525" s="142" t="n"/>
      <c r="J525" s="142" t="n"/>
      <c r="K525" s="142" t="n"/>
      <c r="L525" s="142" t="n"/>
      <c r="M525" s="142" t="n"/>
      <c r="N525" s="142" t="n"/>
      <c r="O525" s="142" t="n"/>
      <c r="P525" s="142" t="n"/>
      <c r="Q525" s="142" t="n"/>
      <c r="R525" s="142" t="n"/>
      <c r="S525" s="142" t="n"/>
    </row>
    <row customHeight="1" ht="15.75" r="526" s="75">
      <c r="A526" s="139">
        <f>IF(B526="","",2*STRATEGY_AMPLITUDE*(1/(1+EXP(-(RATIO_SCALE_FACTOR*(($D526-BULLISH_BIAS_OFFSET)/$C526-1))))-0.5))</f>
        <v/>
      </c>
      <c r="B526" s="140">
        <f>IF('Time Series Inputs'!A526="","",'Time Series Inputs'!A526)</f>
        <v/>
      </c>
      <c r="C526" s="141">
        <f>IF('Time Series Inputs'!B526="","",'Time Series Inputs'!B526)</f>
        <v/>
      </c>
      <c r="D526" s="141">
        <f>IF('Time Series Inputs'!C526="","",'Time Series Inputs'!C526)</f>
        <v/>
      </c>
      <c r="E526" s="142" t="n"/>
      <c r="F526" s="142" t="n"/>
      <c r="G526" s="142" t="n"/>
      <c r="H526" s="142" t="n"/>
      <c r="I526" s="142" t="n"/>
      <c r="J526" s="142" t="n"/>
      <c r="K526" s="142" t="n"/>
      <c r="L526" s="142" t="n"/>
      <c r="M526" s="142" t="n"/>
      <c r="N526" s="142" t="n"/>
      <c r="O526" s="142" t="n"/>
      <c r="P526" s="142" t="n"/>
      <c r="Q526" s="142" t="n"/>
      <c r="R526" s="142" t="n"/>
      <c r="S526" s="142" t="n"/>
    </row>
    <row customHeight="1" ht="15.75" r="527" s="75">
      <c r="A527" s="139">
        <f>IF(B527="","",2*STRATEGY_AMPLITUDE*(1/(1+EXP(-(RATIO_SCALE_FACTOR*(($D527-BULLISH_BIAS_OFFSET)/$C527-1))))-0.5))</f>
        <v/>
      </c>
      <c r="B527" s="140">
        <f>IF('Time Series Inputs'!A527="","",'Time Series Inputs'!A527)</f>
        <v/>
      </c>
      <c r="C527" s="141">
        <f>IF('Time Series Inputs'!B527="","",'Time Series Inputs'!B527)</f>
        <v/>
      </c>
      <c r="D527" s="141">
        <f>IF('Time Series Inputs'!C527="","",'Time Series Inputs'!C527)</f>
        <v/>
      </c>
      <c r="E527" s="142" t="n"/>
      <c r="F527" s="142" t="n"/>
      <c r="G527" s="142" t="n"/>
      <c r="H527" s="142" t="n"/>
      <c r="I527" s="142" t="n"/>
      <c r="J527" s="142" t="n"/>
      <c r="K527" s="142" t="n"/>
      <c r="L527" s="142" t="n"/>
      <c r="M527" s="142" t="n"/>
      <c r="N527" s="142" t="n"/>
      <c r="O527" s="142" t="n"/>
      <c r="P527" s="142" t="n"/>
      <c r="Q527" s="142" t="n"/>
      <c r="R527" s="142" t="n"/>
      <c r="S527" s="142" t="n"/>
    </row>
    <row customHeight="1" ht="15.75" r="528" s="75">
      <c r="A528" s="139">
        <f>IF(B528="","",2*STRATEGY_AMPLITUDE*(1/(1+EXP(-(RATIO_SCALE_FACTOR*(($D528-BULLISH_BIAS_OFFSET)/$C528-1))))-0.5))</f>
        <v/>
      </c>
      <c r="B528" s="140">
        <f>IF('Time Series Inputs'!A528="","",'Time Series Inputs'!A528)</f>
        <v/>
      </c>
      <c r="C528" s="141">
        <f>IF('Time Series Inputs'!B528="","",'Time Series Inputs'!B528)</f>
        <v/>
      </c>
      <c r="D528" s="141">
        <f>IF('Time Series Inputs'!C528="","",'Time Series Inputs'!C528)</f>
        <v/>
      </c>
      <c r="E528" s="142" t="n"/>
      <c r="F528" s="142" t="n"/>
      <c r="G528" s="142" t="n"/>
      <c r="H528" s="142" t="n"/>
      <c r="I528" s="142" t="n"/>
      <c r="J528" s="142" t="n"/>
      <c r="K528" s="142" t="n"/>
      <c r="L528" s="142" t="n"/>
      <c r="M528" s="142" t="n"/>
      <c r="N528" s="142" t="n"/>
      <c r="O528" s="142" t="n"/>
      <c r="P528" s="142" t="n"/>
      <c r="Q528" s="142" t="n"/>
      <c r="R528" s="142" t="n"/>
      <c r="S528" s="142" t="n"/>
    </row>
    <row customHeight="1" ht="15.75" r="529" s="75">
      <c r="A529" s="139">
        <f>IF(B529="","",2*STRATEGY_AMPLITUDE*(1/(1+EXP(-(RATIO_SCALE_FACTOR*(($D529-BULLISH_BIAS_OFFSET)/$C529-1))))-0.5))</f>
        <v/>
      </c>
      <c r="B529" s="140">
        <f>IF('Time Series Inputs'!A529="","",'Time Series Inputs'!A529)</f>
        <v/>
      </c>
      <c r="C529" s="141">
        <f>IF('Time Series Inputs'!B529="","",'Time Series Inputs'!B529)</f>
        <v/>
      </c>
      <c r="D529" s="141">
        <f>IF('Time Series Inputs'!C529="","",'Time Series Inputs'!C529)</f>
        <v/>
      </c>
      <c r="E529" s="142" t="n"/>
      <c r="F529" s="142" t="n"/>
      <c r="G529" s="142" t="n"/>
      <c r="H529" s="142" t="n"/>
      <c r="I529" s="142" t="n"/>
      <c r="J529" s="142" t="n"/>
      <c r="K529" s="142" t="n"/>
      <c r="L529" s="142" t="n"/>
      <c r="M529" s="142" t="n"/>
      <c r="N529" s="142" t="n"/>
      <c r="O529" s="142" t="n"/>
      <c r="P529" s="142" t="n"/>
      <c r="Q529" s="142" t="n"/>
      <c r="R529" s="142" t="n"/>
      <c r="S529" s="142" t="n"/>
    </row>
    <row customHeight="1" ht="15.75" r="530" s="75">
      <c r="A530" s="139">
        <f>IF(B530="","",2*STRATEGY_AMPLITUDE*(1/(1+EXP(-(RATIO_SCALE_FACTOR*(($D530-BULLISH_BIAS_OFFSET)/$C530-1))))-0.5))</f>
        <v/>
      </c>
      <c r="B530" s="140">
        <f>IF('Time Series Inputs'!A530="","",'Time Series Inputs'!A530)</f>
        <v/>
      </c>
      <c r="C530" s="141">
        <f>IF('Time Series Inputs'!B530="","",'Time Series Inputs'!B530)</f>
        <v/>
      </c>
      <c r="D530" s="141">
        <f>IF('Time Series Inputs'!C530="","",'Time Series Inputs'!C530)</f>
        <v/>
      </c>
      <c r="E530" s="142" t="n"/>
      <c r="F530" s="142" t="n"/>
      <c r="G530" s="142" t="n"/>
      <c r="H530" s="142" t="n"/>
      <c r="I530" s="142" t="n"/>
      <c r="J530" s="142" t="n"/>
      <c r="K530" s="142" t="n"/>
      <c r="L530" s="142" t="n"/>
      <c r="M530" s="142" t="n"/>
      <c r="N530" s="142" t="n"/>
      <c r="O530" s="142" t="n"/>
      <c r="P530" s="142" t="n"/>
      <c r="Q530" s="142" t="n"/>
      <c r="R530" s="142" t="n"/>
      <c r="S530" s="142" t="n"/>
    </row>
    <row customHeight="1" ht="15.75" r="531" s="75">
      <c r="A531" s="139">
        <f>IF(B531="","",2*STRATEGY_AMPLITUDE*(1/(1+EXP(-(RATIO_SCALE_FACTOR*(($D531-BULLISH_BIAS_OFFSET)/$C531-1))))-0.5))</f>
        <v/>
      </c>
      <c r="B531" s="140">
        <f>IF('Time Series Inputs'!A531="","",'Time Series Inputs'!A531)</f>
        <v/>
      </c>
      <c r="C531" s="141">
        <f>IF('Time Series Inputs'!B531="","",'Time Series Inputs'!B531)</f>
        <v/>
      </c>
      <c r="D531" s="141">
        <f>IF('Time Series Inputs'!C531="","",'Time Series Inputs'!C531)</f>
        <v/>
      </c>
      <c r="E531" s="142" t="n"/>
      <c r="F531" s="142" t="n"/>
      <c r="G531" s="142" t="n"/>
      <c r="H531" s="142" t="n"/>
      <c r="I531" s="142" t="n"/>
      <c r="J531" s="142" t="n"/>
      <c r="K531" s="142" t="n"/>
      <c r="L531" s="142" t="n"/>
      <c r="M531" s="142" t="n"/>
      <c r="N531" s="142" t="n"/>
      <c r="O531" s="142" t="n"/>
      <c r="P531" s="142" t="n"/>
      <c r="Q531" s="142" t="n"/>
      <c r="R531" s="142" t="n"/>
      <c r="S531" s="142" t="n"/>
    </row>
    <row customHeight="1" ht="15.75" r="532" s="75">
      <c r="A532" s="139">
        <f>IF(B532="","",2*STRATEGY_AMPLITUDE*(1/(1+EXP(-(RATIO_SCALE_FACTOR*(($D532-BULLISH_BIAS_OFFSET)/$C532-1))))-0.5))</f>
        <v/>
      </c>
      <c r="B532" s="140">
        <f>IF('Time Series Inputs'!A532="","",'Time Series Inputs'!A532)</f>
        <v/>
      </c>
      <c r="C532" s="141">
        <f>IF('Time Series Inputs'!B532="","",'Time Series Inputs'!B532)</f>
        <v/>
      </c>
      <c r="D532" s="141">
        <f>IF('Time Series Inputs'!C532="","",'Time Series Inputs'!C532)</f>
        <v/>
      </c>
      <c r="E532" s="142" t="n"/>
      <c r="F532" s="142" t="n"/>
      <c r="G532" s="142" t="n"/>
      <c r="H532" s="142" t="n"/>
      <c r="I532" s="142" t="n"/>
      <c r="J532" s="142" t="n"/>
      <c r="K532" s="142" t="n"/>
      <c r="L532" s="142" t="n"/>
      <c r="M532" s="142" t="n"/>
      <c r="N532" s="142" t="n"/>
      <c r="O532" s="142" t="n"/>
      <c r="P532" s="142" t="n"/>
      <c r="Q532" s="142" t="n"/>
      <c r="R532" s="142" t="n"/>
      <c r="S532" s="142" t="n"/>
    </row>
    <row customHeight="1" ht="15.75" r="533" s="75">
      <c r="A533" s="139">
        <f>IF(B533="","",2*STRATEGY_AMPLITUDE*(1/(1+EXP(-(RATIO_SCALE_FACTOR*(($D533-BULLISH_BIAS_OFFSET)/$C533-1))))-0.5))</f>
        <v/>
      </c>
      <c r="B533" s="140">
        <f>IF('Time Series Inputs'!A533="","",'Time Series Inputs'!A533)</f>
        <v/>
      </c>
      <c r="C533" s="141">
        <f>IF('Time Series Inputs'!B533="","",'Time Series Inputs'!B533)</f>
        <v/>
      </c>
      <c r="D533" s="141">
        <f>IF('Time Series Inputs'!C533="","",'Time Series Inputs'!C533)</f>
        <v/>
      </c>
      <c r="E533" s="142" t="n"/>
      <c r="F533" s="142" t="n"/>
      <c r="G533" s="142" t="n"/>
      <c r="H533" s="142" t="n"/>
      <c r="I533" s="142" t="n"/>
      <c r="J533" s="142" t="n"/>
      <c r="K533" s="142" t="n"/>
      <c r="L533" s="142" t="n"/>
      <c r="M533" s="142" t="n"/>
      <c r="N533" s="142" t="n"/>
      <c r="O533" s="142" t="n"/>
      <c r="P533" s="142" t="n"/>
      <c r="Q533" s="142" t="n"/>
      <c r="R533" s="142" t="n"/>
      <c r="S533" s="142" t="n"/>
    </row>
    <row customHeight="1" ht="15.75" r="534" s="75">
      <c r="A534" s="139">
        <f>IF(B534="","",2*STRATEGY_AMPLITUDE*(1/(1+EXP(-(RATIO_SCALE_FACTOR*(($D534-BULLISH_BIAS_OFFSET)/$C534-1))))-0.5))</f>
        <v/>
      </c>
      <c r="B534" s="140">
        <f>IF('Time Series Inputs'!A534="","",'Time Series Inputs'!A534)</f>
        <v/>
      </c>
      <c r="C534" s="141">
        <f>IF('Time Series Inputs'!B534="","",'Time Series Inputs'!B534)</f>
        <v/>
      </c>
      <c r="D534" s="141">
        <f>IF('Time Series Inputs'!C534="","",'Time Series Inputs'!C534)</f>
        <v/>
      </c>
      <c r="E534" s="142" t="n"/>
      <c r="F534" s="142" t="n"/>
      <c r="G534" s="142" t="n"/>
      <c r="H534" s="142" t="n"/>
      <c r="I534" s="142" t="n"/>
      <c r="J534" s="142" t="n"/>
      <c r="K534" s="142" t="n"/>
      <c r="L534" s="142" t="n"/>
      <c r="M534" s="142" t="n"/>
      <c r="N534" s="142" t="n"/>
      <c r="O534" s="142" t="n"/>
      <c r="P534" s="142" t="n"/>
      <c r="Q534" s="142" t="n"/>
      <c r="R534" s="142" t="n"/>
      <c r="S534" s="142" t="n"/>
    </row>
    <row customHeight="1" ht="15.75" r="535" s="75">
      <c r="A535" s="139">
        <f>IF(B535="","",2*STRATEGY_AMPLITUDE*(1/(1+EXP(-(RATIO_SCALE_FACTOR*(($D535-BULLISH_BIAS_OFFSET)/$C535-1))))-0.5))</f>
        <v/>
      </c>
      <c r="B535" s="140">
        <f>IF('Time Series Inputs'!A535="","",'Time Series Inputs'!A535)</f>
        <v/>
      </c>
      <c r="C535" s="141">
        <f>IF('Time Series Inputs'!B535="","",'Time Series Inputs'!B535)</f>
        <v/>
      </c>
      <c r="D535" s="141">
        <f>IF('Time Series Inputs'!C535="","",'Time Series Inputs'!C535)</f>
        <v/>
      </c>
      <c r="E535" s="142" t="n"/>
      <c r="F535" s="142" t="n"/>
      <c r="G535" s="142" t="n"/>
      <c r="H535" s="142" t="n"/>
      <c r="I535" s="142" t="n"/>
      <c r="J535" s="142" t="n"/>
      <c r="K535" s="142" t="n"/>
      <c r="L535" s="142" t="n"/>
      <c r="M535" s="142" t="n"/>
      <c r="N535" s="142" t="n"/>
      <c r="O535" s="142" t="n"/>
      <c r="P535" s="142" t="n"/>
      <c r="Q535" s="142" t="n"/>
      <c r="R535" s="142" t="n"/>
      <c r="S535" s="142" t="n"/>
    </row>
    <row customHeight="1" ht="15.75" r="536" s="75">
      <c r="A536" s="139">
        <f>IF(B536="","",2*STRATEGY_AMPLITUDE*(1/(1+EXP(-(RATIO_SCALE_FACTOR*(($D536-BULLISH_BIAS_OFFSET)/$C536-1))))-0.5))</f>
        <v/>
      </c>
      <c r="B536" s="140">
        <f>IF('Time Series Inputs'!A536="","",'Time Series Inputs'!A536)</f>
        <v/>
      </c>
      <c r="C536" s="141">
        <f>IF('Time Series Inputs'!B536="","",'Time Series Inputs'!B536)</f>
        <v/>
      </c>
      <c r="D536" s="141">
        <f>IF('Time Series Inputs'!C536="","",'Time Series Inputs'!C536)</f>
        <v/>
      </c>
      <c r="E536" s="142" t="n"/>
      <c r="F536" s="142" t="n"/>
      <c r="G536" s="142" t="n"/>
      <c r="H536" s="142" t="n"/>
      <c r="I536" s="142" t="n"/>
      <c r="J536" s="142" t="n"/>
      <c r="K536" s="142" t="n"/>
      <c r="L536" s="142" t="n"/>
      <c r="M536" s="142" t="n"/>
      <c r="N536" s="142" t="n"/>
      <c r="O536" s="142" t="n"/>
      <c r="P536" s="142" t="n"/>
      <c r="Q536" s="142" t="n"/>
      <c r="R536" s="142" t="n"/>
      <c r="S536" s="142" t="n"/>
    </row>
    <row customHeight="1" ht="15.75" r="537" s="75">
      <c r="A537" s="139">
        <f>IF(B537="","",2*STRATEGY_AMPLITUDE*(1/(1+EXP(-(RATIO_SCALE_FACTOR*(($D537-BULLISH_BIAS_OFFSET)/$C537-1))))-0.5))</f>
        <v/>
      </c>
      <c r="B537" s="140">
        <f>IF('Time Series Inputs'!A537="","",'Time Series Inputs'!A537)</f>
        <v/>
      </c>
      <c r="C537" s="141">
        <f>IF('Time Series Inputs'!B537="","",'Time Series Inputs'!B537)</f>
        <v/>
      </c>
      <c r="D537" s="141">
        <f>IF('Time Series Inputs'!C537="","",'Time Series Inputs'!C537)</f>
        <v/>
      </c>
      <c r="E537" s="142" t="n"/>
      <c r="F537" s="142" t="n"/>
      <c r="G537" s="142" t="n"/>
      <c r="H537" s="142" t="n"/>
      <c r="I537" s="142" t="n"/>
      <c r="J537" s="142" t="n"/>
      <c r="K537" s="142" t="n"/>
      <c r="L537" s="142" t="n"/>
      <c r="M537" s="142" t="n"/>
      <c r="N537" s="142" t="n"/>
      <c r="O537" s="142" t="n"/>
      <c r="P537" s="142" t="n"/>
      <c r="Q537" s="142" t="n"/>
      <c r="R537" s="142" t="n"/>
      <c r="S537" s="142" t="n"/>
    </row>
    <row customHeight="1" ht="15.75" r="538" s="75">
      <c r="A538" s="139">
        <f>IF(B538="","",2*STRATEGY_AMPLITUDE*(1/(1+EXP(-(RATIO_SCALE_FACTOR*(($D538-BULLISH_BIAS_OFFSET)/$C538-1))))-0.5))</f>
        <v/>
      </c>
      <c r="B538" s="140">
        <f>IF('Time Series Inputs'!A538="","",'Time Series Inputs'!A538)</f>
        <v/>
      </c>
      <c r="C538" s="141">
        <f>IF('Time Series Inputs'!B538="","",'Time Series Inputs'!B538)</f>
        <v/>
      </c>
      <c r="D538" s="141">
        <f>IF('Time Series Inputs'!C538="","",'Time Series Inputs'!C538)</f>
        <v/>
      </c>
      <c r="E538" s="142" t="n"/>
      <c r="F538" s="142" t="n"/>
      <c r="G538" s="142" t="n"/>
      <c r="H538" s="142" t="n"/>
      <c r="I538" s="142" t="n"/>
      <c r="J538" s="142" t="n"/>
      <c r="K538" s="142" t="n"/>
      <c r="L538" s="142" t="n"/>
      <c r="M538" s="142" t="n"/>
      <c r="N538" s="142" t="n"/>
      <c r="O538" s="142" t="n"/>
      <c r="P538" s="142" t="n"/>
      <c r="Q538" s="142" t="n"/>
      <c r="R538" s="142" t="n"/>
      <c r="S538" s="142" t="n"/>
    </row>
    <row customHeight="1" ht="15.75" r="539" s="75">
      <c r="A539" s="139">
        <f>IF(B539="","",2*STRATEGY_AMPLITUDE*(1/(1+EXP(-(RATIO_SCALE_FACTOR*(($D539-BULLISH_BIAS_OFFSET)/$C539-1))))-0.5))</f>
        <v/>
      </c>
      <c r="B539" s="140">
        <f>IF('Time Series Inputs'!A539="","",'Time Series Inputs'!A539)</f>
        <v/>
      </c>
      <c r="C539" s="141">
        <f>IF('Time Series Inputs'!B539="","",'Time Series Inputs'!B539)</f>
        <v/>
      </c>
      <c r="D539" s="141">
        <f>IF('Time Series Inputs'!C539="","",'Time Series Inputs'!C539)</f>
        <v/>
      </c>
      <c r="E539" s="142" t="n"/>
      <c r="F539" s="142" t="n"/>
      <c r="G539" s="142" t="n"/>
      <c r="H539" s="142" t="n"/>
      <c r="I539" s="142" t="n"/>
      <c r="J539" s="142" t="n"/>
      <c r="K539" s="142" t="n"/>
      <c r="L539" s="142" t="n"/>
      <c r="M539" s="142" t="n"/>
      <c r="N539" s="142" t="n"/>
      <c r="O539" s="142" t="n"/>
      <c r="P539" s="142" t="n"/>
      <c r="Q539" s="142" t="n"/>
      <c r="R539" s="142" t="n"/>
      <c r="S539" s="142" t="n"/>
    </row>
    <row customHeight="1" ht="15.75" r="540" s="75">
      <c r="A540" s="139">
        <f>IF(B540="","",2*STRATEGY_AMPLITUDE*(1/(1+EXP(-(RATIO_SCALE_FACTOR*(($D540-BULLISH_BIAS_OFFSET)/$C540-1))))-0.5))</f>
        <v/>
      </c>
      <c r="B540" s="140">
        <f>IF('Time Series Inputs'!A540="","",'Time Series Inputs'!A540)</f>
        <v/>
      </c>
      <c r="C540" s="141">
        <f>IF('Time Series Inputs'!B540="","",'Time Series Inputs'!B540)</f>
        <v/>
      </c>
      <c r="D540" s="141">
        <f>IF('Time Series Inputs'!C540="","",'Time Series Inputs'!C540)</f>
        <v/>
      </c>
      <c r="E540" s="142" t="n"/>
      <c r="F540" s="142" t="n"/>
      <c r="G540" s="142" t="n"/>
      <c r="H540" s="142" t="n"/>
      <c r="I540" s="142" t="n"/>
      <c r="J540" s="142" t="n"/>
      <c r="K540" s="142" t="n"/>
      <c r="L540" s="142" t="n"/>
      <c r="M540" s="142" t="n"/>
      <c r="N540" s="142" t="n"/>
      <c r="O540" s="142" t="n"/>
      <c r="P540" s="142" t="n"/>
      <c r="Q540" s="142" t="n"/>
      <c r="R540" s="142" t="n"/>
      <c r="S540" s="142" t="n"/>
    </row>
    <row customHeight="1" ht="15.75" r="541" s="75">
      <c r="A541" s="139">
        <f>IF(B541="","",2*STRATEGY_AMPLITUDE*(1/(1+EXP(-(RATIO_SCALE_FACTOR*(($D541-BULLISH_BIAS_OFFSET)/$C541-1))))-0.5))</f>
        <v/>
      </c>
      <c r="B541" s="140">
        <f>IF('Time Series Inputs'!A541="","",'Time Series Inputs'!A541)</f>
        <v/>
      </c>
      <c r="C541" s="141">
        <f>IF('Time Series Inputs'!B541="","",'Time Series Inputs'!B541)</f>
        <v/>
      </c>
      <c r="D541" s="141">
        <f>IF('Time Series Inputs'!C541="","",'Time Series Inputs'!C541)</f>
        <v/>
      </c>
      <c r="E541" s="142" t="n"/>
      <c r="F541" s="142" t="n"/>
      <c r="G541" s="142" t="n"/>
      <c r="H541" s="142" t="n"/>
      <c r="I541" s="142" t="n"/>
      <c r="J541" s="142" t="n"/>
      <c r="K541" s="142" t="n"/>
      <c r="L541" s="142" t="n"/>
      <c r="M541" s="142" t="n"/>
      <c r="N541" s="142" t="n"/>
      <c r="O541" s="142" t="n"/>
      <c r="P541" s="142" t="n"/>
      <c r="Q541" s="142" t="n"/>
      <c r="R541" s="142" t="n"/>
      <c r="S541" s="142" t="n"/>
    </row>
    <row customHeight="1" ht="15.75" r="542" s="75">
      <c r="A542" s="139">
        <f>IF(B542="","",2*STRATEGY_AMPLITUDE*(1/(1+EXP(-(RATIO_SCALE_FACTOR*(($D542-BULLISH_BIAS_OFFSET)/$C542-1))))-0.5))</f>
        <v/>
      </c>
      <c r="B542" s="140">
        <f>IF('Time Series Inputs'!A542="","",'Time Series Inputs'!A542)</f>
        <v/>
      </c>
      <c r="C542" s="141">
        <f>IF('Time Series Inputs'!B542="","",'Time Series Inputs'!B542)</f>
        <v/>
      </c>
      <c r="D542" s="141">
        <f>IF('Time Series Inputs'!C542="","",'Time Series Inputs'!C542)</f>
        <v/>
      </c>
      <c r="E542" s="142" t="n"/>
      <c r="F542" s="142" t="n"/>
      <c r="G542" s="142" t="n"/>
      <c r="H542" s="142" t="n"/>
      <c r="I542" s="142" t="n"/>
      <c r="J542" s="142" t="n"/>
      <c r="K542" s="142" t="n"/>
      <c r="L542" s="142" t="n"/>
      <c r="M542" s="142" t="n"/>
      <c r="N542" s="142" t="n"/>
      <c r="O542" s="142" t="n"/>
      <c r="P542" s="142" t="n"/>
      <c r="Q542" s="142" t="n"/>
      <c r="R542" s="142" t="n"/>
      <c r="S542" s="142" t="n"/>
    </row>
    <row customHeight="1" ht="15.75" r="543" s="75">
      <c r="A543" s="139">
        <f>IF(B543="","",2*STRATEGY_AMPLITUDE*(1/(1+EXP(-(RATIO_SCALE_FACTOR*(($D543-BULLISH_BIAS_OFFSET)/$C543-1))))-0.5))</f>
        <v/>
      </c>
      <c r="B543" s="140">
        <f>IF('Time Series Inputs'!A543="","",'Time Series Inputs'!A543)</f>
        <v/>
      </c>
      <c r="C543" s="141">
        <f>IF('Time Series Inputs'!B543="","",'Time Series Inputs'!B543)</f>
        <v/>
      </c>
      <c r="D543" s="141">
        <f>IF('Time Series Inputs'!C543="","",'Time Series Inputs'!C543)</f>
        <v/>
      </c>
      <c r="E543" s="142" t="n"/>
      <c r="F543" s="142" t="n"/>
      <c r="G543" s="142" t="n"/>
      <c r="H543" s="142" t="n"/>
      <c r="I543" s="142" t="n"/>
      <c r="J543" s="142" t="n"/>
      <c r="K543" s="142" t="n"/>
      <c r="L543" s="142" t="n"/>
      <c r="M543" s="142" t="n"/>
      <c r="N543" s="142" t="n"/>
      <c r="O543" s="142" t="n"/>
      <c r="P543" s="142" t="n"/>
      <c r="Q543" s="142" t="n"/>
      <c r="R543" s="142" t="n"/>
      <c r="S543" s="142" t="n"/>
    </row>
    <row customHeight="1" ht="15.75" r="544" s="75">
      <c r="A544" s="139">
        <f>IF(B544="","",2*STRATEGY_AMPLITUDE*(1/(1+EXP(-(RATIO_SCALE_FACTOR*(($D544-BULLISH_BIAS_OFFSET)/$C544-1))))-0.5))</f>
        <v/>
      </c>
      <c r="B544" s="140">
        <f>IF('Time Series Inputs'!A544="","",'Time Series Inputs'!A544)</f>
        <v/>
      </c>
      <c r="C544" s="141">
        <f>IF('Time Series Inputs'!B544="","",'Time Series Inputs'!B544)</f>
        <v/>
      </c>
      <c r="D544" s="141">
        <f>IF('Time Series Inputs'!C544="","",'Time Series Inputs'!C544)</f>
        <v/>
      </c>
      <c r="E544" s="142" t="n"/>
      <c r="F544" s="142" t="n"/>
      <c r="G544" s="142" t="n"/>
      <c r="H544" s="142" t="n"/>
      <c r="I544" s="142" t="n"/>
      <c r="J544" s="142" t="n"/>
      <c r="K544" s="142" t="n"/>
      <c r="L544" s="142" t="n"/>
      <c r="M544" s="142" t="n"/>
      <c r="N544" s="142" t="n"/>
      <c r="O544" s="142" t="n"/>
      <c r="P544" s="142" t="n"/>
      <c r="Q544" s="142" t="n"/>
      <c r="R544" s="142" t="n"/>
      <c r="S544" s="142" t="n"/>
    </row>
    <row customHeight="1" ht="15.75" r="545" s="75">
      <c r="A545" s="139">
        <f>IF(B545="","",2*STRATEGY_AMPLITUDE*(1/(1+EXP(-(RATIO_SCALE_FACTOR*(($D545-BULLISH_BIAS_OFFSET)/$C545-1))))-0.5))</f>
        <v/>
      </c>
      <c r="B545" s="140">
        <f>IF('Time Series Inputs'!A545="","",'Time Series Inputs'!A545)</f>
        <v/>
      </c>
      <c r="C545" s="141">
        <f>IF('Time Series Inputs'!B545="","",'Time Series Inputs'!B545)</f>
        <v/>
      </c>
      <c r="D545" s="141">
        <f>IF('Time Series Inputs'!C545="","",'Time Series Inputs'!C545)</f>
        <v/>
      </c>
      <c r="E545" s="142" t="n"/>
      <c r="F545" s="142" t="n"/>
      <c r="G545" s="142" t="n"/>
      <c r="H545" s="142" t="n"/>
      <c r="I545" s="142" t="n"/>
      <c r="J545" s="142" t="n"/>
      <c r="K545" s="142" t="n"/>
      <c r="L545" s="142" t="n"/>
      <c r="M545" s="142" t="n"/>
      <c r="N545" s="142" t="n"/>
      <c r="O545" s="142" t="n"/>
      <c r="P545" s="142" t="n"/>
      <c r="Q545" s="142" t="n"/>
      <c r="R545" s="142" t="n"/>
      <c r="S545" s="142" t="n"/>
    </row>
    <row customHeight="1" ht="15.75" r="546" s="75">
      <c r="A546" s="139">
        <f>IF(B546="","",2*STRATEGY_AMPLITUDE*(1/(1+EXP(-(RATIO_SCALE_FACTOR*(($D546-BULLISH_BIAS_OFFSET)/$C546-1))))-0.5))</f>
        <v/>
      </c>
      <c r="B546" s="140">
        <f>IF('Time Series Inputs'!A546="","",'Time Series Inputs'!A546)</f>
        <v/>
      </c>
      <c r="C546" s="141">
        <f>IF('Time Series Inputs'!B546="","",'Time Series Inputs'!B546)</f>
        <v/>
      </c>
      <c r="D546" s="141">
        <f>IF('Time Series Inputs'!C546="","",'Time Series Inputs'!C546)</f>
        <v/>
      </c>
      <c r="E546" s="142" t="n"/>
      <c r="F546" s="142" t="n"/>
      <c r="G546" s="142" t="n"/>
      <c r="H546" s="142" t="n"/>
      <c r="I546" s="142" t="n"/>
      <c r="J546" s="142" t="n"/>
      <c r="K546" s="142" t="n"/>
      <c r="L546" s="142" t="n"/>
      <c r="M546" s="142" t="n"/>
      <c r="N546" s="142" t="n"/>
      <c r="O546" s="142" t="n"/>
      <c r="P546" s="142" t="n"/>
      <c r="Q546" s="142" t="n"/>
      <c r="R546" s="142" t="n"/>
      <c r="S546" s="142" t="n"/>
    </row>
    <row customHeight="1" ht="15.75" r="547" s="75">
      <c r="A547" s="139">
        <f>IF(B547="","",2*STRATEGY_AMPLITUDE*(1/(1+EXP(-(RATIO_SCALE_FACTOR*(($D547-BULLISH_BIAS_OFFSET)/$C547-1))))-0.5))</f>
        <v/>
      </c>
      <c r="B547" s="140">
        <f>IF('Time Series Inputs'!A547="","",'Time Series Inputs'!A547)</f>
        <v/>
      </c>
      <c r="C547" s="141">
        <f>IF('Time Series Inputs'!B547="","",'Time Series Inputs'!B547)</f>
        <v/>
      </c>
      <c r="D547" s="141">
        <f>IF('Time Series Inputs'!C547="","",'Time Series Inputs'!C547)</f>
        <v/>
      </c>
      <c r="E547" s="142" t="n"/>
      <c r="F547" s="142" t="n"/>
      <c r="G547" s="142" t="n"/>
      <c r="H547" s="142" t="n"/>
      <c r="I547" s="142" t="n"/>
      <c r="J547" s="142" t="n"/>
      <c r="K547" s="142" t="n"/>
      <c r="L547" s="142" t="n"/>
      <c r="M547" s="142" t="n"/>
      <c r="N547" s="142" t="n"/>
      <c r="O547" s="142" t="n"/>
      <c r="P547" s="142" t="n"/>
      <c r="Q547" s="142" t="n"/>
      <c r="R547" s="142" t="n"/>
      <c r="S547" s="142" t="n"/>
    </row>
    <row customHeight="1" ht="15.75" r="548" s="75">
      <c r="A548" s="139">
        <f>IF(B548="","",2*STRATEGY_AMPLITUDE*(1/(1+EXP(-(RATIO_SCALE_FACTOR*(($D548-BULLISH_BIAS_OFFSET)/$C548-1))))-0.5))</f>
        <v/>
      </c>
      <c r="B548" s="140">
        <f>IF('Time Series Inputs'!A548="","",'Time Series Inputs'!A548)</f>
        <v/>
      </c>
      <c r="C548" s="141">
        <f>IF('Time Series Inputs'!B548="","",'Time Series Inputs'!B548)</f>
        <v/>
      </c>
      <c r="D548" s="141">
        <f>IF('Time Series Inputs'!C548="","",'Time Series Inputs'!C548)</f>
        <v/>
      </c>
      <c r="E548" s="142" t="n"/>
      <c r="F548" s="142" t="n"/>
      <c r="G548" s="142" t="n"/>
      <c r="H548" s="142" t="n"/>
      <c r="I548" s="142" t="n"/>
      <c r="J548" s="142" t="n"/>
      <c r="K548" s="142" t="n"/>
      <c r="L548" s="142" t="n"/>
      <c r="M548" s="142" t="n"/>
      <c r="N548" s="142" t="n"/>
      <c r="O548" s="142" t="n"/>
      <c r="P548" s="142" t="n"/>
      <c r="Q548" s="142" t="n"/>
      <c r="R548" s="142" t="n"/>
      <c r="S548" s="142" t="n"/>
    </row>
    <row customHeight="1" ht="15.75" r="549" s="75">
      <c r="A549" s="139">
        <f>IF(B549="","",2*STRATEGY_AMPLITUDE*(1/(1+EXP(-(RATIO_SCALE_FACTOR*(($D549-BULLISH_BIAS_OFFSET)/$C549-1))))-0.5))</f>
        <v/>
      </c>
      <c r="B549" s="140">
        <f>IF('Time Series Inputs'!A549="","",'Time Series Inputs'!A549)</f>
        <v/>
      </c>
      <c r="C549" s="141">
        <f>IF('Time Series Inputs'!B549="","",'Time Series Inputs'!B549)</f>
        <v/>
      </c>
      <c r="D549" s="141">
        <f>IF('Time Series Inputs'!C549="","",'Time Series Inputs'!C549)</f>
        <v/>
      </c>
      <c r="E549" s="142" t="n"/>
      <c r="F549" s="142" t="n"/>
      <c r="G549" s="142" t="n"/>
      <c r="H549" s="142" t="n"/>
      <c r="I549" s="142" t="n"/>
      <c r="J549" s="142" t="n"/>
      <c r="K549" s="142" t="n"/>
      <c r="L549" s="142" t="n"/>
      <c r="M549" s="142" t="n"/>
      <c r="N549" s="142" t="n"/>
      <c r="O549" s="142" t="n"/>
      <c r="P549" s="142" t="n"/>
      <c r="Q549" s="142" t="n"/>
      <c r="R549" s="142" t="n"/>
      <c r="S549" s="142" t="n"/>
    </row>
    <row customHeight="1" ht="15.75" r="550" s="75">
      <c r="A550" s="139">
        <f>IF(B550="","",2*STRATEGY_AMPLITUDE*(1/(1+EXP(-(RATIO_SCALE_FACTOR*(($D550-BULLISH_BIAS_OFFSET)/$C550-1))))-0.5))</f>
        <v/>
      </c>
      <c r="B550" s="140">
        <f>IF('Time Series Inputs'!A550="","",'Time Series Inputs'!A550)</f>
        <v/>
      </c>
      <c r="C550" s="141">
        <f>IF('Time Series Inputs'!B550="","",'Time Series Inputs'!B550)</f>
        <v/>
      </c>
      <c r="D550" s="141">
        <f>IF('Time Series Inputs'!C550="","",'Time Series Inputs'!C550)</f>
        <v/>
      </c>
      <c r="E550" s="142" t="n"/>
      <c r="F550" s="142" t="n"/>
      <c r="G550" s="142" t="n"/>
      <c r="H550" s="142" t="n"/>
      <c r="I550" s="142" t="n"/>
      <c r="J550" s="142" t="n"/>
      <c r="K550" s="142" t="n"/>
      <c r="L550" s="142" t="n"/>
      <c r="M550" s="142" t="n"/>
      <c r="N550" s="142" t="n"/>
      <c r="O550" s="142" t="n"/>
      <c r="P550" s="142" t="n"/>
      <c r="Q550" s="142" t="n"/>
      <c r="R550" s="142" t="n"/>
      <c r="S550" s="142" t="n"/>
    </row>
    <row customHeight="1" ht="15.75" r="551" s="75">
      <c r="A551" s="139">
        <f>IF(B551="","",2*STRATEGY_AMPLITUDE*(1/(1+EXP(-(RATIO_SCALE_FACTOR*(($D551-BULLISH_BIAS_OFFSET)/$C551-1))))-0.5))</f>
        <v/>
      </c>
      <c r="B551" s="140">
        <f>IF('Time Series Inputs'!A551="","",'Time Series Inputs'!A551)</f>
        <v/>
      </c>
      <c r="C551" s="141">
        <f>IF('Time Series Inputs'!B551="","",'Time Series Inputs'!B551)</f>
        <v/>
      </c>
      <c r="D551" s="141">
        <f>IF('Time Series Inputs'!C551="","",'Time Series Inputs'!C551)</f>
        <v/>
      </c>
      <c r="E551" s="142" t="n"/>
      <c r="F551" s="142" t="n"/>
      <c r="G551" s="142" t="n"/>
      <c r="H551" s="142" t="n"/>
      <c r="I551" s="142" t="n"/>
      <c r="J551" s="142" t="n"/>
      <c r="K551" s="142" t="n"/>
      <c r="L551" s="142" t="n"/>
      <c r="M551" s="142" t="n"/>
      <c r="N551" s="142" t="n"/>
      <c r="O551" s="142" t="n"/>
      <c r="P551" s="142" t="n"/>
      <c r="Q551" s="142" t="n"/>
      <c r="R551" s="142" t="n"/>
      <c r="S551" s="142" t="n"/>
    </row>
    <row customHeight="1" ht="15.75" r="552" s="75">
      <c r="A552" s="139">
        <f>IF(B552="","",2*STRATEGY_AMPLITUDE*(1/(1+EXP(-(RATIO_SCALE_FACTOR*(($D552-BULLISH_BIAS_OFFSET)/$C552-1))))-0.5))</f>
        <v/>
      </c>
      <c r="B552" s="140">
        <f>IF('Time Series Inputs'!A552="","",'Time Series Inputs'!A552)</f>
        <v/>
      </c>
      <c r="C552" s="141">
        <f>IF('Time Series Inputs'!B552="","",'Time Series Inputs'!B552)</f>
        <v/>
      </c>
      <c r="D552" s="141">
        <f>IF('Time Series Inputs'!C552="","",'Time Series Inputs'!C552)</f>
        <v/>
      </c>
      <c r="E552" s="142" t="n"/>
      <c r="F552" s="142" t="n"/>
      <c r="G552" s="142" t="n"/>
      <c r="H552" s="142" t="n"/>
      <c r="I552" s="142" t="n"/>
      <c r="J552" s="142" t="n"/>
      <c r="K552" s="142" t="n"/>
      <c r="L552" s="142" t="n"/>
      <c r="M552" s="142" t="n"/>
      <c r="N552" s="142" t="n"/>
      <c r="O552" s="142" t="n"/>
      <c r="P552" s="142" t="n"/>
      <c r="Q552" s="142" t="n"/>
      <c r="R552" s="142" t="n"/>
      <c r="S552" s="142" t="n"/>
    </row>
    <row customHeight="1" ht="15.75" r="553" s="75">
      <c r="A553" s="139">
        <f>IF(B553="","",2*STRATEGY_AMPLITUDE*(1/(1+EXP(-(RATIO_SCALE_FACTOR*(($D553-BULLISH_BIAS_OFFSET)/$C553-1))))-0.5))</f>
        <v/>
      </c>
      <c r="B553" s="140">
        <f>IF('Time Series Inputs'!A553="","",'Time Series Inputs'!A553)</f>
        <v/>
      </c>
      <c r="C553" s="141">
        <f>IF('Time Series Inputs'!B553="","",'Time Series Inputs'!B553)</f>
        <v/>
      </c>
      <c r="D553" s="141">
        <f>IF('Time Series Inputs'!C553="","",'Time Series Inputs'!C553)</f>
        <v/>
      </c>
      <c r="E553" s="142" t="n"/>
      <c r="F553" s="142" t="n"/>
      <c r="G553" s="142" t="n"/>
      <c r="H553" s="142" t="n"/>
      <c r="I553" s="142" t="n"/>
      <c r="J553" s="142" t="n"/>
      <c r="K553" s="142" t="n"/>
      <c r="L553" s="142" t="n"/>
      <c r="M553" s="142" t="n"/>
      <c r="N553" s="142" t="n"/>
      <c r="O553" s="142" t="n"/>
      <c r="P553" s="142" t="n"/>
      <c r="Q553" s="142" t="n"/>
      <c r="R553" s="142" t="n"/>
      <c r="S553" s="142" t="n"/>
    </row>
    <row customHeight="1" ht="15.75" r="554" s="75">
      <c r="A554" s="139">
        <f>IF(B554="","",2*STRATEGY_AMPLITUDE*(1/(1+EXP(-(RATIO_SCALE_FACTOR*(($D554-BULLISH_BIAS_OFFSET)/$C554-1))))-0.5))</f>
        <v/>
      </c>
      <c r="B554" s="140">
        <f>IF('Time Series Inputs'!A554="","",'Time Series Inputs'!A554)</f>
        <v/>
      </c>
      <c r="C554" s="141">
        <f>IF('Time Series Inputs'!B554="","",'Time Series Inputs'!B554)</f>
        <v/>
      </c>
      <c r="D554" s="141">
        <f>IF('Time Series Inputs'!C554="","",'Time Series Inputs'!C554)</f>
        <v/>
      </c>
      <c r="E554" s="142" t="n"/>
      <c r="F554" s="142" t="n"/>
      <c r="G554" s="142" t="n"/>
      <c r="H554" s="142" t="n"/>
      <c r="I554" s="142" t="n"/>
      <c r="J554" s="142" t="n"/>
      <c r="K554" s="142" t="n"/>
      <c r="L554" s="142" t="n"/>
      <c r="M554" s="142" t="n"/>
      <c r="N554" s="142" t="n"/>
      <c r="O554" s="142" t="n"/>
      <c r="P554" s="142" t="n"/>
      <c r="Q554" s="142" t="n"/>
      <c r="R554" s="142" t="n"/>
      <c r="S554" s="142" t="n"/>
    </row>
    <row customHeight="1" ht="15.75" r="555" s="75">
      <c r="A555" s="139">
        <f>IF(B555="","",2*STRATEGY_AMPLITUDE*(1/(1+EXP(-(RATIO_SCALE_FACTOR*(($D555-BULLISH_BIAS_OFFSET)/$C555-1))))-0.5))</f>
        <v/>
      </c>
      <c r="B555" s="140">
        <f>IF('Time Series Inputs'!A555="","",'Time Series Inputs'!A555)</f>
        <v/>
      </c>
      <c r="C555" s="141">
        <f>IF('Time Series Inputs'!B555="","",'Time Series Inputs'!B555)</f>
        <v/>
      </c>
      <c r="D555" s="141">
        <f>IF('Time Series Inputs'!C555="","",'Time Series Inputs'!C555)</f>
        <v/>
      </c>
      <c r="E555" s="142" t="n"/>
      <c r="F555" s="142" t="n"/>
      <c r="G555" s="142" t="n"/>
      <c r="H555" s="142" t="n"/>
      <c r="I555" s="142" t="n"/>
      <c r="J555" s="142" t="n"/>
      <c r="K555" s="142" t="n"/>
      <c r="L555" s="142" t="n"/>
      <c r="M555" s="142" t="n"/>
      <c r="N555" s="142" t="n"/>
      <c r="O555" s="142" t="n"/>
      <c r="P555" s="142" t="n"/>
      <c r="Q555" s="142" t="n"/>
      <c r="R555" s="142" t="n"/>
      <c r="S555" s="142" t="n"/>
    </row>
    <row customHeight="1" ht="15.75" r="556" s="75">
      <c r="A556" s="139">
        <f>IF(B556="","",2*STRATEGY_AMPLITUDE*(1/(1+EXP(-(RATIO_SCALE_FACTOR*(($D556-BULLISH_BIAS_OFFSET)/$C556-1))))-0.5))</f>
        <v/>
      </c>
      <c r="B556" s="140">
        <f>IF('Time Series Inputs'!A556="","",'Time Series Inputs'!A556)</f>
        <v/>
      </c>
      <c r="C556" s="141">
        <f>IF('Time Series Inputs'!B556="","",'Time Series Inputs'!B556)</f>
        <v/>
      </c>
      <c r="D556" s="141">
        <f>IF('Time Series Inputs'!C556="","",'Time Series Inputs'!C556)</f>
        <v/>
      </c>
      <c r="E556" s="142" t="n"/>
      <c r="F556" s="142" t="n"/>
      <c r="G556" s="142" t="n"/>
      <c r="H556" s="142" t="n"/>
      <c r="I556" s="142" t="n"/>
      <c r="J556" s="142" t="n"/>
      <c r="K556" s="142" t="n"/>
      <c r="L556" s="142" t="n"/>
      <c r="M556" s="142" t="n"/>
      <c r="N556" s="142" t="n"/>
      <c r="O556" s="142" t="n"/>
      <c r="P556" s="142" t="n"/>
      <c r="Q556" s="142" t="n"/>
      <c r="R556" s="142" t="n"/>
      <c r="S556" s="142" t="n"/>
    </row>
    <row customHeight="1" ht="15.75" r="557" s="75">
      <c r="A557" s="139">
        <f>IF(B557="","",2*STRATEGY_AMPLITUDE*(1/(1+EXP(-(RATIO_SCALE_FACTOR*(($D557-BULLISH_BIAS_OFFSET)/$C557-1))))-0.5))</f>
        <v/>
      </c>
      <c r="B557" s="140">
        <f>IF('Time Series Inputs'!A557="","",'Time Series Inputs'!A557)</f>
        <v/>
      </c>
      <c r="C557" s="141">
        <f>IF('Time Series Inputs'!B557="","",'Time Series Inputs'!B557)</f>
        <v/>
      </c>
      <c r="D557" s="141">
        <f>IF('Time Series Inputs'!C557="","",'Time Series Inputs'!C557)</f>
        <v/>
      </c>
      <c r="E557" s="142" t="n"/>
      <c r="F557" s="142" t="n"/>
      <c r="G557" s="142" t="n"/>
      <c r="H557" s="142" t="n"/>
      <c r="I557" s="142" t="n"/>
      <c r="J557" s="142" t="n"/>
      <c r="K557" s="142" t="n"/>
      <c r="L557" s="142" t="n"/>
      <c r="M557" s="142" t="n"/>
      <c r="N557" s="142" t="n"/>
      <c r="O557" s="142" t="n"/>
      <c r="P557" s="142" t="n"/>
      <c r="Q557" s="142" t="n"/>
      <c r="R557" s="142" t="n"/>
      <c r="S557" s="142" t="n"/>
    </row>
    <row customHeight="1" ht="15.75" r="558" s="75">
      <c r="A558" s="139">
        <f>IF(B558="","",2*STRATEGY_AMPLITUDE*(1/(1+EXP(-(RATIO_SCALE_FACTOR*(($D558-BULLISH_BIAS_OFFSET)/$C558-1))))-0.5))</f>
        <v/>
      </c>
      <c r="B558" s="140">
        <f>IF('Time Series Inputs'!A558="","",'Time Series Inputs'!A558)</f>
        <v/>
      </c>
      <c r="C558" s="141">
        <f>IF('Time Series Inputs'!B558="","",'Time Series Inputs'!B558)</f>
        <v/>
      </c>
      <c r="D558" s="141">
        <f>IF('Time Series Inputs'!C558="","",'Time Series Inputs'!C558)</f>
        <v/>
      </c>
      <c r="E558" s="142" t="n"/>
      <c r="F558" s="142" t="n"/>
      <c r="G558" s="142" t="n"/>
      <c r="H558" s="142" t="n"/>
      <c r="I558" s="142" t="n"/>
      <c r="J558" s="142" t="n"/>
      <c r="K558" s="142" t="n"/>
      <c r="L558" s="142" t="n"/>
      <c r="M558" s="142" t="n"/>
      <c r="N558" s="142" t="n"/>
      <c r="O558" s="142" t="n"/>
      <c r="P558" s="142" t="n"/>
      <c r="Q558" s="142" t="n"/>
      <c r="R558" s="142" t="n"/>
      <c r="S558" s="142" t="n"/>
    </row>
    <row customHeight="1" ht="15.75" r="559" s="75">
      <c r="A559" s="139">
        <f>IF(B559="","",2*STRATEGY_AMPLITUDE*(1/(1+EXP(-(RATIO_SCALE_FACTOR*(($D559-BULLISH_BIAS_OFFSET)/$C559-1))))-0.5))</f>
        <v/>
      </c>
      <c r="B559" s="140">
        <f>IF('Time Series Inputs'!A559="","",'Time Series Inputs'!A559)</f>
        <v/>
      </c>
      <c r="C559" s="141">
        <f>IF('Time Series Inputs'!B559="","",'Time Series Inputs'!B559)</f>
        <v/>
      </c>
      <c r="D559" s="141">
        <f>IF('Time Series Inputs'!C559="","",'Time Series Inputs'!C559)</f>
        <v/>
      </c>
      <c r="E559" s="142" t="n"/>
      <c r="F559" s="142" t="n"/>
      <c r="G559" s="142" t="n"/>
      <c r="H559" s="142" t="n"/>
      <c r="I559" s="142" t="n"/>
      <c r="J559" s="142" t="n"/>
      <c r="K559" s="142" t="n"/>
      <c r="L559" s="142" t="n"/>
      <c r="M559" s="142" t="n"/>
      <c r="N559" s="142" t="n"/>
      <c r="O559" s="142" t="n"/>
      <c r="P559" s="142" t="n"/>
      <c r="Q559" s="142" t="n"/>
      <c r="R559" s="142" t="n"/>
      <c r="S559" s="142" t="n"/>
    </row>
    <row customHeight="1" ht="15.75" r="560" s="75">
      <c r="A560" s="139">
        <f>IF(B560="","",2*STRATEGY_AMPLITUDE*(1/(1+EXP(-(RATIO_SCALE_FACTOR*(($D560-BULLISH_BIAS_OFFSET)/$C560-1))))-0.5))</f>
        <v/>
      </c>
      <c r="B560" s="140">
        <f>IF('Time Series Inputs'!A560="","",'Time Series Inputs'!A560)</f>
        <v/>
      </c>
      <c r="C560" s="141">
        <f>IF('Time Series Inputs'!B560="","",'Time Series Inputs'!B560)</f>
        <v/>
      </c>
      <c r="D560" s="141">
        <f>IF('Time Series Inputs'!C560="","",'Time Series Inputs'!C560)</f>
        <v/>
      </c>
      <c r="E560" s="142" t="n"/>
      <c r="F560" s="142" t="n"/>
      <c r="G560" s="142" t="n"/>
      <c r="H560" s="142" t="n"/>
      <c r="I560" s="142" t="n"/>
      <c r="J560" s="142" t="n"/>
      <c r="K560" s="142" t="n"/>
      <c r="L560" s="142" t="n"/>
      <c r="M560" s="142" t="n"/>
      <c r="N560" s="142" t="n"/>
      <c r="O560" s="142" t="n"/>
      <c r="P560" s="142" t="n"/>
      <c r="Q560" s="142" t="n"/>
      <c r="R560" s="142" t="n"/>
      <c r="S560" s="142" t="n"/>
    </row>
    <row customHeight="1" ht="15.75" r="561" s="75">
      <c r="A561" s="139">
        <f>IF(B561="","",2*STRATEGY_AMPLITUDE*(1/(1+EXP(-(RATIO_SCALE_FACTOR*(($D561-BULLISH_BIAS_OFFSET)/$C561-1))))-0.5))</f>
        <v/>
      </c>
      <c r="B561" s="140">
        <f>IF('Time Series Inputs'!A561="","",'Time Series Inputs'!A561)</f>
        <v/>
      </c>
      <c r="C561" s="141">
        <f>IF('Time Series Inputs'!B561="","",'Time Series Inputs'!B561)</f>
        <v/>
      </c>
      <c r="D561" s="141">
        <f>IF('Time Series Inputs'!C561="","",'Time Series Inputs'!C561)</f>
        <v/>
      </c>
      <c r="E561" s="142" t="n"/>
      <c r="F561" s="142" t="n"/>
      <c r="G561" s="142" t="n"/>
      <c r="H561" s="142" t="n"/>
      <c r="I561" s="142" t="n"/>
      <c r="J561" s="142" t="n"/>
      <c r="K561" s="142" t="n"/>
      <c r="L561" s="142" t="n"/>
      <c r="M561" s="142" t="n"/>
      <c r="N561" s="142" t="n"/>
      <c r="O561" s="142" t="n"/>
      <c r="P561" s="142" t="n"/>
      <c r="Q561" s="142" t="n"/>
      <c r="R561" s="142" t="n"/>
      <c r="S561" s="142" t="n"/>
    </row>
    <row customHeight="1" ht="15.75" r="562" s="75">
      <c r="A562" s="139">
        <f>IF(B562="","",2*STRATEGY_AMPLITUDE*(1/(1+EXP(-(RATIO_SCALE_FACTOR*(($D562-BULLISH_BIAS_OFFSET)/$C562-1))))-0.5))</f>
        <v/>
      </c>
      <c r="B562" s="140">
        <f>IF('Time Series Inputs'!A562="","",'Time Series Inputs'!A562)</f>
        <v/>
      </c>
      <c r="C562" s="141">
        <f>IF('Time Series Inputs'!B562="","",'Time Series Inputs'!B562)</f>
        <v/>
      </c>
      <c r="D562" s="141">
        <f>IF('Time Series Inputs'!C562="","",'Time Series Inputs'!C562)</f>
        <v/>
      </c>
      <c r="E562" s="142" t="n"/>
      <c r="F562" s="142" t="n"/>
      <c r="G562" s="142" t="n"/>
      <c r="H562" s="142" t="n"/>
      <c r="I562" s="142" t="n"/>
      <c r="J562" s="142" t="n"/>
      <c r="K562" s="142" t="n"/>
      <c r="L562" s="142" t="n"/>
      <c r="M562" s="142" t="n"/>
      <c r="N562" s="142" t="n"/>
      <c r="O562" s="142" t="n"/>
      <c r="P562" s="142" t="n"/>
      <c r="Q562" s="142" t="n"/>
      <c r="R562" s="142" t="n"/>
      <c r="S562" s="142" t="n"/>
    </row>
    <row customHeight="1" ht="15.75" r="563" s="75">
      <c r="A563" s="139">
        <f>IF(B563="","",2*STRATEGY_AMPLITUDE*(1/(1+EXP(-(RATIO_SCALE_FACTOR*(($D563-BULLISH_BIAS_OFFSET)/$C563-1))))-0.5))</f>
        <v/>
      </c>
      <c r="B563" s="140">
        <f>IF('Time Series Inputs'!A563="","",'Time Series Inputs'!A563)</f>
        <v/>
      </c>
      <c r="C563" s="141">
        <f>IF('Time Series Inputs'!B563="","",'Time Series Inputs'!B563)</f>
        <v/>
      </c>
      <c r="D563" s="141">
        <f>IF('Time Series Inputs'!C563="","",'Time Series Inputs'!C563)</f>
        <v/>
      </c>
      <c r="E563" s="142" t="n"/>
      <c r="F563" s="142" t="n"/>
      <c r="G563" s="142" t="n"/>
      <c r="H563" s="142" t="n"/>
      <c r="I563" s="142" t="n"/>
      <c r="J563" s="142" t="n"/>
      <c r="K563" s="142" t="n"/>
      <c r="L563" s="142" t="n"/>
      <c r="M563" s="142" t="n"/>
      <c r="N563" s="142" t="n"/>
      <c r="O563" s="142" t="n"/>
      <c r="P563" s="142" t="n"/>
      <c r="Q563" s="142" t="n"/>
      <c r="R563" s="142" t="n"/>
      <c r="S563" s="142" t="n"/>
    </row>
    <row customHeight="1" ht="15.75" r="564" s="75">
      <c r="A564" s="139">
        <f>IF(B564="","",2*STRATEGY_AMPLITUDE*(1/(1+EXP(-(RATIO_SCALE_FACTOR*(($D564-BULLISH_BIAS_OFFSET)/$C564-1))))-0.5))</f>
        <v/>
      </c>
      <c r="B564" s="140">
        <f>IF('Time Series Inputs'!A564="","",'Time Series Inputs'!A564)</f>
        <v/>
      </c>
      <c r="C564" s="141">
        <f>IF('Time Series Inputs'!B564="","",'Time Series Inputs'!B564)</f>
        <v/>
      </c>
      <c r="D564" s="141">
        <f>IF('Time Series Inputs'!C564="","",'Time Series Inputs'!C564)</f>
        <v/>
      </c>
      <c r="E564" s="142" t="n"/>
      <c r="F564" s="142" t="n"/>
      <c r="G564" s="142" t="n"/>
      <c r="H564" s="142" t="n"/>
      <c r="I564" s="142" t="n"/>
      <c r="J564" s="142" t="n"/>
      <c r="K564" s="142" t="n"/>
      <c r="L564" s="142" t="n"/>
      <c r="M564" s="142" t="n"/>
      <c r="N564" s="142" t="n"/>
      <c r="O564" s="142" t="n"/>
      <c r="P564" s="142" t="n"/>
      <c r="Q564" s="142" t="n"/>
      <c r="R564" s="142" t="n"/>
      <c r="S564" s="142" t="n"/>
    </row>
    <row customHeight="1" ht="15.75" r="565" s="75">
      <c r="A565" s="139">
        <f>IF(B565="","",2*STRATEGY_AMPLITUDE*(1/(1+EXP(-(RATIO_SCALE_FACTOR*(($D565-BULLISH_BIAS_OFFSET)/$C565-1))))-0.5))</f>
        <v/>
      </c>
      <c r="B565" s="140">
        <f>IF('Time Series Inputs'!A565="","",'Time Series Inputs'!A565)</f>
        <v/>
      </c>
      <c r="C565" s="141">
        <f>IF('Time Series Inputs'!B565="","",'Time Series Inputs'!B565)</f>
        <v/>
      </c>
      <c r="D565" s="141">
        <f>IF('Time Series Inputs'!C565="","",'Time Series Inputs'!C565)</f>
        <v/>
      </c>
      <c r="E565" s="142" t="n"/>
      <c r="F565" s="142" t="n"/>
      <c r="G565" s="142" t="n"/>
      <c r="H565" s="142" t="n"/>
      <c r="I565" s="142" t="n"/>
      <c r="J565" s="142" t="n"/>
      <c r="K565" s="142" t="n"/>
      <c r="L565" s="142" t="n"/>
      <c r="M565" s="142" t="n"/>
      <c r="N565" s="142" t="n"/>
      <c r="O565" s="142" t="n"/>
      <c r="P565" s="142" t="n"/>
      <c r="Q565" s="142" t="n"/>
      <c r="R565" s="142" t="n"/>
      <c r="S565" s="142" t="n"/>
    </row>
    <row customHeight="1" ht="15.75" r="566" s="75">
      <c r="A566" s="139">
        <f>IF(B566="","",2*STRATEGY_AMPLITUDE*(1/(1+EXP(-(RATIO_SCALE_FACTOR*(($D566-BULLISH_BIAS_OFFSET)/$C566-1))))-0.5))</f>
        <v/>
      </c>
      <c r="B566" s="140">
        <f>IF('Time Series Inputs'!A566="","",'Time Series Inputs'!A566)</f>
        <v/>
      </c>
      <c r="C566" s="141">
        <f>IF('Time Series Inputs'!B566="","",'Time Series Inputs'!B566)</f>
        <v/>
      </c>
      <c r="D566" s="141">
        <f>IF('Time Series Inputs'!C566="","",'Time Series Inputs'!C566)</f>
        <v/>
      </c>
      <c r="E566" s="142" t="n"/>
      <c r="F566" s="142" t="n"/>
      <c r="G566" s="142" t="n"/>
      <c r="H566" s="142" t="n"/>
      <c r="I566" s="142" t="n"/>
      <c r="J566" s="142" t="n"/>
      <c r="K566" s="142" t="n"/>
      <c r="L566" s="142" t="n"/>
      <c r="M566" s="142" t="n"/>
      <c r="N566" s="142" t="n"/>
      <c r="O566" s="142" t="n"/>
      <c r="P566" s="142" t="n"/>
      <c r="Q566" s="142" t="n"/>
      <c r="R566" s="142" t="n"/>
      <c r="S566" s="142" t="n"/>
    </row>
    <row customHeight="1" ht="15.75" r="567" s="75">
      <c r="A567" s="139">
        <f>IF(B567="","",2*STRATEGY_AMPLITUDE*(1/(1+EXP(-(RATIO_SCALE_FACTOR*(($D567-BULLISH_BIAS_OFFSET)/$C567-1))))-0.5))</f>
        <v/>
      </c>
      <c r="B567" s="140">
        <f>IF('Time Series Inputs'!A567="","",'Time Series Inputs'!A567)</f>
        <v/>
      </c>
      <c r="C567" s="141">
        <f>IF('Time Series Inputs'!B567="","",'Time Series Inputs'!B567)</f>
        <v/>
      </c>
      <c r="D567" s="141">
        <f>IF('Time Series Inputs'!C567="","",'Time Series Inputs'!C567)</f>
        <v/>
      </c>
      <c r="E567" s="142" t="n"/>
      <c r="F567" s="142" t="n"/>
      <c r="G567" s="142" t="n"/>
      <c r="H567" s="142" t="n"/>
      <c r="I567" s="142" t="n"/>
      <c r="J567" s="142" t="n"/>
      <c r="K567" s="142" t="n"/>
      <c r="L567" s="142" t="n"/>
      <c r="M567" s="142" t="n"/>
      <c r="N567" s="142" t="n"/>
      <c r="O567" s="142" t="n"/>
      <c r="P567" s="142" t="n"/>
      <c r="Q567" s="142" t="n"/>
      <c r="R567" s="142" t="n"/>
      <c r="S567" s="142" t="n"/>
    </row>
    <row customHeight="1" ht="15.75" r="568" s="75">
      <c r="A568" s="139">
        <f>IF(B568="","",2*STRATEGY_AMPLITUDE*(1/(1+EXP(-(RATIO_SCALE_FACTOR*(($D568-BULLISH_BIAS_OFFSET)/$C568-1))))-0.5))</f>
        <v/>
      </c>
      <c r="B568" s="140">
        <f>IF('Time Series Inputs'!A568="","",'Time Series Inputs'!A568)</f>
        <v/>
      </c>
      <c r="C568" s="141">
        <f>IF('Time Series Inputs'!B568="","",'Time Series Inputs'!B568)</f>
        <v/>
      </c>
      <c r="D568" s="141">
        <f>IF('Time Series Inputs'!C568="","",'Time Series Inputs'!C568)</f>
        <v/>
      </c>
      <c r="E568" s="142" t="n"/>
      <c r="F568" s="142" t="n"/>
      <c r="G568" s="142" t="n"/>
      <c r="H568" s="142" t="n"/>
      <c r="I568" s="142" t="n"/>
      <c r="J568" s="142" t="n"/>
      <c r="K568" s="142" t="n"/>
      <c r="L568" s="142" t="n"/>
      <c r="M568" s="142" t="n"/>
      <c r="N568" s="142" t="n"/>
      <c r="O568" s="142" t="n"/>
      <c r="P568" s="142" t="n"/>
      <c r="Q568" s="142" t="n"/>
      <c r="R568" s="142" t="n"/>
      <c r="S568" s="142" t="n"/>
    </row>
    <row customHeight="1" ht="15.75" r="569" s="75">
      <c r="A569" s="139">
        <f>IF(B569="","",2*STRATEGY_AMPLITUDE*(1/(1+EXP(-(RATIO_SCALE_FACTOR*(($D569-BULLISH_BIAS_OFFSET)/$C569-1))))-0.5))</f>
        <v/>
      </c>
      <c r="B569" s="140">
        <f>IF('Time Series Inputs'!A569="","",'Time Series Inputs'!A569)</f>
        <v/>
      </c>
      <c r="C569" s="141">
        <f>IF('Time Series Inputs'!B569="","",'Time Series Inputs'!B569)</f>
        <v/>
      </c>
      <c r="D569" s="141">
        <f>IF('Time Series Inputs'!C569="","",'Time Series Inputs'!C569)</f>
        <v/>
      </c>
      <c r="E569" s="142" t="n"/>
      <c r="F569" s="142" t="n"/>
      <c r="G569" s="142" t="n"/>
      <c r="H569" s="142" t="n"/>
      <c r="I569" s="142" t="n"/>
      <c r="J569" s="142" t="n"/>
      <c r="K569" s="142" t="n"/>
      <c r="L569" s="142" t="n"/>
      <c r="M569" s="142" t="n"/>
      <c r="N569" s="142" t="n"/>
      <c r="O569" s="142" t="n"/>
      <c r="P569" s="142" t="n"/>
      <c r="Q569" s="142" t="n"/>
      <c r="R569" s="142" t="n"/>
      <c r="S569" s="142" t="n"/>
    </row>
    <row customHeight="1" ht="15.75" r="570" s="75">
      <c r="A570" s="139">
        <f>IF(B570="","",2*STRATEGY_AMPLITUDE*(1/(1+EXP(-(RATIO_SCALE_FACTOR*(($D570-BULLISH_BIAS_OFFSET)/$C570-1))))-0.5))</f>
        <v/>
      </c>
      <c r="B570" s="140">
        <f>IF('Time Series Inputs'!A570="","",'Time Series Inputs'!A570)</f>
        <v/>
      </c>
      <c r="C570" s="141">
        <f>IF('Time Series Inputs'!B570="","",'Time Series Inputs'!B570)</f>
        <v/>
      </c>
      <c r="D570" s="141">
        <f>IF('Time Series Inputs'!C570="","",'Time Series Inputs'!C570)</f>
        <v/>
      </c>
      <c r="E570" s="142" t="n"/>
      <c r="F570" s="142" t="n"/>
      <c r="G570" s="142" t="n"/>
      <c r="H570" s="142" t="n"/>
      <c r="I570" s="142" t="n"/>
      <c r="J570" s="142" t="n"/>
      <c r="K570" s="142" t="n"/>
      <c r="L570" s="142" t="n"/>
      <c r="M570" s="142" t="n"/>
      <c r="N570" s="142" t="n"/>
      <c r="O570" s="142" t="n"/>
      <c r="P570" s="142" t="n"/>
      <c r="Q570" s="142" t="n"/>
      <c r="R570" s="142" t="n"/>
      <c r="S570" s="142" t="n"/>
    </row>
    <row customHeight="1" ht="15.75" r="571" s="75">
      <c r="A571" s="139">
        <f>IF(B571="","",2*STRATEGY_AMPLITUDE*(1/(1+EXP(-(RATIO_SCALE_FACTOR*(($D571-BULLISH_BIAS_OFFSET)/$C571-1))))-0.5))</f>
        <v/>
      </c>
      <c r="B571" s="140">
        <f>IF('Time Series Inputs'!A571="","",'Time Series Inputs'!A571)</f>
        <v/>
      </c>
      <c r="C571" s="141">
        <f>IF('Time Series Inputs'!B571="","",'Time Series Inputs'!B571)</f>
        <v/>
      </c>
      <c r="D571" s="141">
        <f>IF('Time Series Inputs'!C571="","",'Time Series Inputs'!C571)</f>
        <v/>
      </c>
      <c r="E571" s="142" t="n"/>
      <c r="F571" s="142" t="n"/>
      <c r="G571" s="142" t="n"/>
      <c r="H571" s="142" t="n"/>
      <c r="I571" s="142" t="n"/>
      <c r="J571" s="142" t="n"/>
      <c r="K571" s="142" t="n"/>
      <c r="L571" s="142" t="n"/>
      <c r="M571" s="142" t="n"/>
      <c r="N571" s="142" t="n"/>
      <c r="O571" s="142" t="n"/>
      <c r="P571" s="142" t="n"/>
      <c r="Q571" s="142" t="n"/>
      <c r="R571" s="142" t="n"/>
      <c r="S571" s="142" t="n"/>
    </row>
    <row customHeight="1" ht="15.75" r="572" s="75">
      <c r="A572" s="139">
        <f>IF(B572="","",2*STRATEGY_AMPLITUDE*(1/(1+EXP(-(RATIO_SCALE_FACTOR*(($D572-BULLISH_BIAS_OFFSET)/$C572-1))))-0.5))</f>
        <v/>
      </c>
      <c r="B572" s="140">
        <f>IF('Time Series Inputs'!A572="","",'Time Series Inputs'!A572)</f>
        <v/>
      </c>
      <c r="C572" s="141">
        <f>IF('Time Series Inputs'!B572="","",'Time Series Inputs'!B572)</f>
        <v/>
      </c>
      <c r="D572" s="141">
        <f>IF('Time Series Inputs'!C572="","",'Time Series Inputs'!C572)</f>
        <v/>
      </c>
      <c r="E572" s="142" t="n"/>
      <c r="F572" s="142" t="n"/>
      <c r="G572" s="142" t="n"/>
      <c r="H572" s="142" t="n"/>
      <c r="I572" s="142" t="n"/>
      <c r="J572" s="142" t="n"/>
      <c r="K572" s="142" t="n"/>
      <c r="L572" s="142" t="n"/>
      <c r="M572" s="142" t="n"/>
      <c r="N572" s="142" t="n"/>
      <c r="O572" s="142" t="n"/>
      <c r="P572" s="142" t="n"/>
      <c r="Q572" s="142" t="n"/>
      <c r="R572" s="142" t="n"/>
      <c r="S572" s="142" t="n"/>
    </row>
    <row customHeight="1" ht="15.75" r="573" s="75">
      <c r="A573" s="139">
        <f>IF(B573="","",2*STRATEGY_AMPLITUDE*(1/(1+EXP(-(RATIO_SCALE_FACTOR*(($D573-BULLISH_BIAS_OFFSET)/$C573-1))))-0.5))</f>
        <v/>
      </c>
      <c r="B573" s="140">
        <f>IF('Time Series Inputs'!A573="","",'Time Series Inputs'!A573)</f>
        <v/>
      </c>
      <c r="C573" s="141">
        <f>IF('Time Series Inputs'!B573="","",'Time Series Inputs'!B573)</f>
        <v/>
      </c>
      <c r="D573" s="141">
        <f>IF('Time Series Inputs'!C573="","",'Time Series Inputs'!C573)</f>
        <v/>
      </c>
      <c r="E573" s="142" t="n"/>
      <c r="F573" s="142" t="n"/>
      <c r="G573" s="142" t="n"/>
      <c r="H573" s="142" t="n"/>
      <c r="I573" s="142" t="n"/>
      <c r="J573" s="142" t="n"/>
      <c r="K573" s="142" t="n"/>
      <c r="L573" s="142" t="n"/>
      <c r="M573" s="142" t="n"/>
      <c r="N573" s="142" t="n"/>
      <c r="O573" s="142" t="n"/>
      <c r="P573" s="142" t="n"/>
      <c r="Q573" s="142" t="n"/>
      <c r="R573" s="142" t="n"/>
      <c r="S573" s="142" t="n"/>
    </row>
    <row customHeight="1" ht="15.75" r="574" s="75">
      <c r="A574" s="139">
        <f>IF(B574="","",2*STRATEGY_AMPLITUDE*(1/(1+EXP(-(RATIO_SCALE_FACTOR*(($D574-BULLISH_BIAS_OFFSET)/$C574-1))))-0.5))</f>
        <v/>
      </c>
      <c r="B574" s="140">
        <f>IF('Time Series Inputs'!A574="","",'Time Series Inputs'!A574)</f>
        <v/>
      </c>
      <c r="C574" s="141">
        <f>IF('Time Series Inputs'!B574="","",'Time Series Inputs'!B574)</f>
        <v/>
      </c>
      <c r="D574" s="141">
        <f>IF('Time Series Inputs'!C574="","",'Time Series Inputs'!C574)</f>
        <v/>
      </c>
      <c r="E574" s="142" t="n"/>
      <c r="F574" s="142" t="n"/>
      <c r="G574" s="142" t="n"/>
      <c r="H574" s="142" t="n"/>
      <c r="I574" s="142" t="n"/>
      <c r="J574" s="142" t="n"/>
      <c r="K574" s="142" t="n"/>
      <c r="L574" s="142" t="n"/>
      <c r="M574" s="142" t="n"/>
      <c r="N574" s="142" t="n"/>
      <c r="O574" s="142" t="n"/>
      <c r="P574" s="142" t="n"/>
      <c r="Q574" s="142" t="n"/>
      <c r="R574" s="142" t="n"/>
      <c r="S574" s="142" t="n"/>
    </row>
    <row customHeight="1" ht="15.75" r="575" s="75">
      <c r="A575" s="139">
        <f>IF(B575="","",2*STRATEGY_AMPLITUDE*(1/(1+EXP(-(RATIO_SCALE_FACTOR*(($D575-BULLISH_BIAS_OFFSET)/$C575-1))))-0.5))</f>
        <v/>
      </c>
      <c r="B575" s="140">
        <f>IF('Time Series Inputs'!A575="","",'Time Series Inputs'!A575)</f>
        <v/>
      </c>
      <c r="C575" s="141">
        <f>IF('Time Series Inputs'!B575="","",'Time Series Inputs'!B575)</f>
        <v/>
      </c>
      <c r="D575" s="141">
        <f>IF('Time Series Inputs'!C575="","",'Time Series Inputs'!C575)</f>
        <v/>
      </c>
      <c r="E575" s="142" t="n"/>
      <c r="F575" s="142" t="n"/>
      <c r="G575" s="142" t="n"/>
      <c r="H575" s="142" t="n"/>
      <c r="I575" s="142" t="n"/>
      <c r="J575" s="142" t="n"/>
      <c r="K575" s="142" t="n"/>
      <c r="L575" s="142" t="n"/>
      <c r="M575" s="142" t="n"/>
      <c r="N575" s="142" t="n"/>
      <c r="O575" s="142" t="n"/>
      <c r="P575" s="142" t="n"/>
      <c r="Q575" s="142" t="n"/>
      <c r="R575" s="142" t="n"/>
      <c r="S575" s="142" t="n"/>
    </row>
    <row customHeight="1" ht="15.75" r="576" s="75">
      <c r="A576" s="139">
        <f>IF(B576="","",2*STRATEGY_AMPLITUDE*(1/(1+EXP(-(RATIO_SCALE_FACTOR*(($D576-BULLISH_BIAS_OFFSET)/$C576-1))))-0.5))</f>
        <v/>
      </c>
      <c r="B576" s="140">
        <f>IF('Time Series Inputs'!A576="","",'Time Series Inputs'!A576)</f>
        <v/>
      </c>
      <c r="C576" s="141">
        <f>IF('Time Series Inputs'!B576="","",'Time Series Inputs'!B576)</f>
        <v/>
      </c>
      <c r="D576" s="141">
        <f>IF('Time Series Inputs'!C576="","",'Time Series Inputs'!C576)</f>
        <v/>
      </c>
      <c r="E576" s="142" t="n"/>
      <c r="F576" s="142" t="n"/>
      <c r="G576" s="142" t="n"/>
      <c r="H576" s="142" t="n"/>
      <c r="I576" s="142" t="n"/>
      <c r="J576" s="142" t="n"/>
      <c r="K576" s="142" t="n"/>
      <c r="L576" s="142" t="n"/>
      <c r="M576" s="142" t="n"/>
      <c r="N576" s="142" t="n"/>
      <c r="O576" s="142" t="n"/>
      <c r="P576" s="142" t="n"/>
      <c r="Q576" s="142" t="n"/>
      <c r="R576" s="142" t="n"/>
      <c r="S576" s="142" t="n"/>
    </row>
    <row customHeight="1" ht="15.75" r="577" s="75">
      <c r="A577" s="139">
        <f>IF(B577="","",2*STRATEGY_AMPLITUDE*(1/(1+EXP(-(RATIO_SCALE_FACTOR*(($D577-BULLISH_BIAS_OFFSET)/$C577-1))))-0.5))</f>
        <v/>
      </c>
      <c r="B577" s="140">
        <f>IF('Time Series Inputs'!A577="","",'Time Series Inputs'!A577)</f>
        <v/>
      </c>
      <c r="C577" s="141">
        <f>IF('Time Series Inputs'!B577="","",'Time Series Inputs'!B577)</f>
        <v/>
      </c>
      <c r="D577" s="141">
        <f>IF('Time Series Inputs'!C577="","",'Time Series Inputs'!C577)</f>
        <v/>
      </c>
      <c r="E577" s="142" t="n"/>
      <c r="F577" s="142" t="n"/>
      <c r="G577" s="142" t="n"/>
      <c r="H577" s="142" t="n"/>
      <c r="I577" s="142" t="n"/>
      <c r="J577" s="142" t="n"/>
      <c r="K577" s="142" t="n"/>
      <c r="L577" s="142" t="n"/>
      <c r="M577" s="142" t="n"/>
      <c r="N577" s="142" t="n"/>
      <c r="O577" s="142" t="n"/>
      <c r="P577" s="142" t="n"/>
      <c r="Q577" s="142" t="n"/>
      <c r="R577" s="142" t="n"/>
      <c r="S577" s="142" t="n"/>
    </row>
    <row customHeight="1" ht="15.75" r="578" s="75">
      <c r="A578" s="139">
        <f>IF(B578="","",2*STRATEGY_AMPLITUDE*(1/(1+EXP(-(RATIO_SCALE_FACTOR*(($D578-BULLISH_BIAS_OFFSET)/$C578-1))))-0.5))</f>
        <v/>
      </c>
      <c r="B578" s="140">
        <f>IF('Time Series Inputs'!A578="","",'Time Series Inputs'!A578)</f>
        <v/>
      </c>
      <c r="C578" s="141">
        <f>IF('Time Series Inputs'!B578="","",'Time Series Inputs'!B578)</f>
        <v/>
      </c>
      <c r="D578" s="141">
        <f>IF('Time Series Inputs'!C578="","",'Time Series Inputs'!C578)</f>
        <v/>
      </c>
      <c r="E578" s="142" t="n"/>
      <c r="F578" s="142" t="n"/>
      <c r="G578" s="142" t="n"/>
      <c r="H578" s="142" t="n"/>
      <c r="I578" s="142" t="n"/>
      <c r="J578" s="142" t="n"/>
      <c r="K578" s="142" t="n"/>
      <c r="L578" s="142" t="n"/>
      <c r="M578" s="142" t="n"/>
      <c r="N578" s="142" t="n"/>
      <c r="O578" s="142" t="n"/>
      <c r="P578" s="142" t="n"/>
      <c r="Q578" s="142" t="n"/>
      <c r="R578" s="142" t="n"/>
      <c r="S578" s="142" t="n"/>
    </row>
    <row customHeight="1" ht="15.75" r="579" s="75">
      <c r="A579" s="139">
        <f>IF(B579="","",2*STRATEGY_AMPLITUDE*(1/(1+EXP(-(RATIO_SCALE_FACTOR*(($D579-BULLISH_BIAS_OFFSET)/$C579-1))))-0.5))</f>
        <v/>
      </c>
      <c r="B579" s="140">
        <f>IF('Time Series Inputs'!A579="","",'Time Series Inputs'!A579)</f>
        <v/>
      </c>
      <c r="C579" s="141">
        <f>IF('Time Series Inputs'!B579="","",'Time Series Inputs'!B579)</f>
        <v/>
      </c>
      <c r="D579" s="141">
        <f>IF('Time Series Inputs'!C579="","",'Time Series Inputs'!C579)</f>
        <v/>
      </c>
      <c r="E579" s="142" t="n"/>
      <c r="F579" s="142" t="n"/>
      <c r="G579" s="142" t="n"/>
      <c r="H579" s="142" t="n"/>
      <c r="I579" s="142" t="n"/>
      <c r="J579" s="142" t="n"/>
      <c r="K579" s="142" t="n"/>
      <c r="L579" s="142" t="n"/>
      <c r="M579" s="142" t="n"/>
      <c r="N579" s="142" t="n"/>
      <c r="O579" s="142" t="n"/>
      <c r="P579" s="142" t="n"/>
      <c r="Q579" s="142" t="n"/>
      <c r="R579" s="142" t="n"/>
      <c r="S579" s="142" t="n"/>
    </row>
    <row customHeight="1" ht="15.75" r="580" s="75">
      <c r="A580" s="139">
        <f>IF(B580="","",2*STRATEGY_AMPLITUDE*(1/(1+EXP(-(RATIO_SCALE_FACTOR*(($D580-BULLISH_BIAS_OFFSET)/$C580-1))))-0.5))</f>
        <v/>
      </c>
      <c r="B580" s="140">
        <f>IF('Time Series Inputs'!A580="","",'Time Series Inputs'!A580)</f>
        <v/>
      </c>
      <c r="C580" s="141">
        <f>IF('Time Series Inputs'!B580="","",'Time Series Inputs'!B580)</f>
        <v/>
      </c>
      <c r="D580" s="141">
        <f>IF('Time Series Inputs'!C580="","",'Time Series Inputs'!C580)</f>
        <v/>
      </c>
      <c r="E580" s="142" t="n"/>
      <c r="F580" s="142" t="n"/>
      <c r="G580" s="142" t="n"/>
      <c r="H580" s="142" t="n"/>
      <c r="I580" s="142" t="n"/>
      <c r="J580" s="142" t="n"/>
      <c r="K580" s="142" t="n"/>
      <c r="L580" s="142" t="n"/>
      <c r="M580" s="142" t="n"/>
      <c r="N580" s="142" t="n"/>
      <c r="O580" s="142" t="n"/>
      <c r="P580" s="142" t="n"/>
      <c r="Q580" s="142" t="n"/>
      <c r="R580" s="142" t="n"/>
      <c r="S580" s="142" t="n"/>
    </row>
    <row customHeight="1" ht="15.75" r="581" s="75">
      <c r="A581" s="139">
        <f>IF(B581="","",2*STRATEGY_AMPLITUDE*(1/(1+EXP(-(RATIO_SCALE_FACTOR*(($D581-BULLISH_BIAS_OFFSET)/$C581-1))))-0.5))</f>
        <v/>
      </c>
      <c r="B581" s="140">
        <f>IF('Time Series Inputs'!A581="","",'Time Series Inputs'!A581)</f>
        <v/>
      </c>
      <c r="C581" s="141">
        <f>IF('Time Series Inputs'!B581="","",'Time Series Inputs'!B581)</f>
        <v/>
      </c>
      <c r="D581" s="141">
        <f>IF('Time Series Inputs'!C581="","",'Time Series Inputs'!C581)</f>
        <v/>
      </c>
      <c r="E581" s="142" t="n"/>
      <c r="F581" s="142" t="n"/>
      <c r="G581" s="142" t="n"/>
      <c r="H581" s="142" t="n"/>
      <c r="I581" s="142" t="n"/>
      <c r="J581" s="142" t="n"/>
      <c r="K581" s="142" t="n"/>
      <c r="L581" s="142" t="n"/>
      <c r="M581" s="142" t="n"/>
      <c r="N581" s="142" t="n"/>
      <c r="O581" s="142" t="n"/>
      <c r="P581" s="142" t="n"/>
      <c r="Q581" s="142" t="n"/>
      <c r="R581" s="142" t="n"/>
      <c r="S581" s="142" t="n"/>
    </row>
    <row customHeight="1" ht="15.75" r="582" s="75">
      <c r="A582" s="139">
        <f>IF(B582="","",2*STRATEGY_AMPLITUDE*(1/(1+EXP(-(RATIO_SCALE_FACTOR*(($D582-BULLISH_BIAS_OFFSET)/$C582-1))))-0.5))</f>
        <v/>
      </c>
      <c r="B582" s="140">
        <f>IF('Time Series Inputs'!A582="","",'Time Series Inputs'!A582)</f>
        <v/>
      </c>
      <c r="C582" s="141">
        <f>IF('Time Series Inputs'!B582="","",'Time Series Inputs'!B582)</f>
        <v/>
      </c>
      <c r="D582" s="141">
        <f>IF('Time Series Inputs'!C582="","",'Time Series Inputs'!C582)</f>
        <v/>
      </c>
      <c r="E582" s="142" t="n"/>
      <c r="F582" s="142" t="n"/>
      <c r="G582" s="142" t="n"/>
      <c r="H582" s="142" t="n"/>
      <c r="I582" s="142" t="n"/>
      <c r="J582" s="142" t="n"/>
      <c r="K582" s="142" t="n"/>
      <c r="L582" s="142" t="n"/>
      <c r="M582" s="142" t="n"/>
      <c r="N582" s="142" t="n"/>
      <c r="O582" s="142" t="n"/>
      <c r="P582" s="142" t="n"/>
      <c r="Q582" s="142" t="n"/>
      <c r="R582" s="142" t="n"/>
      <c r="S582" s="142" t="n"/>
    </row>
    <row customHeight="1" ht="15.75" r="583" s="75">
      <c r="A583" s="139">
        <f>IF(B583="","",2*STRATEGY_AMPLITUDE*(1/(1+EXP(-(RATIO_SCALE_FACTOR*(($D583-BULLISH_BIAS_OFFSET)/$C583-1))))-0.5))</f>
        <v/>
      </c>
      <c r="B583" s="140">
        <f>IF('Time Series Inputs'!A583="","",'Time Series Inputs'!A583)</f>
        <v/>
      </c>
      <c r="C583" s="141">
        <f>IF('Time Series Inputs'!B583="","",'Time Series Inputs'!B583)</f>
        <v/>
      </c>
      <c r="D583" s="141">
        <f>IF('Time Series Inputs'!C583="","",'Time Series Inputs'!C583)</f>
        <v/>
      </c>
      <c r="E583" s="142" t="n"/>
      <c r="F583" s="142" t="n"/>
      <c r="G583" s="142" t="n"/>
      <c r="H583" s="142" t="n"/>
      <c r="I583" s="142" t="n"/>
      <c r="J583" s="142" t="n"/>
      <c r="K583" s="142" t="n"/>
      <c r="L583" s="142" t="n"/>
      <c r="M583" s="142" t="n"/>
      <c r="N583" s="142" t="n"/>
      <c r="O583" s="142" t="n"/>
      <c r="P583" s="142" t="n"/>
      <c r="Q583" s="142" t="n"/>
      <c r="R583" s="142" t="n"/>
      <c r="S583" s="142" t="n"/>
    </row>
    <row customHeight="1" ht="15.75" r="584" s="75">
      <c r="A584" s="139">
        <f>IF(B584="","",2*STRATEGY_AMPLITUDE*(1/(1+EXP(-(RATIO_SCALE_FACTOR*(($D584-BULLISH_BIAS_OFFSET)/$C584-1))))-0.5))</f>
        <v/>
      </c>
      <c r="B584" s="140">
        <f>IF('Time Series Inputs'!A584="","",'Time Series Inputs'!A584)</f>
        <v/>
      </c>
      <c r="C584" s="141">
        <f>IF('Time Series Inputs'!B584="","",'Time Series Inputs'!B584)</f>
        <v/>
      </c>
      <c r="D584" s="141">
        <f>IF('Time Series Inputs'!C584="","",'Time Series Inputs'!C584)</f>
        <v/>
      </c>
      <c r="E584" s="142" t="n"/>
      <c r="F584" s="142" t="n"/>
      <c r="G584" s="142" t="n"/>
      <c r="H584" s="142" t="n"/>
      <c r="I584" s="142" t="n"/>
      <c r="J584" s="142" t="n"/>
      <c r="K584" s="142" t="n"/>
      <c r="L584" s="142" t="n"/>
      <c r="M584" s="142" t="n"/>
      <c r="N584" s="142" t="n"/>
      <c r="O584" s="142" t="n"/>
      <c r="P584" s="142" t="n"/>
      <c r="Q584" s="142" t="n"/>
      <c r="R584" s="142" t="n"/>
      <c r="S584" s="142" t="n"/>
    </row>
    <row customHeight="1" ht="15.75" r="585" s="75">
      <c r="A585" s="139">
        <f>IF(B585="","",2*STRATEGY_AMPLITUDE*(1/(1+EXP(-(RATIO_SCALE_FACTOR*(($D585-BULLISH_BIAS_OFFSET)/$C585-1))))-0.5))</f>
        <v/>
      </c>
      <c r="B585" s="140">
        <f>IF('Time Series Inputs'!A585="","",'Time Series Inputs'!A585)</f>
        <v/>
      </c>
      <c r="C585" s="141">
        <f>IF('Time Series Inputs'!B585="","",'Time Series Inputs'!B585)</f>
        <v/>
      </c>
      <c r="D585" s="141">
        <f>IF('Time Series Inputs'!C585="","",'Time Series Inputs'!C585)</f>
        <v/>
      </c>
      <c r="E585" s="142" t="n"/>
      <c r="F585" s="142" t="n"/>
      <c r="G585" s="142" t="n"/>
      <c r="H585" s="142" t="n"/>
      <c r="I585" s="142" t="n"/>
      <c r="J585" s="142" t="n"/>
      <c r="K585" s="142" t="n"/>
      <c r="L585" s="142" t="n"/>
      <c r="M585" s="142" t="n"/>
      <c r="N585" s="142" t="n"/>
      <c r="O585" s="142" t="n"/>
      <c r="P585" s="142" t="n"/>
      <c r="Q585" s="142" t="n"/>
      <c r="R585" s="142" t="n"/>
      <c r="S585" s="142" t="n"/>
    </row>
    <row customHeight="1" ht="15.75" r="586" s="75">
      <c r="A586" s="139">
        <f>IF(B586="","",2*STRATEGY_AMPLITUDE*(1/(1+EXP(-(RATIO_SCALE_FACTOR*(($D586-BULLISH_BIAS_OFFSET)/$C586-1))))-0.5))</f>
        <v/>
      </c>
      <c r="B586" s="140">
        <f>IF('Time Series Inputs'!A586="","",'Time Series Inputs'!A586)</f>
        <v/>
      </c>
      <c r="C586" s="141">
        <f>IF('Time Series Inputs'!B586="","",'Time Series Inputs'!B586)</f>
        <v/>
      </c>
      <c r="D586" s="141">
        <f>IF('Time Series Inputs'!C586="","",'Time Series Inputs'!C586)</f>
        <v/>
      </c>
      <c r="E586" s="142" t="n"/>
      <c r="F586" s="142" t="n"/>
      <c r="G586" s="142" t="n"/>
      <c r="H586" s="142" t="n"/>
      <c r="I586" s="142" t="n"/>
      <c r="J586" s="142" t="n"/>
      <c r="K586" s="142" t="n"/>
      <c r="L586" s="142" t="n"/>
      <c r="M586" s="142" t="n"/>
      <c r="N586" s="142" t="n"/>
      <c r="O586" s="142" t="n"/>
      <c r="P586" s="142" t="n"/>
      <c r="Q586" s="142" t="n"/>
      <c r="R586" s="142" t="n"/>
      <c r="S586" s="142" t="n"/>
    </row>
    <row customHeight="1" ht="15.75" r="587" s="75">
      <c r="A587" s="139">
        <f>IF(B587="","",2*STRATEGY_AMPLITUDE*(1/(1+EXP(-(RATIO_SCALE_FACTOR*(($D587-BULLISH_BIAS_OFFSET)/$C587-1))))-0.5))</f>
        <v/>
      </c>
      <c r="B587" s="140">
        <f>IF('Time Series Inputs'!A587="","",'Time Series Inputs'!A587)</f>
        <v/>
      </c>
      <c r="C587" s="141">
        <f>IF('Time Series Inputs'!B587="","",'Time Series Inputs'!B587)</f>
        <v/>
      </c>
      <c r="D587" s="141">
        <f>IF('Time Series Inputs'!C587="","",'Time Series Inputs'!C587)</f>
        <v/>
      </c>
      <c r="E587" s="142" t="n"/>
      <c r="F587" s="142" t="n"/>
      <c r="G587" s="142" t="n"/>
      <c r="H587" s="142" t="n"/>
      <c r="I587" s="142" t="n"/>
      <c r="J587" s="142" t="n"/>
      <c r="K587" s="142" t="n"/>
      <c r="L587" s="142" t="n"/>
      <c r="M587" s="142" t="n"/>
      <c r="N587" s="142" t="n"/>
      <c r="O587" s="142" t="n"/>
      <c r="P587" s="142" t="n"/>
      <c r="Q587" s="142" t="n"/>
      <c r="R587" s="142" t="n"/>
      <c r="S587" s="142" t="n"/>
    </row>
    <row customHeight="1" ht="15.75" r="588" s="75">
      <c r="A588" s="139">
        <f>IF(B588="","",2*STRATEGY_AMPLITUDE*(1/(1+EXP(-(RATIO_SCALE_FACTOR*(($D588-BULLISH_BIAS_OFFSET)/$C588-1))))-0.5))</f>
        <v/>
      </c>
      <c r="B588" s="140">
        <f>IF('Time Series Inputs'!A588="","",'Time Series Inputs'!A588)</f>
        <v/>
      </c>
      <c r="C588" s="141">
        <f>IF('Time Series Inputs'!B588="","",'Time Series Inputs'!B588)</f>
        <v/>
      </c>
      <c r="D588" s="141">
        <f>IF('Time Series Inputs'!C588="","",'Time Series Inputs'!C588)</f>
        <v/>
      </c>
      <c r="E588" s="142" t="n"/>
      <c r="F588" s="142" t="n"/>
      <c r="G588" s="142" t="n"/>
      <c r="H588" s="142" t="n"/>
      <c r="I588" s="142" t="n"/>
      <c r="J588" s="142" t="n"/>
      <c r="K588" s="142" t="n"/>
      <c r="L588" s="142" t="n"/>
      <c r="M588" s="142" t="n"/>
      <c r="N588" s="142" t="n"/>
      <c r="O588" s="142" t="n"/>
      <c r="P588" s="142" t="n"/>
      <c r="Q588" s="142" t="n"/>
      <c r="R588" s="142" t="n"/>
      <c r="S588" s="142" t="n"/>
    </row>
    <row customHeight="1" ht="15.75" r="589" s="75">
      <c r="A589" s="139">
        <f>IF(B589="","",2*STRATEGY_AMPLITUDE*(1/(1+EXP(-(RATIO_SCALE_FACTOR*(($D589-BULLISH_BIAS_OFFSET)/$C589-1))))-0.5))</f>
        <v/>
      </c>
      <c r="B589" s="140">
        <f>IF('Time Series Inputs'!A589="","",'Time Series Inputs'!A589)</f>
        <v/>
      </c>
      <c r="C589" s="141">
        <f>IF('Time Series Inputs'!B589="","",'Time Series Inputs'!B589)</f>
        <v/>
      </c>
      <c r="D589" s="141">
        <f>IF('Time Series Inputs'!C589="","",'Time Series Inputs'!C589)</f>
        <v/>
      </c>
      <c r="E589" s="142" t="n"/>
      <c r="F589" s="142" t="n"/>
      <c r="G589" s="142" t="n"/>
      <c r="H589" s="142" t="n"/>
      <c r="I589" s="142" t="n"/>
      <c r="J589" s="142" t="n"/>
      <c r="K589" s="142" t="n"/>
      <c r="L589" s="142" t="n"/>
      <c r="M589" s="142" t="n"/>
      <c r="N589" s="142" t="n"/>
      <c r="O589" s="142" t="n"/>
      <c r="P589" s="142" t="n"/>
      <c r="Q589" s="142" t="n"/>
      <c r="R589" s="142" t="n"/>
      <c r="S589" s="142" t="n"/>
    </row>
    <row customHeight="1" ht="15.75" r="590" s="75">
      <c r="A590" s="139">
        <f>IF(B590="","",2*STRATEGY_AMPLITUDE*(1/(1+EXP(-(RATIO_SCALE_FACTOR*(($D590-BULLISH_BIAS_OFFSET)/$C590-1))))-0.5))</f>
        <v/>
      </c>
      <c r="B590" s="140">
        <f>IF('Time Series Inputs'!A590="","",'Time Series Inputs'!A590)</f>
        <v/>
      </c>
      <c r="C590" s="141">
        <f>IF('Time Series Inputs'!B590="","",'Time Series Inputs'!B590)</f>
        <v/>
      </c>
      <c r="D590" s="141">
        <f>IF('Time Series Inputs'!C590="","",'Time Series Inputs'!C590)</f>
        <v/>
      </c>
      <c r="E590" s="142" t="n"/>
      <c r="F590" s="142" t="n"/>
      <c r="G590" s="142" t="n"/>
      <c r="H590" s="142" t="n"/>
      <c r="I590" s="142" t="n"/>
      <c r="J590" s="142" t="n"/>
      <c r="K590" s="142" t="n"/>
      <c r="L590" s="142" t="n"/>
      <c r="M590" s="142" t="n"/>
      <c r="N590" s="142" t="n"/>
      <c r="O590" s="142" t="n"/>
      <c r="P590" s="142" t="n"/>
      <c r="Q590" s="142" t="n"/>
      <c r="R590" s="142" t="n"/>
      <c r="S590" s="142" t="n"/>
    </row>
    <row customHeight="1" ht="15.75" r="591" s="75">
      <c r="A591" s="139">
        <f>IF(B591="","",2*STRATEGY_AMPLITUDE*(1/(1+EXP(-(RATIO_SCALE_FACTOR*(($D591-BULLISH_BIAS_OFFSET)/$C591-1))))-0.5))</f>
        <v/>
      </c>
      <c r="B591" s="140">
        <f>IF('Time Series Inputs'!A591="","",'Time Series Inputs'!A591)</f>
        <v/>
      </c>
      <c r="C591" s="141">
        <f>IF('Time Series Inputs'!B591="","",'Time Series Inputs'!B591)</f>
        <v/>
      </c>
      <c r="D591" s="141">
        <f>IF('Time Series Inputs'!C591="","",'Time Series Inputs'!C591)</f>
        <v/>
      </c>
      <c r="E591" s="142" t="n"/>
      <c r="F591" s="142" t="n"/>
      <c r="G591" s="142" t="n"/>
      <c r="H591" s="142" t="n"/>
      <c r="I591" s="142" t="n"/>
      <c r="J591" s="142" t="n"/>
      <c r="K591" s="142" t="n"/>
      <c r="L591" s="142" t="n"/>
      <c r="M591" s="142" t="n"/>
      <c r="N591" s="142" t="n"/>
      <c r="O591" s="142" t="n"/>
      <c r="P591" s="142" t="n"/>
      <c r="Q591" s="142" t="n"/>
      <c r="R591" s="142" t="n"/>
      <c r="S591" s="142" t="n"/>
    </row>
    <row customHeight="1" ht="15.75" r="592" s="75">
      <c r="A592" s="139">
        <f>IF(B592="","",2*STRATEGY_AMPLITUDE*(1/(1+EXP(-(RATIO_SCALE_FACTOR*(($D592-BULLISH_BIAS_OFFSET)/$C592-1))))-0.5))</f>
        <v/>
      </c>
      <c r="B592" s="140">
        <f>IF('Time Series Inputs'!A592="","",'Time Series Inputs'!A592)</f>
        <v/>
      </c>
      <c r="C592" s="141">
        <f>IF('Time Series Inputs'!B592="","",'Time Series Inputs'!B592)</f>
        <v/>
      </c>
      <c r="D592" s="141">
        <f>IF('Time Series Inputs'!C592="","",'Time Series Inputs'!C592)</f>
        <v/>
      </c>
      <c r="E592" s="142" t="n"/>
      <c r="F592" s="142" t="n"/>
      <c r="G592" s="142" t="n"/>
      <c r="H592" s="142" t="n"/>
      <c r="I592" s="142" t="n"/>
      <c r="J592" s="142" t="n"/>
      <c r="K592" s="142" t="n"/>
      <c r="L592" s="142" t="n"/>
      <c r="M592" s="142" t="n"/>
      <c r="N592" s="142" t="n"/>
      <c r="O592" s="142" t="n"/>
      <c r="P592" s="142" t="n"/>
      <c r="Q592" s="142" t="n"/>
      <c r="R592" s="142" t="n"/>
      <c r="S592" s="142" t="n"/>
    </row>
    <row customHeight="1" ht="15.75" r="593" s="75">
      <c r="A593" s="139">
        <f>IF(B593="","",2*STRATEGY_AMPLITUDE*(1/(1+EXP(-(RATIO_SCALE_FACTOR*(($D593-BULLISH_BIAS_OFFSET)/$C593-1))))-0.5))</f>
        <v/>
      </c>
      <c r="B593" s="140">
        <f>IF('Time Series Inputs'!A593="","",'Time Series Inputs'!A593)</f>
        <v/>
      </c>
      <c r="C593" s="141">
        <f>IF('Time Series Inputs'!B593="","",'Time Series Inputs'!B593)</f>
        <v/>
      </c>
      <c r="D593" s="141">
        <f>IF('Time Series Inputs'!C593="","",'Time Series Inputs'!C593)</f>
        <v/>
      </c>
      <c r="E593" s="142" t="n"/>
      <c r="F593" s="142" t="n"/>
      <c r="G593" s="142" t="n"/>
      <c r="H593" s="142" t="n"/>
      <c r="I593" s="142" t="n"/>
      <c r="J593" s="142" t="n"/>
      <c r="K593" s="142" t="n"/>
      <c r="L593" s="142" t="n"/>
      <c r="M593" s="142" t="n"/>
      <c r="N593" s="142" t="n"/>
      <c r="O593" s="142" t="n"/>
      <c r="P593" s="142" t="n"/>
      <c r="Q593" s="142" t="n"/>
      <c r="R593" s="142" t="n"/>
      <c r="S593" s="142" t="n"/>
    </row>
    <row customHeight="1" ht="15.75" r="594" s="75">
      <c r="A594" s="139">
        <f>IF(B594="","",2*STRATEGY_AMPLITUDE*(1/(1+EXP(-(RATIO_SCALE_FACTOR*(($D594-BULLISH_BIAS_OFFSET)/$C594-1))))-0.5))</f>
        <v/>
      </c>
      <c r="B594" s="140">
        <f>IF('Time Series Inputs'!A594="","",'Time Series Inputs'!A594)</f>
        <v/>
      </c>
      <c r="C594" s="141">
        <f>IF('Time Series Inputs'!B594="","",'Time Series Inputs'!B594)</f>
        <v/>
      </c>
      <c r="D594" s="141">
        <f>IF('Time Series Inputs'!C594="","",'Time Series Inputs'!C594)</f>
        <v/>
      </c>
      <c r="E594" s="142" t="n"/>
      <c r="F594" s="142" t="n"/>
      <c r="G594" s="142" t="n"/>
      <c r="H594" s="142" t="n"/>
      <c r="I594" s="142" t="n"/>
      <c r="J594" s="142" t="n"/>
      <c r="K594" s="142" t="n"/>
      <c r="L594" s="142" t="n"/>
      <c r="M594" s="142" t="n"/>
      <c r="N594" s="142" t="n"/>
      <c r="O594" s="142" t="n"/>
      <c r="P594" s="142" t="n"/>
      <c r="Q594" s="142" t="n"/>
      <c r="R594" s="142" t="n"/>
      <c r="S594" s="142" t="n"/>
    </row>
    <row customHeight="1" ht="15.75" r="595" s="75">
      <c r="A595" s="139">
        <f>IF(B595="","",2*STRATEGY_AMPLITUDE*(1/(1+EXP(-(RATIO_SCALE_FACTOR*(($D595-BULLISH_BIAS_OFFSET)/$C595-1))))-0.5))</f>
        <v/>
      </c>
      <c r="B595" s="140">
        <f>IF('Time Series Inputs'!A595="","",'Time Series Inputs'!A595)</f>
        <v/>
      </c>
      <c r="C595" s="141">
        <f>IF('Time Series Inputs'!B595="","",'Time Series Inputs'!B595)</f>
        <v/>
      </c>
      <c r="D595" s="141">
        <f>IF('Time Series Inputs'!C595="","",'Time Series Inputs'!C595)</f>
        <v/>
      </c>
      <c r="E595" s="142" t="n"/>
      <c r="F595" s="142" t="n"/>
      <c r="G595" s="142" t="n"/>
      <c r="H595" s="142" t="n"/>
      <c r="I595" s="142" t="n"/>
      <c r="J595" s="142" t="n"/>
      <c r="K595" s="142" t="n"/>
      <c r="L595" s="142" t="n"/>
      <c r="M595" s="142" t="n"/>
      <c r="N595" s="142" t="n"/>
      <c r="O595" s="142" t="n"/>
      <c r="P595" s="142" t="n"/>
      <c r="Q595" s="142" t="n"/>
      <c r="R595" s="142" t="n"/>
      <c r="S595" s="142" t="n"/>
    </row>
    <row customHeight="1" ht="15.75" r="596" s="75">
      <c r="A596" s="139">
        <f>IF(B596="","",2*STRATEGY_AMPLITUDE*(1/(1+EXP(-(RATIO_SCALE_FACTOR*(($D596-BULLISH_BIAS_OFFSET)/$C596-1))))-0.5))</f>
        <v/>
      </c>
      <c r="B596" s="140">
        <f>IF('Time Series Inputs'!A596="","",'Time Series Inputs'!A596)</f>
        <v/>
      </c>
      <c r="C596" s="141">
        <f>IF('Time Series Inputs'!B596="","",'Time Series Inputs'!B596)</f>
        <v/>
      </c>
      <c r="D596" s="141">
        <f>IF('Time Series Inputs'!C596="","",'Time Series Inputs'!C596)</f>
        <v/>
      </c>
      <c r="E596" s="142" t="n"/>
      <c r="F596" s="142" t="n"/>
      <c r="G596" s="142" t="n"/>
      <c r="H596" s="142" t="n"/>
      <c r="I596" s="142" t="n"/>
      <c r="J596" s="142" t="n"/>
      <c r="K596" s="142" t="n"/>
      <c r="L596" s="142" t="n"/>
      <c r="M596" s="142" t="n"/>
      <c r="N596" s="142" t="n"/>
      <c r="O596" s="142" t="n"/>
      <c r="P596" s="142" t="n"/>
      <c r="Q596" s="142" t="n"/>
      <c r="R596" s="142" t="n"/>
      <c r="S596" s="142" t="n"/>
    </row>
    <row customHeight="1" ht="15.75" r="597" s="75">
      <c r="A597" s="139">
        <f>IF(B597="","",2*STRATEGY_AMPLITUDE*(1/(1+EXP(-(RATIO_SCALE_FACTOR*(($D597-BULLISH_BIAS_OFFSET)/$C597-1))))-0.5))</f>
        <v/>
      </c>
      <c r="B597" s="140">
        <f>IF('Time Series Inputs'!A597="","",'Time Series Inputs'!A597)</f>
        <v/>
      </c>
      <c r="C597" s="141">
        <f>IF('Time Series Inputs'!B597="","",'Time Series Inputs'!B597)</f>
        <v/>
      </c>
      <c r="D597" s="141">
        <f>IF('Time Series Inputs'!C597="","",'Time Series Inputs'!C597)</f>
        <v/>
      </c>
      <c r="E597" s="142" t="n"/>
      <c r="F597" s="142" t="n"/>
      <c r="G597" s="142" t="n"/>
      <c r="H597" s="142" t="n"/>
      <c r="I597" s="142" t="n"/>
      <c r="J597" s="142" t="n"/>
      <c r="K597" s="142" t="n"/>
      <c r="L597" s="142" t="n"/>
      <c r="M597" s="142" t="n"/>
      <c r="N597" s="142" t="n"/>
      <c r="O597" s="142" t="n"/>
      <c r="P597" s="142" t="n"/>
      <c r="Q597" s="142" t="n"/>
      <c r="R597" s="142" t="n"/>
      <c r="S597" s="142" t="n"/>
    </row>
    <row customHeight="1" ht="15.75" r="598" s="75">
      <c r="A598" s="139">
        <f>IF(B598="","",2*STRATEGY_AMPLITUDE*(1/(1+EXP(-(RATIO_SCALE_FACTOR*(($D598-BULLISH_BIAS_OFFSET)/$C598-1))))-0.5))</f>
        <v/>
      </c>
      <c r="B598" s="140">
        <f>IF('Time Series Inputs'!A598="","",'Time Series Inputs'!A598)</f>
        <v/>
      </c>
      <c r="C598" s="141">
        <f>IF('Time Series Inputs'!B598="","",'Time Series Inputs'!B598)</f>
        <v/>
      </c>
      <c r="D598" s="141">
        <f>IF('Time Series Inputs'!C598="","",'Time Series Inputs'!C598)</f>
        <v/>
      </c>
      <c r="E598" s="142" t="n"/>
      <c r="F598" s="142" t="n"/>
      <c r="G598" s="142" t="n"/>
      <c r="H598" s="142" t="n"/>
      <c r="I598" s="142" t="n"/>
      <c r="J598" s="142" t="n"/>
      <c r="K598" s="142" t="n"/>
      <c r="L598" s="142" t="n"/>
      <c r="M598" s="142" t="n"/>
      <c r="N598" s="142" t="n"/>
      <c r="O598" s="142" t="n"/>
      <c r="P598" s="142" t="n"/>
      <c r="Q598" s="142" t="n"/>
      <c r="R598" s="142" t="n"/>
      <c r="S598" s="142" t="n"/>
    </row>
    <row customHeight="1" ht="15.75" r="599" s="75">
      <c r="A599" s="139">
        <f>IF(B599="","",2*STRATEGY_AMPLITUDE*(1/(1+EXP(-(RATIO_SCALE_FACTOR*(($D599-BULLISH_BIAS_OFFSET)/$C599-1))))-0.5))</f>
        <v/>
      </c>
      <c r="B599" s="140">
        <f>IF('Time Series Inputs'!A599="","",'Time Series Inputs'!A599)</f>
        <v/>
      </c>
      <c r="C599" s="141">
        <f>IF('Time Series Inputs'!B599="","",'Time Series Inputs'!B599)</f>
        <v/>
      </c>
      <c r="D599" s="141">
        <f>IF('Time Series Inputs'!C599="","",'Time Series Inputs'!C599)</f>
        <v/>
      </c>
      <c r="E599" s="142" t="n"/>
      <c r="F599" s="142" t="n"/>
      <c r="G599" s="142" t="n"/>
      <c r="H599" s="142" t="n"/>
      <c r="I599" s="142" t="n"/>
      <c r="J599" s="142" t="n"/>
      <c r="K599" s="142" t="n"/>
      <c r="L599" s="142" t="n"/>
      <c r="M599" s="142" t="n"/>
      <c r="N599" s="142" t="n"/>
      <c r="O599" s="142" t="n"/>
      <c r="P599" s="142" t="n"/>
      <c r="Q599" s="142" t="n"/>
      <c r="R599" s="142" t="n"/>
      <c r="S599" s="142" t="n"/>
    </row>
    <row customHeight="1" ht="15.75" r="600" s="75">
      <c r="A600" s="139">
        <f>IF(B600="","",2*STRATEGY_AMPLITUDE*(1/(1+EXP(-(RATIO_SCALE_FACTOR*(($D600-BULLISH_BIAS_OFFSET)/$C600-1))))-0.5))</f>
        <v/>
      </c>
      <c r="B600" s="140">
        <f>IF('Time Series Inputs'!A600="","",'Time Series Inputs'!A600)</f>
        <v/>
      </c>
      <c r="C600" s="141">
        <f>IF('Time Series Inputs'!B600="","",'Time Series Inputs'!B600)</f>
        <v/>
      </c>
      <c r="D600" s="141">
        <f>IF('Time Series Inputs'!C600="","",'Time Series Inputs'!C600)</f>
        <v/>
      </c>
      <c r="E600" s="142" t="n"/>
      <c r="F600" s="142" t="n"/>
      <c r="G600" s="142" t="n"/>
      <c r="H600" s="142" t="n"/>
      <c r="I600" s="142" t="n"/>
      <c r="J600" s="142" t="n"/>
      <c r="K600" s="142" t="n"/>
      <c r="L600" s="142" t="n"/>
      <c r="M600" s="142" t="n"/>
      <c r="N600" s="142" t="n"/>
      <c r="O600" s="142" t="n"/>
      <c r="P600" s="142" t="n"/>
      <c r="Q600" s="142" t="n"/>
      <c r="R600" s="142" t="n"/>
      <c r="S600" s="142" t="n"/>
    </row>
    <row customHeight="1" ht="15.75" r="601" s="75">
      <c r="A601" s="139">
        <f>IF(B601="","",2*STRATEGY_AMPLITUDE*(1/(1+EXP(-(RATIO_SCALE_FACTOR*(($D601-BULLISH_BIAS_OFFSET)/$C601-1))))-0.5))</f>
        <v/>
      </c>
      <c r="B601" s="140">
        <f>IF('Time Series Inputs'!A601="","",'Time Series Inputs'!A601)</f>
        <v/>
      </c>
      <c r="C601" s="141">
        <f>IF('Time Series Inputs'!B601="","",'Time Series Inputs'!B601)</f>
        <v/>
      </c>
      <c r="D601" s="141">
        <f>IF('Time Series Inputs'!C601="","",'Time Series Inputs'!C601)</f>
        <v/>
      </c>
      <c r="E601" s="142" t="n"/>
      <c r="F601" s="142" t="n"/>
      <c r="G601" s="142" t="n"/>
      <c r="H601" s="142" t="n"/>
      <c r="I601" s="142" t="n"/>
      <c r="J601" s="142" t="n"/>
      <c r="K601" s="142" t="n"/>
      <c r="L601" s="142" t="n"/>
      <c r="M601" s="142" t="n"/>
      <c r="N601" s="142" t="n"/>
      <c r="O601" s="142" t="n"/>
      <c r="P601" s="142" t="n"/>
      <c r="Q601" s="142" t="n"/>
      <c r="R601" s="142" t="n"/>
      <c r="S601" s="142" t="n"/>
    </row>
    <row customHeight="1" ht="15.75" r="602" s="75">
      <c r="A602" s="139">
        <f>IF(B602="","",2*STRATEGY_AMPLITUDE*(1/(1+EXP(-(RATIO_SCALE_FACTOR*(($D602-BULLISH_BIAS_OFFSET)/$C602-1))))-0.5))</f>
        <v/>
      </c>
      <c r="B602" s="140">
        <f>IF('Time Series Inputs'!A602="","",'Time Series Inputs'!A602)</f>
        <v/>
      </c>
      <c r="C602" s="141">
        <f>IF('Time Series Inputs'!B602="","",'Time Series Inputs'!B602)</f>
        <v/>
      </c>
      <c r="D602" s="141">
        <f>IF('Time Series Inputs'!C602="","",'Time Series Inputs'!C602)</f>
        <v/>
      </c>
      <c r="E602" s="142" t="n"/>
      <c r="F602" s="142" t="n"/>
      <c r="G602" s="142" t="n"/>
      <c r="H602" s="142" t="n"/>
      <c r="I602" s="142" t="n"/>
      <c r="J602" s="142" t="n"/>
      <c r="K602" s="142" t="n"/>
      <c r="L602" s="142" t="n"/>
      <c r="M602" s="142" t="n"/>
      <c r="N602" s="142" t="n"/>
      <c r="O602" s="142" t="n"/>
      <c r="P602" s="142" t="n"/>
      <c r="Q602" s="142" t="n"/>
      <c r="R602" s="142" t="n"/>
      <c r="S602" s="142" t="n"/>
    </row>
    <row customHeight="1" ht="15.75" r="603" s="75">
      <c r="A603" s="139">
        <f>IF(B603="","",2*STRATEGY_AMPLITUDE*(1/(1+EXP(-(RATIO_SCALE_FACTOR*(($D603-BULLISH_BIAS_OFFSET)/$C603-1))))-0.5))</f>
        <v/>
      </c>
      <c r="B603" s="140">
        <f>IF('Time Series Inputs'!A603="","",'Time Series Inputs'!A603)</f>
        <v/>
      </c>
      <c r="C603" s="141">
        <f>IF('Time Series Inputs'!B603="","",'Time Series Inputs'!B603)</f>
        <v/>
      </c>
      <c r="D603" s="141">
        <f>IF('Time Series Inputs'!C603="","",'Time Series Inputs'!C603)</f>
        <v/>
      </c>
      <c r="E603" s="142" t="n"/>
      <c r="F603" s="142" t="n"/>
      <c r="G603" s="142" t="n"/>
      <c r="H603" s="142" t="n"/>
      <c r="I603" s="142" t="n"/>
      <c r="J603" s="142" t="n"/>
      <c r="K603" s="142" t="n"/>
      <c r="L603" s="142" t="n"/>
      <c r="M603" s="142" t="n"/>
      <c r="N603" s="142" t="n"/>
      <c r="O603" s="142" t="n"/>
      <c r="P603" s="142" t="n"/>
      <c r="Q603" s="142" t="n"/>
      <c r="R603" s="142" t="n"/>
      <c r="S603" s="142" t="n"/>
    </row>
    <row customHeight="1" ht="15.75" r="604" s="75">
      <c r="A604" s="139">
        <f>IF(B604="","",2*STRATEGY_AMPLITUDE*(1/(1+EXP(-(RATIO_SCALE_FACTOR*(($D604-BULLISH_BIAS_OFFSET)/$C604-1))))-0.5))</f>
        <v/>
      </c>
      <c r="B604" s="140">
        <f>IF('Time Series Inputs'!A604="","",'Time Series Inputs'!A604)</f>
        <v/>
      </c>
      <c r="C604" s="141">
        <f>IF('Time Series Inputs'!B604="","",'Time Series Inputs'!B604)</f>
        <v/>
      </c>
      <c r="D604" s="141">
        <f>IF('Time Series Inputs'!C604="","",'Time Series Inputs'!C604)</f>
        <v/>
      </c>
      <c r="E604" s="142" t="n"/>
      <c r="F604" s="142" t="n"/>
      <c r="G604" s="142" t="n"/>
      <c r="H604" s="142" t="n"/>
      <c r="I604" s="142" t="n"/>
      <c r="J604" s="142" t="n"/>
      <c r="K604" s="142" t="n"/>
      <c r="L604" s="142" t="n"/>
      <c r="M604" s="142" t="n"/>
      <c r="N604" s="142" t="n"/>
      <c r="O604" s="142" t="n"/>
      <c r="P604" s="142" t="n"/>
      <c r="Q604" s="142" t="n"/>
      <c r="R604" s="142" t="n"/>
      <c r="S604" s="142" t="n"/>
    </row>
    <row customHeight="1" ht="15.75" r="605" s="75">
      <c r="A605" s="139">
        <f>IF(B605="","",2*STRATEGY_AMPLITUDE*(1/(1+EXP(-(RATIO_SCALE_FACTOR*(($D605-BULLISH_BIAS_OFFSET)/$C605-1))))-0.5))</f>
        <v/>
      </c>
      <c r="B605" s="140">
        <f>IF('Time Series Inputs'!A605="","",'Time Series Inputs'!A605)</f>
        <v/>
      </c>
      <c r="C605" s="141">
        <f>IF('Time Series Inputs'!B605="","",'Time Series Inputs'!B605)</f>
        <v/>
      </c>
      <c r="D605" s="141">
        <f>IF('Time Series Inputs'!C605="","",'Time Series Inputs'!C605)</f>
        <v/>
      </c>
      <c r="E605" s="142" t="n"/>
      <c r="F605" s="142" t="n"/>
      <c r="G605" s="142" t="n"/>
      <c r="H605" s="142" t="n"/>
      <c r="I605" s="142" t="n"/>
      <c r="J605" s="142" t="n"/>
      <c r="K605" s="142" t="n"/>
      <c r="L605" s="142" t="n"/>
      <c r="M605" s="142" t="n"/>
      <c r="N605" s="142" t="n"/>
      <c r="O605" s="142" t="n"/>
      <c r="P605" s="142" t="n"/>
      <c r="Q605" s="142" t="n"/>
      <c r="R605" s="142" t="n"/>
      <c r="S605" s="142" t="n"/>
    </row>
    <row customHeight="1" ht="15.75" r="606" s="75">
      <c r="A606" s="139">
        <f>IF(B606="","",2*STRATEGY_AMPLITUDE*(1/(1+EXP(-(RATIO_SCALE_FACTOR*(($D606-BULLISH_BIAS_OFFSET)/$C606-1))))-0.5))</f>
        <v/>
      </c>
      <c r="B606" s="140">
        <f>IF('Time Series Inputs'!A606="","",'Time Series Inputs'!A606)</f>
        <v/>
      </c>
      <c r="C606" s="141">
        <f>IF('Time Series Inputs'!B606="","",'Time Series Inputs'!B606)</f>
        <v/>
      </c>
      <c r="D606" s="141">
        <f>IF('Time Series Inputs'!C606="","",'Time Series Inputs'!C606)</f>
        <v/>
      </c>
      <c r="E606" s="142" t="n"/>
      <c r="F606" s="142" t="n"/>
      <c r="G606" s="142" t="n"/>
      <c r="H606" s="142" t="n"/>
      <c r="I606" s="142" t="n"/>
      <c r="J606" s="142" t="n"/>
      <c r="K606" s="142" t="n"/>
      <c r="L606" s="142" t="n"/>
      <c r="M606" s="142" t="n"/>
      <c r="N606" s="142" t="n"/>
      <c r="O606" s="142" t="n"/>
      <c r="P606" s="142" t="n"/>
      <c r="Q606" s="142" t="n"/>
      <c r="R606" s="142" t="n"/>
      <c r="S606" s="142" t="n"/>
    </row>
    <row customHeight="1" ht="15.75" r="607" s="75">
      <c r="A607" s="139">
        <f>IF(B607="","",2*STRATEGY_AMPLITUDE*(1/(1+EXP(-(RATIO_SCALE_FACTOR*(($D607-BULLISH_BIAS_OFFSET)/$C607-1))))-0.5))</f>
        <v/>
      </c>
      <c r="B607" s="140">
        <f>IF('Time Series Inputs'!A607="","",'Time Series Inputs'!A607)</f>
        <v/>
      </c>
      <c r="C607" s="141">
        <f>IF('Time Series Inputs'!B607="","",'Time Series Inputs'!B607)</f>
        <v/>
      </c>
      <c r="D607" s="141">
        <f>IF('Time Series Inputs'!C607="","",'Time Series Inputs'!C607)</f>
        <v/>
      </c>
      <c r="E607" s="142" t="n"/>
      <c r="F607" s="142" t="n"/>
      <c r="G607" s="142" t="n"/>
      <c r="H607" s="142" t="n"/>
      <c r="I607" s="142" t="n"/>
      <c r="J607" s="142" t="n"/>
      <c r="K607" s="142" t="n"/>
      <c r="L607" s="142" t="n"/>
      <c r="M607" s="142" t="n"/>
      <c r="N607" s="142" t="n"/>
      <c r="O607" s="142" t="n"/>
      <c r="P607" s="142" t="n"/>
      <c r="Q607" s="142" t="n"/>
      <c r="R607" s="142" t="n"/>
      <c r="S607" s="142" t="n"/>
    </row>
    <row customHeight="1" ht="15.75" r="608" s="75">
      <c r="A608" s="139">
        <f>IF(B608="","",2*STRATEGY_AMPLITUDE*(1/(1+EXP(-(RATIO_SCALE_FACTOR*(($D608-BULLISH_BIAS_OFFSET)/$C608-1))))-0.5))</f>
        <v/>
      </c>
      <c r="B608" s="140">
        <f>IF('Time Series Inputs'!A608="","",'Time Series Inputs'!A608)</f>
        <v/>
      </c>
      <c r="C608" s="141">
        <f>IF('Time Series Inputs'!B608="","",'Time Series Inputs'!B608)</f>
        <v/>
      </c>
      <c r="D608" s="141">
        <f>IF('Time Series Inputs'!C608="","",'Time Series Inputs'!C608)</f>
        <v/>
      </c>
      <c r="E608" s="142" t="n"/>
      <c r="F608" s="142" t="n"/>
      <c r="G608" s="142" t="n"/>
      <c r="H608" s="142" t="n"/>
      <c r="I608" s="142" t="n"/>
      <c r="J608" s="142" t="n"/>
      <c r="K608" s="142" t="n"/>
      <c r="L608" s="142" t="n"/>
      <c r="M608" s="142" t="n"/>
      <c r="N608" s="142" t="n"/>
      <c r="O608" s="142" t="n"/>
      <c r="P608" s="142" t="n"/>
      <c r="Q608" s="142" t="n"/>
      <c r="R608" s="142" t="n"/>
      <c r="S608" s="142" t="n"/>
    </row>
    <row customHeight="1" ht="15.75" r="609" s="75">
      <c r="A609" s="139">
        <f>IF(B609="","",2*STRATEGY_AMPLITUDE*(1/(1+EXP(-(RATIO_SCALE_FACTOR*(($D609-BULLISH_BIAS_OFFSET)/$C609-1))))-0.5))</f>
        <v/>
      </c>
      <c r="B609" s="140">
        <f>IF('Time Series Inputs'!A609="","",'Time Series Inputs'!A609)</f>
        <v/>
      </c>
      <c r="C609" s="141">
        <f>IF('Time Series Inputs'!B609="","",'Time Series Inputs'!B609)</f>
        <v/>
      </c>
      <c r="D609" s="141">
        <f>IF('Time Series Inputs'!C609="","",'Time Series Inputs'!C609)</f>
        <v/>
      </c>
      <c r="E609" s="142" t="n"/>
      <c r="F609" s="142" t="n"/>
      <c r="G609" s="142" t="n"/>
      <c r="H609" s="142" t="n"/>
      <c r="I609" s="142" t="n"/>
      <c r="J609" s="142" t="n"/>
      <c r="K609" s="142" t="n"/>
      <c r="L609" s="142" t="n"/>
      <c r="M609" s="142" t="n"/>
      <c r="N609" s="142" t="n"/>
      <c r="O609" s="142" t="n"/>
      <c r="P609" s="142" t="n"/>
      <c r="Q609" s="142" t="n"/>
      <c r="R609" s="142" t="n"/>
      <c r="S609" s="142" t="n"/>
    </row>
    <row customHeight="1" ht="15.75" r="610" s="75">
      <c r="A610" s="139">
        <f>IF(B610="","",2*STRATEGY_AMPLITUDE*(1/(1+EXP(-(RATIO_SCALE_FACTOR*(($D610-BULLISH_BIAS_OFFSET)/$C610-1))))-0.5))</f>
        <v/>
      </c>
      <c r="B610" s="140">
        <f>IF('Time Series Inputs'!A610="","",'Time Series Inputs'!A610)</f>
        <v/>
      </c>
      <c r="C610" s="141">
        <f>IF('Time Series Inputs'!B610="","",'Time Series Inputs'!B610)</f>
        <v/>
      </c>
      <c r="D610" s="141">
        <f>IF('Time Series Inputs'!C610="","",'Time Series Inputs'!C610)</f>
        <v/>
      </c>
      <c r="E610" s="142" t="n"/>
      <c r="F610" s="142" t="n"/>
      <c r="G610" s="142" t="n"/>
      <c r="H610" s="142" t="n"/>
      <c r="I610" s="142" t="n"/>
      <c r="J610" s="142" t="n"/>
      <c r="K610" s="142" t="n"/>
      <c r="L610" s="142" t="n"/>
      <c r="M610" s="142" t="n"/>
      <c r="N610" s="142" t="n"/>
      <c r="O610" s="142" t="n"/>
      <c r="P610" s="142" t="n"/>
      <c r="Q610" s="142" t="n"/>
      <c r="R610" s="142" t="n"/>
      <c r="S610" s="142" t="n"/>
    </row>
    <row customHeight="1" ht="15.75" r="611" s="75">
      <c r="A611" s="139">
        <f>IF(B611="","",2*STRATEGY_AMPLITUDE*(1/(1+EXP(-(RATIO_SCALE_FACTOR*(($D611-BULLISH_BIAS_OFFSET)/$C611-1))))-0.5))</f>
        <v/>
      </c>
      <c r="B611" s="140">
        <f>IF('Time Series Inputs'!A611="","",'Time Series Inputs'!A611)</f>
        <v/>
      </c>
      <c r="C611" s="141">
        <f>IF('Time Series Inputs'!B611="","",'Time Series Inputs'!B611)</f>
        <v/>
      </c>
      <c r="D611" s="141">
        <f>IF('Time Series Inputs'!C611="","",'Time Series Inputs'!C611)</f>
        <v/>
      </c>
      <c r="E611" s="142" t="n"/>
      <c r="F611" s="142" t="n"/>
      <c r="G611" s="142" t="n"/>
      <c r="H611" s="142" t="n"/>
      <c r="I611" s="142" t="n"/>
      <c r="J611" s="142" t="n"/>
      <c r="K611" s="142" t="n"/>
      <c r="L611" s="142" t="n"/>
      <c r="M611" s="142" t="n"/>
      <c r="N611" s="142" t="n"/>
      <c r="O611" s="142" t="n"/>
      <c r="P611" s="142" t="n"/>
      <c r="Q611" s="142" t="n"/>
      <c r="R611" s="142" t="n"/>
      <c r="S611" s="142" t="n"/>
    </row>
    <row customHeight="1" ht="15.75" r="612" s="75">
      <c r="A612" s="139">
        <f>IF(B612="","",2*STRATEGY_AMPLITUDE*(1/(1+EXP(-(RATIO_SCALE_FACTOR*(($D612-BULLISH_BIAS_OFFSET)/$C612-1))))-0.5))</f>
        <v/>
      </c>
      <c r="B612" s="140">
        <f>IF('Time Series Inputs'!A612="","",'Time Series Inputs'!A612)</f>
        <v/>
      </c>
      <c r="C612" s="141">
        <f>IF('Time Series Inputs'!B612="","",'Time Series Inputs'!B612)</f>
        <v/>
      </c>
      <c r="D612" s="141">
        <f>IF('Time Series Inputs'!C612="","",'Time Series Inputs'!C612)</f>
        <v/>
      </c>
      <c r="E612" s="142" t="n"/>
      <c r="F612" s="142" t="n"/>
      <c r="G612" s="142" t="n"/>
      <c r="H612" s="142" t="n"/>
      <c r="I612" s="142" t="n"/>
      <c r="J612" s="142" t="n"/>
      <c r="K612" s="142" t="n"/>
      <c r="L612" s="142" t="n"/>
      <c r="M612" s="142" t="n"/>
      <c r="N612" s="142" t="n"/>
      <c r="O612" s="142" t="n"/>
      <c r="P612" s="142" t="n"/>
      <c r="Q612" s="142" t="n"/>
      <c r="R612" s="142" t="n"/>
      <c r="S612" s="142" t="n"/>
    </row>
    <row customHeight="1" ht="15.75" r="613" s="75">
      <c r="A613" s="139">
        <f>IF(B613="","",2*STRATEGY_AMPLITUDE*(1/(1+EXP(-(RATIO_SCALE_FACTOR*(($D613-BULLISH_BIAS_OFFSET)/$C613-1))))-0.5))</f>
        <v/>
      </c>
      <c r="B613" s="140">
        <f>IF('Time Series Inputs'!A613="","",'Time Series Inputs'!A613)</f>
        <v/>
      </c>
      <c r="C613" s="141">
        <f>IF('Time Series Inputs'!B613="","",'Time Series Inputs'!B613)</f>
        <v/>
      </c>
      <c r="D613" s="141">
        <f>IF('Time Series Inputs'!C613="","",'Time Series Inputs'!C613)</f>
        <v/>
      </c>
      <c r="E613" s="142" t="n"/>
      <c r="F613" s="142" t="n"/>
      <c r="G613" s="142" t="n"/>
      <c r="H613" s="142" t="n"/>
      <c r="I613" s="142" t="n"/>
      <c r="J613" s="142" t="n"/>
      <c r="K613" s="142" t="n"/>
      <c r="L613" s="142" t="n"/>
      <c r="M613" s="142" t="n"/>
      <c r="N613" s="142" t="n"/>
      <c r="O613" s="142" t="n"/>
      <c r="P613" s="142" t="n"/>
      <c r="Q613" s="142" t="n"/>
      <c r="R613" s="142" t="n"/>
      <c r="S613" s="142" t="n"/>
    </row>
    <row customHeight="1" ht="15.75" r="614" s="75">
      <c r="A614" s="139">
        <f>IF(B614="","",2*STRATEGY_AMPLITUDE*(1/(1+EXP(-(RATIO_SCALE_FACTOR*(($D614-BULLISH_BIAS_OFFSET)/$C614-1))))-0.5))</f>
        <v/>
      </c>
      <c r="B614" s="140">
        <f>IF('Time Series Inputs'!A614="","",'Time Series Inputs'!A614)</f>
        <v/>
      </c>
      <c r="C614" s="141">
        <f>IF('Time Series Inputs'!B614="","",'Time Series Inputs'!B614)</f>
        <v/>
      </c>
      <c r="D614" s="141">
        <f>IF('Time Series Inputs'!C614="","",'Time Series Inputs'!C614)</f>
        <v/>
      </c>
      <c r="E614" s="142" t="n"/>
      <c r="F614" s="142" t="n"/>
      <c r="G614" s="142" t="n"/>
      <c r="H614" s="142" t="n"/>
      <c r="I614" s="142" t="n"/>
      <c r="J614" s="142" t="n"/>
      <c r="K614" s="142" t="n"/>
      <c r="L614" s="142" t="n"/>
      <c r="M614" s="142" t="n"/>
      <c r="N614" s="142" t="n"/>
      <c r="O614" s="142" t="n"/>
      <c r="P614" s="142" t="n"/>
      <c r="Q614" s="142" t="n"/>
      <c r="R614" s="142" t="n"/>
      <c r="S614" s="142" t="n"/>
    </row>
    <row customHeight="1" ht="15.75" r="615" s="75">
      <c r="A615" s="139">
        <f>IF(B615="","",2*STRATEGY_AMPLITUDE*(1/(1+EXP(-(RATIO_SCALE_FACTOR*(($D615-BULLISH_BIAS_OFFSET)/$C615-1))))-0.5))</f>
        <v/>
      </c>
      <c r="B615" s="140">
        <f>IF('Time Series Inputs'!A615="","",'Time Series Inputs'!A615)</f>
        <v/>
      </c>
      <c r="C615" s="141">
        <f>IF('Time Series Inputs'!B615="","",'Time Series Inputs'!B615)</f>
        <v/>
      </c>
      <c r="D615" s="141">
        <f>IF('Time Series Inputs'!C615="","",'Time Series Inputs'!C615)</f>
        <v/>
      </c>
      <c r="E615" s="142" t="n"/>
      <c r="F615" s="142" t="n"/>
      <c r="G615" s="142" t="n"/>
      <c r="H615" s="142" t="n"/>
      <c r="I615" s="142" t="n"/>
      <c r="J615" s="142" t="n"/>
      <c r="K615" s="142" t="n"/>
      <c r="L615" s="142" t="n"/>
      <c r="M615" s="142" t="n"/>
      <c r="N615" s="142" t="n"/>
      <c r="O615" s="142" t="n"/>
      <c r="P615" s="142" t="n"/>
      <c r="Q615" s="142" t="n"/>
      <c r="R615" s="142" t="n"/>
      <c r="S615" s="142" t="n"/>
    </row>
    <row customHeight="1" ht="15.75" r="616" s="75">
      <c r="A616" s="139">
        <f>IF(B616="","",2*STRATEGY_AMPLITUDE*(1/(1+EXP(-(RATIO_SCALE_FACTOR*(($D616-BULLISH_BIAS_OFFSET)/$C616-1))))-0.5))</f>
        <v/>
      </c>
      <c r="B616" s="140">
        <f>IF('Time Series Inputs'!A616="","",'Time Series Inputs'!A616)</f>
        <v/>
      </c>
      <c r="C616" s="141">
        <f>IF('Time Series Inputs'!B616="","",'Time Series Inputs'!B616)</f>
        <v/>
      </c>
      <c r="D616" s="141">
        <f>IF('Time Series Inputs'!C616="","",'Time Series Inputs'!C616)</f>
        <v/>
      </c>
      <c r="E616" s="142" t="n"/>
      <c r="F616" s="142" t="n"/>
      <c r="G616" s="142" t="n"/>
      <c r="H616" s="142" t="n"/>
      <c r="I616" s="142" t="n"/>
      <c r="J616" s="142" t="n"/>
      <c r="K616" s="142" t="n"/>
      <c r="L616" s="142" t="n"/>
      <c r="M616" s="142" t="n"/>
      <c r="N616" s="142" t="n"/>
      <c r="O616" s="142" t="n"/>
      <c r="P616" s="142" t="n"/>
      <c r="Q616" s="142" t="n"/>
      <c r="R616" s="142" t="n"/>
      <c r="S616" s="142" t="n"/>
    </row>
    <row customHeight="1" ht="15.75" r="617" s="75">
      <c r="A617" s="139">
        <f>IF(B617="","",2*STRATEGY_AMPLITUDE*(1/(1+EXP(-(RATIO_SCALE_FACTOR*(($D617-BULLISH_BIAS_OFFSET)/$C617-1))))-0.5))</f>
        <v/>
      </c>
      <c r="B617" s="140">
        <f>IF('Time Series Inputs'!A617="","",'Time Series Inputs'!A617)</f>
        <v/>
      </c>
      <c r="C617" s="141">
        <f>IF('Time Series Inputs'!B617="","",'Time Series Inputs'!B617)</f>
        <v/>
      </c>
      <c r="D617" s="141">
        <f>IF('Time Series Inputs'!C617="","",'Time Series Inputs'!C617)</f>
        <v/>
      </c>
      <c r="E617" s="142" t="n"/>
      <c r="F617" s="142" t="n"/>
      <c r="G617" s="142" t="n"/>
      <c r="H617" s="142" t="n"/>
      <c r="I617" s="142" t="n"/>
      <c r="J617" s="142" t="n"/>
      <c r="K617" s="142" t="n"/>
      <c r="L617" s="142" t="n"/>
      <c r="M617" s="142" t="n"/>
      <c r="N617" s="142" t="n"/>
      <c r="O617" s="142" t="n"/>
      <c r="P617" s="142" t="n"/>
      <c r="Q617" s="142" t="n"/>
      <c r="R617" s="142" t="n"/>
      <c r="S617" s="142" t="n"/>
    </row>
    <row customHeight="1" ht="15.75" r="618" s="75">
      <c r="A618" s="139">
        <f>IF(B618="","",2*STRATEGY_AMPLITUDE*(1/(1+EXP(-(RATIO_SCALE_FACTOR*(($D618-BULLISH_BIAS_OFFSET)/$C618-1))))-0.5))</f>
        <v/>
      </c>
      <c r="B618" s="140">
        <f>IF('Time Series Inputs'!A618="","",'Time Series Inputs'!A618)</f>
        <v/>
      </c>
      <c r="C618" s="141">
        <f>IF('Time Series Inputs'!B618="","",'Time Series Inputs'!B618)</f>
        <v/>
      </c>
      <c r="D618" s="141">
        <f>IF('Time Series Inputs'!C618="","",'Time Series Inputs'!C618)</f>
        <v/>
      </c>
      <c r="E618" s="142" t="n"/>
      <c r="F618" s="142" t="n"/>
      <c r="G618" s="142" t="n"/>
      <c r="H618" s="142" t="n"/>
      <c r="I618" s="142" t="n"/>
      <c r="J618" s="142" t="n"/>
      <c r="K618" s="142" t="n"/>
      <c r="L618" s="142" t="n"/>
      <c r="M618" s="142" t="n"/>
      <c r="N618" s="142" t="n"/>
      <c r="O618" s="142" t="n"/>
      <c r="P618" s="142" t="n"/>
      <c r="Q618" s="142" t="n"/>
      <c r="R618" s="142" t="n"/>
      <c r="S618" s="142" t="n"/>
    </row>
    <row customHeight="1" ht="15.75" r="619" s="75">
      <c r="A619" s="139">
        <f>IF(B619="","",2*STRATEGY_AMPLITUDE*(1/(1+EXP(-(RATIO_SCALE_FACTOR*(($D619-BULLISH_BIAS_OFFSET)/$C619-1))))-0.5))</f>
        <v/>
      </c>
      <c r="B619" s="140">
        <f>IF('Time Series Inputs'!A619="","",'Time Series Inputs'!A619)</f>
        <v/>
      </c>
      <c r="C619" s="141">
        <f>IF('Time Series Inputs'!B619="","",'Time Series Inputs'!B619)</f>
        <v/>
      </c>
      <c r="D619" s="141">
        <f>IF('Time Series Inputs'!C619="","",'Time Series Inputs'!C619)</f>
        <v/>
      </c>
      <c r="E619" s="142" t="n"/>
      <c r="F619" s="142" t="n"/>
      <c r="G619" s="142" t="n"/>
      <c r="H619" s="142" t="n"/>
      <c r="I619" s="142" t="n"/>
      <c r="J619" s="142" t="n"/>
      <c r="K619" s="142" t="n"/>
      <c r="L619" s="142" t="n"/>
      <c r="M619" s="142" t="n"/>
      <c r="N619" s="142" t="n"/>
      <c r="O619" s="142" t="n"/>
      <c r="P619" s="142" t="n"/>
      <c r="Q619" s="142" t="n"/>
      <c r="R619" s="142" t="n"/>
      <c r="S619" s="142" t="n"/>
    </row>
    <row customHeight="1" ht="15.75" r="620" s="75">
      <c r="A620" s="139">
        <f>IF(B620="","",2*STRATEGY_AMPLITUDE*(1/(1+EXP(-(RATIO_SCALE_FACTOR*(($D620-BULLISH_BIAS_OFFSET)/$C620-1))))-0.5))</f>
        <v/>
      </c>
      <c r="B620" s="140">
        <f>IF('Time Series Inputs'!A620="","",'Time Series Inputs'!A620)</f>
        <v/>
      </c>
      <c r="C620" s="141">
        <f>IF('Time Series Inputs'!B620="","",'Time Series Inputs'!B620)</f>
        <v/>
      </c>
      <c r="D620" s="141">
        <f>IF('Time Series Inputs'!C620="","",'Time Series Inputs'!C620)</f>
        <v/>
      </c>
      <c r="E620" s="142" t="n"/>
      <c r="F620" s="142" t="n"/>
      <c r="G620" s="142" t="n"/>
      <c r="H620" s="142" t="n"/>
      <c r="I620" s="142" t="n"/>
      <c r="J620" s="142" t="n"/>
      <c r="K620" s="142" t="n"/>
      <c r="L620" s="142" t="n"/>
      <c r="M620" s="142" t="n"/>
      <c r="N620" s="142" t="n"/>
      <c r="O620" s="142" t="n"/>
      <c r="P620" s="142" t="n"/>
      <c r="Q620" s="142" t="n"/>
      <c r="R620" s="142" t="n"/>
      <c r="S620" s="142" t="n"/>
    </row>
    <row customHeight="1" ht="15.75" r="621" s="75">
      <c r="A621" s="139">
        <f>IF(B621="","",2*STRATEGY_AMPLITUDE*(1/(1+EXP(-(RATIO_SCALE_FACTOR*(($D621-BULLISH_BIAS_OFFSET)/$C621-1))))-0.5))</f>
        <v/>
      </c>
      <c r="B621" s="140">
        <f>IF('Time Series Inputs'!A621="","",'Time Series Inputs'!A621)</f>
        <v/>
      </c>
      <c r="C621" s="141">
        <f>IF('Time Series Inputs'!B621="","",'Time Series Inputs'!B621)</f>
        <v/>
      </c>
      <c r="D621" s="141">
        <f>IF('Time Series Inputs'!C621="","",'Time Series Inputs'!C621)</f>
        <v/>
      </c>
      <c r="E621" s="142" t="n"/>
      <c r="F621" s="142" t="n"/>
      <c r="G621" s="142" t="n"/>
      <c r="H621" s="142" t="n"/>
      <c r="I621" s="142" t="n"/>
      <c r="J621" s="142" t="n"/>
      <c r="K621" s="142" t="n"/>
      <c r="L621" s="142" t="n"/>
      <c r="M621" s="142" t="n"/>
      <c r="N621" s="142" t="n"/>
      <c r="O621" s="142" t="n"/>
      <c r="P621" s="142" t="n"/>
      <c r="Q621" s="142" t="n"/>
      <c r="R621" s="142" t="n"/>
      <c r="S621" s="142" t="n"/>
    </row>
    <row customHeight="1" ht="15.75" r="622" s="75">
      <c r="A622" s="139">
        <f>IF(B622="","",2*STRATEGY_AMPLITUDE*(1/(1+EXP(-(RATIO_SCALE_FACTOR*(($D622-BULLISH_BIAS_OFFSET)/$C622-1))))-0.5))</f>
        <v/>
      </c>
      <c r="B622" s="140">
        <f>IF('Time Series Inputs'!A622="","",'Time Series Inputs'!A622)</f>
        <v/>
      </c>
      <c r="C622" s="141">
        <f>IF('Time Series Inputs'!B622="","",'Time Series Inputs'!B622)</f>
        <v/>
      </c>
      <c r="D622" s="141">
        <f>IF('Time Series Inputs'!C622="","",'Time Series Inputs'!C622)</f>
        <v/>
      </c>
      <c r="E622" s="142" t="n"/>
      <c r="F622" s="142" t="n"/>
      <c r="G622" s="142" t="n"/>
      <c r="H622" s="142" t="n"/>
      <c r="I622" s="142" t="n"/>
      <c r="J622" s="142" t="n"/>
      <c r="K622" s="142" t="n"/>
      <c r="L622" s="142" t="n"/>
      <c r="M622" s="142" t="n"/>
      <c r="N622" s="142" t="n"/>
      <c r="O622" s="142" t="n"/>
      <c r="P622" s="142" t="n"/>
      <c r="Q622" s="142" t="n"/>
      <c r="R622" s="142" t="n"/>
      <c r="S622" s="142" t="n"/>
    </row>
    <row customHeight="1" ht="15.75" r="623" s="75">
      <c r="A623" s="139">
        <f>IF(B623="","",2*STRATEGY_AMPLITUDE*(1/(1+EXP(-(RATIO_SCALE_FACTOR*(($D623-BULLISH_BIAS_OFFSET)/$C623-1))))-0.5))</f>
        <v/>
      </c>
      <c r="B623" s="140">
        <f>IF('Time Series Inputs'!A623="","",'Time Series Inputs'!A623)</f>
        <v/>
      </c>
      <c r="C623" s="141">
        <f>IF('Time Series Inputs'!B623="","",'Time Series Inputs'!B623)</f>
        <v/>
      </c>
      <c r="D623" s="141">
        <f>IF('Time Series Inputs'!C623="","",'Time Series Inputs'!C623)</f>
        <v/>
      </c>
      <c r="E623" s="142" t="n"/>
      <c r="F623" s="142" t="n"/>
      <c r="G623" s="142" t="n"/>
      <c r="H623" s="142" t="n"/>
      <c r="I623" s="142" t="n"/>
      <c r="J623" s="142" t="n"/>
      <c r="K623" s="142" t="n"/>
      <c r="L623" s="142" t="n"/>
      <c r="M623" s="142" t="n"/>
      <c r="N623" s="142" t="n"/>
      <c r="O623" s="142" t="n"/>
      <c r="P623" s="142" t="n"/>
      <c r="Q623" s="142" t="n"/>
      <c r="R623" s="142" t="n"/>
      <c r="S623" s="142" t="n"/>
    </row>
    <row customHeight="1" ht="15.75" r="624" s="75">
      <c r="A624" s="139">
        <f>IF(B624="","",2*STRATEGY_AMPLITUDE*(1/(1+EXP(-(RATIO_SCALE_FACTOR*(($D624-BULLISH_BIAS_OFFSET)/$C624-1))))-0.5))</f>
        <v/>
      </c>
      <c r="B624" s="140">
        <f>IF('Time Series Inputs'!A624="","",'Time Series Inputs'!A624)</f>
        <v/>
      </c>
      <c r="C624" s="141">
        <f>IF('Time Series Inputs'!B624="","",'Time Series Inputs'!B624)</f>
        <v/>
      </c>
      <c r="D624" s="141">
        <f>IF('Time Series Inputs'!C624="","",'Time Series Inputs'!C624)</f>
        <v/>
      </c>
      <c r="E624" s="142" t="n"/>
      <c r="F624" s="142" t="n"/>
      <c r="G624" s="142" t="n"/>
      <c r="H624" s="142" t="n"/>
      <c r="I624" s="142" t="n"/>
      <c r="J624" s="142" t="n"/>
      <c r="K624" s="142" t="n"/>
      <c r="L624" s="142" t="n"/>
      <c r="M624" s="142" t="n"/>
      <c r="N624" s="142" t="n"/>
      <c r="O624" s="142" t="n"/>
      <c r="P624" s="142" t="n"/>
      <c r="Q624" s="142" t="n"/>
      <c r="R624" s="142" t="n"/>
      <c r="S624" s="142" t="n"/>
    </row>
    <row customHeight="1" ht="15.75" r="625" s="75">
      <c r="A625" s="139">
        <f>IF(B625="","",2*STRATEGY_AMPLITUDE*(1/(1+EXP(-(RATIO_SCALE_FACTOR*(($D625-BULLISH_BIAS_OFFSET)/$C625-1))))-0.5))</f>
        <v/>
      </c>
      <c r="B625" s="140">
        <f>IF('Time Series Inputs'!A625="","",'Time Series Inputs'!A625)</f>
        <v/>
      </c>
      <c r="C625" s="141">
        <f>IF('Time Series Inputs'!B625="","",'Time Series Inputs'!B625)</f>
        <v/>
      </c>
      <c r="D625" s="141">
        <f>IF('Time Series Inputs'!C625="","",'Time Series Inputs'!C625)</f>
        <v/>
      </c>
      <c r="E625" s="142" t="n"/>
      <c r="F625" s="142" t="n"/>
      <c r="G625" s="142" t="n"/>
      <c r="H625" s="142" t="n"/>
      <c r="I625" s="142" t="n"/>
      <c r="J625" s="142" t="n"/>
      <c r="K625" s="142" t="n"/>
      <c r="L625" s="142" t="n"/>
      <c r="M625" s="142" t="n"/>
      <c r="N625" s="142" t="n"/>
      <c r="O625" s="142" t="n"/>
      <c r="P625" s="142" t="n"/>
      <c r="Q625" s="142" t="n"/>
      <c r="R625" s="142" t="n"/>
      <c r="S625" s="142" t="n"/>
    </row>
    <row customHeight="1" ht="15.75" r="626" s="75">
      <c r="A626" s="139">
        <f>IF(B626="","",2*STRATEGY_AMPLITUDE*(1/(1+EXP(-(RATIO_SCALE_FACTOR*(($D626-BULLISH_BIAS_OFFSET)/$C626-1))))-0.5))</f>
        <v/>
      </c>
      <c r="B626" s="140">
        <f>IF('Time Series Inputs'!A626="","",'Time Series Inputs'!A626)</f>
        <v/>
      </c>
      <c r="C626" s="141">
        <f>IF('Time Series Inputs'!B626="","",'Time Series Inputs'!B626)</f>
        <v/>
      </c>
      <c r="D626" s="141">
        <f>IF('Time Series Inputs'!C626="","",'Time Series Inputs'!C626)</f>
        <v/>
      </c>
      <c r="E626" s="142" t="n"/>
      <c r="F626" s="142" t="n"/>
      <c r="G626" s="142" t="n"/>
      <c r="H626" s="142" t="n"/>
      <c r="I626" s="142" t="n"/>
      <c r="J626" s="142" t="n"/>
      <c r="K626" s="142" t="n"/>
      <c r="L626" s="142" t="n"/>
      <c r="M626" s="142" t="n"/>
      <c r="N626" s="142" t="n"/>
      <c r="O626" s="142" t="n"/>
      <c r="P626" s="142" t="n"/>
      <c r="Q626" s="142" t="n"/>
      <c r="R626" s="142" t="n"/>
      <c r="S626" s="142" t="n"/>
    </row>
    <row customHeight="1" ht="15.75" r="627" s="75">
      <c r="A627" s="139">
        <f>IF(B627="","",2*STRATEGY_AMPLITUDE*(1/(1+EXP(-(RATIO_SCALE_FACTOR*(($D627-BULLISH_BIAS_OFFSET)/$C627-1))))-0.5))</f>
        <v/>
      </c>
      <c r="B627" s="140">
        <f>IF('Time Series Inputs'!A627="","",'Time Series Inputs'!A627)</f>
        <v/>
      </c>
      <c r="C627" s="141">
        <f>IF('Time Series Inputs'!B627="","",'Time Series Inputs'!B627)</f>
        <v/>
      </c>
      <c r="D627" s="141">
        <f>IF('Time Series Inputs'!C627="","",'Time Series Inputs'!C627)</f>
        <v/>
      </c>
      <c r="E627" s="142" t="n"/>
      <c r="F627" s="142" t="n"/>
      <c r="G627" s="142" t="n"/>
      <c r="H627" s="142" t="n"/>
      <c r="I627" s="142" t="n"/>
      <c r="J627" s="142" t="n"/>
      <c r="K627" s="142" t="n"/>
      <c r="L627" s="142" t="n"/>
      <c r="M627" s="142" t="n"/>
      <c r="N627" s="142" t="n"/>
      <c r="O627" s="142" t="n"/>
      <c r="P627" s="142" t="n"/>
      <c r="Q627" s="142" t="n"/>
      <c r="R627" s="142" t="n"/>
      <c r="S627" s="142" t="n"/>
    </row>
    <row customHeight="1" ht="15.75" r="628" s="75">
      <c r="A628" s="139">
        <f>IF(B628="","",2*STRATEGY_AMPLITUDE*(1/(1+EXP(-(RATIO_SCALE_FACTOR*(($D628-BULLISH_BIAS_OFFSET)/$C628-1))))-0.5))</f>
        <v/>
      </c>
      <c r="B628" s="140">
        <f>IF('Time Series Inputs'!A628="","",'Time Series Inputs'!A628)</f>
        <v/>
      </c>
      <c r="C628" s="141">
        <f>IF('Time Series Inputs'!B628="","",'Time Series Inputs'!B628)</f>
        <v/>
      </c>
      <c r="D628" s="141">
        <f>IF('Time Series Inputs'!C628="","",'Time Series Inputs'!C628)</f>
        <v/>
      </c>
      <c r="E628" s="142" t="n"/>
      <c r="F628" s="142" t="n"/>
      <c r="G628" s="142" t="n"/>
      <c r="H628" s="142" t="n"/>
      <c r="I628" s="142" t="n"/>
      <c r="J628" s="142" t="n"/>
      <c r="K628" s="142" t="n"/>
      <c r="L628" s="142" t="n"/>
      <c r="M628" s="142" t="n"/>
      <c r="N628" s="142" t="n"/>
      <c r="O628" s="142" t="n"/>
      <c r="P628" s="142" t="n"/>
      <c r="Q628" s="142" t="n"/>
      <c r="R628" s="142" t="n"/>
      <c r="S628" s="142" t="n"/>
    </row>
    <row customHeight="1" ht="15.75" r="629" s="75">
      <c r="A629" s="139">
        <f>IF(B629="","",2*STRATEGY_AMPLITUDE*(1/(1+EXP(-(RATIO_SCALE_FACTOR*(($D629-BULLISH_BIAS_OFFSET)/$C629-1))))-0.5))</f>
        <v/>
      </c>
      <c r="B629" s="140">
        <f>IF('Time Series Inputs'!A629="","",'Time Series Inputs'!A629)</f>
        <v/>
      </c>
      <c r="C629" s="141">
        <f>IF('Time Series Inputs'!B629="","",'Time Series Inputs'!B629)</f>
        <v/>
      </c>
      <c r="D629" s="141">
        <f>IF('Time Series Inputs'!C629="","",'Time Series Inputs'!C629)</f>
        <v/>
      </c>
      <c r="E629" s="142" t="n"/>
      <c r="F629" s="142" t="n"/>
      <c r="G629" s="142" t="n"/>
      <c r="H629" s="142" t="n"/>
      <c r="I629" s="142" t="n"/>
      <c r="J629" s="142" t="n"/>
      <c r="K629" s="142" t="n"/>
      <c r="L629" s="142" t="n"/>
      <c r="M629" s="142" t="n"/>
      <c r="N629" s="142" t="n"/>
      <c r="O629" s="142" t="n"/>
      <c r="P629" s="142" t="n"/>
      <c r="Q629" s="142" t="n"/>
      <c r="R629" s="142" t="n"/>
      <c r="S629" s="142" t="n"/>
    </row>
    <row customHeight="1" ht="15.75" r="630" s="75">
      <c r="A630" s="139">
        <f>IF(B630="","",2*STRATEGY_AMPLITUDE*(1/(1+EXP(-(RATIO_SCALE_FACTOR*(($D630-BULLISH_BIAS_OFFSET)/$C630-1))))-0.5))</f>
        <v/>
      </c>
      <c r="B630" s="140">
        <f>IF('Time Series Inputs'!A630="","",'Time Series Inputs'!A630)</f>
        <v/>
      </c>
      <c r="C630" s="141">
        <f>IF('Time Series Inputs'!B630="","",'Time Series Inputs'!B630)</f>
        <v/>
      </c>
      <c r="D630" s="141">
        <f>IF('Time Series Inputs'!C630="","",'Time Series Inputs'!C630)</f>
        <v/>
      </c>
      <c r="E630" s="142" t="n"/>
      <c r="F630" s="142" t="n"/>
      <c r="G630" s="142" t="n"/>
      <c r="H630" s="142" t="n"/>
      <c r="I630" s="142" t="n"/>
      <c r="J630" s="142" t="n"/>
      <c r="K630" s="142" t="n"/>
      <c r="L630" s="142" t="n"/>
      <c r="M630" s="142" t="n"/>
      <c r="N630" s="142" t="n"/>
      <c r="O630" s="142" t="n"/>
      <c r="P630" s="142" t="n"/>
      <c r="Q630" s="142" t="n"/>
      <c r="R630" s="142" t="n"/>
      <c r="S630" s="142" t="n"/>
    </row>
    <row customHeight="1" ht="15.75" r="631" s="75">
      <c r="A631" s="139">
        <f>IF(B631="","",2*STRATEGY_AMPLITUDE*(1/(1+EXP(-(RATIO_SCALE_FACTOR*(($D631-BULLISH_BIAS_OFFSET)/$C631-1))))-0.5))</f>
        <v/>
      </c>
      <c r="B631" s="140">
        <f>IF('Time Series Inputs'!A631="","",'Time Series Inputs'!A631)</f>
        <v/>
      </c>
      <c r="C631" s="141">
        <f>IF('Time Series Inputs'!B631="","",'Time Series Inputs'!B631)</f>
        <v/>
      </c>
      <c r="D631" s="141">
        <f>IF('Time Series Inputs'!C631="","",'Time Series Inputs'!C631)</f>
        <v/>
      </c>
      <c r="E631" s="142" t="n"/>
      <c r="F631" s="142" t="n"/>
      <c r="G631" s="142" t="n"/>
      <c r="H631" s="142" t="n"/>
      <c r="I631" s="142" t="n"/>
      <c r="J631" s="142" t="n"/>
      <c r="K631" s="142" t="n"/>
      <c r="L631" s="142" t="n"/>
      <c r="M631" s="142" t="n"/>
      <c r="N631" s="142" t="n"/>
      <c r="O631" s="142" t="n"/>
      <c r="P631" s="142" t="n"/>
      <c r="Q631" s="142" t="n"/>
      <c r="R631" s="142" t="n"/>
      <c r="S631" s="142" t="n"/>
    </row>
    <row customHeight="1" ht="15.75" r="632" s="75">
      <c r="A632" s="139">
        <f>IF(B632="","",2*STRATEGY_AMPLITUDE*(1/(1+EXP(-(RATIO_SCALE_FACTOR*(($D632-BULLISH_BIAS_OFFSET)/$C632-1))))-0.5))</f>
        <v/>
      </c>
      <c r="B632" s="140">
        <f>IF('Time Series Inputs'!A632="","",'Time Series Inputs'!A632)</f>
        <v/>
      </c>
      <c r="C632" s="141">
        <f>IF('Time Series Inputs'!B632="","",'Time Series Inputs'!B632)</f>
        <v/>
      </c>
      <c r="D632" s="141">
        <f>IF('Time Series Inputs'!C632="","",'Time Series Inputs'!C632)</f>
        <v/>
      </c>
      <c r="E632" s="142" t="n"/>
      <c r="F632" s="142" t="n"/>
      <c r="G632" s="142" t="n"/>
      <c r="H632" s="142" t="n"/>
      <c r="I632" s="142" t="n"/>
      <c r="J632" s="142" t="n"/>
      <c r="K632" s="142" t="n"/>
      <c r="L632" s="142" t="n"/>
      <c r="M632" s="142" t="n"/>
      <c r="N632" s="142" t="n"/>
      <c r="O632" s="142" t="n"/>
      <c r="P632" s="142" t="n"/>
      <c r="Q632" s="142" t="n"/>
      <c r="R632" s="142" t="n"/>
      <c r="S632" s="142" t="n"/>
    </row>
    <row customHeight="1" ht="15.75" r="633" s="75">
      <c r="A633" s="139">
        <f>IF(B633="","",2*STRATEGY_AMPLITUDE*(1/(1+EXP(-(RATIO_SCALE_FACTOR*(($D633-BULLISH_BIAS_OFFSET)/$C633-1))))-0.5))</f>
        <v/>
      </c>
      <c r="B633" s="140">
        <f>IF('Time Series Inputs'!A633="","",'Time Series Inputs'!A633)</f>
        <v/>
      </c>
      <c r="C633" s="141">
        <f>IF('Time Series Inputs'!B633="","",'Time Series Inputs'!B633)</f>
        <v/>
      </c>
      <c r="D633" s="141">
        <f>IF('Time Series Inputs'!C633="","",'Time Series Inputs'!C633)</f>
        <v/>
      </c>
      <c r="E633" s="142" t="n"/>
      <c r="F633" s="142" t="n"/>
      <c r="G633" s="142" t="n"/>
      <c r="H633" s="142" t="n"/>
      <c r="I633" s="142" t="n"/>
      <c r="J633" s="142" t="n"/>
      <c r="K633" s="142" t="n"/>
      <c r="L633" s="142" t="n"/>
      <c r="M633" s="142" t="n"/>
      <c r="N633" s="142" t="n"/>
      <c r="O633" s="142" t="n"/>
      <c r="P633" s="142" t="n"/>
      <c r="Q633" s="142" t="n"/>
      <c r="R633" s="142" t="n"/>
      <c r="S633" s="142" t="n"/>
    </row>
    <row customHeight="1" ht="15.75" r="634" s="75">
      <c r="A634" s="139">
        <f>IF(B634="","",2*STRATEGY_AMPLITUDE*(1/(1+EXP(-(RATIO_SCALE_FACTOR*(($D634-BULLISH_BIAS_OFFSET)/$C634-1))))-0.5))</f>
        <v/>
      </c>
      <c r="B634" s="140">
        <f>IF('Time Series Inputs'!A634="","",'Time Series Inputs'!A634)</f>
        <v/>
      </c>
      <c r="C634" s="141">
        <f>IF('Time Series Inputs'!B634="","",'Time Series Inputs'!B634)</f>
        <v/>
      </c>
      <c r="D634" s="141">
        <f>IF('Time Series Inputs'!C634="","",'Time Series Inputs'!C634)</f>
        <v/>
      </c>
      <c r="E634" s="142" t="n"/>
      <c r="F634" s="142" t="n"/>
      <c r="G634" s="142" t="n"/>
      <c r="H634" s="142" t="n"/>
      <c r="I634" s="142" t="n"/>
      <c r="J634" s="142" t="n"/>
      <c r="K634" s="142" t="n"/>
      <c r="L634" s="142" t="n"/>
      <c r="M634" s="142" t="n"/>
      <c r="N634" s="142" t="n"/>
      <c r="O634" s="142" t="n"/>
      <c r="P634" s="142" t="n"/>
      <c r="Q634" s="142" t="n"/>
      <c r="R634" s="142" t="n"/>
      <c r="S634" s="142" t="n"/>
    </row>
    <row customHeight="1" ht="15.75" r="635" s="75">
      <c r="A635" s="139">
        <f>IF(B635="","",2*STRATEGY_AMPLITUDE*(1/(1+EXP(-(RATIO_SCALE_FACTOR*(($D635-BULLISH_BIAS_OFFSET)/$C635-1))))-0.5))</f>
        <v/>
      </c>
      <c r="B635" s="140">
        <f>IF('Time Series Inputs'!A635="","",'Time Series Inputs'!A635)</f>
        <v/>
      </c>
      <c r="C635" s="141">
        <f>IF('Time Series Inputs'!B635="","",'Time Series Inputs'!B635)</f>
        <v/>
      </c>
      <c r="D635" s="141">
        <f>IF('Time Series Inputs'!C635="","",'Time Series Inputs'!C635)</f>
        <v/>
      </c>
      <c r="E635" s="142" t="n"/>
      <c r="F635" s="142" t="n"/>
      <c r="G635" s="142" t="n"/>
      <c r="H635" s="142" t="n"/>
      <c r="I635" s="142" t="n"/>
      <c r="J635" s="142" t="n"/>
      <c r="K635" s="142" t="n"/>
      <c r="L635" s="142" t="n"/>
      <c r="M635" s="142" t="n"/>
      <c r="N635" s="142" t="n"/>
      <c r="O635" s="142" t="n"/>
      <c r="P635" s="142" t="n"/>
      <c r="Q635" s="142" t="n"/>
      <c r="R635" s="142" t="n"/>
      <c r="S635" s="142" t="n"/>
    </row>
    <row customHeight="1" ht="15.75" r="636" s="75">
      <c r="A636" s="139">
        <f>IF(B636="","",2*STRATEGY_AMPLITUDE*(1/(1+EXP(-(RATIO_SCALE_FACTOR*(($D636-BULLISH_BIAS_OFFSET)/$C636-1))))-0.5))</f>
        <v/>
      </c>
      <c r="B636" s="140">
        <f>IF('Time Series Inputs'!A636="","",'Time Series Inputs'!A636)</f>
        <v/>
      </c>
      <c r="C636" s="141">
        <f>IF('Time Series Inputs'!B636="","",'Time Series Inputs'!B636)</f>
        <v/>
      </c>
      <c r="D636" s="141">
        <f>IF('Time Series Inputs'!C636="","",'Time Series Inputs'!C636)</f>
        <v/>
      </c>
      <c r="E636" s="142" t="n"/>
      <c r="F636" s="142" t="n"/>
      <c r="G636" s="142" t="n"/>
      <c r="H636" s="142" t="n"/>
      <c r="I636" s="142" t="n"/>
      <c r="J636" s="142" t="n"/>
      <c r="K636" s="142" t="n"/>
      <c r="L636" s="142" t="n"/>
      <c r="M636" s="142" t="n"/>
      <c r="N636" s="142" t="n"/>
      <c r="O636" s="142" t="n"/>
      <c r="P636" s="142" t="n"/>
      <c r="Q636" s="142" t="n"/>
      <c r="R636" s="142" t="n"/>
      <c r="S636" s="142" t="n"/>
    </row>
    <row customHeight="1" ht="15.75" r="637" s="75">
      <c r="A637" s="139">
        <f>IF(B637="","",2*STRATEGY_AMPLITUDE*(1/(1+EXP(-(RATIO_SCALE_FACTOR*(($D637-BULLISH_BIAS_OFFSET)/$C637-1))))-0.5))</f>
        <v/>
      </c>
      <c r="B637" s="140">
        <f>IF('Time Series Inputs'!A637="","",'Time Series Inputs'!A637)</f>
        <v/>
      </c>
      <c r="C637" s="141">
        <f>IF('Time Series Inputs'!B637="","",'Time Series Inputs'!B637)</f>
        <v/>
      </c>
      <c r="D637" s="141">
        <f>IF('Time Series Inputs'!C637="","",'Time Series Inputs'!C637)</f>
        <v/>
      </c>
      <c r="E637" s="142" t="n"/>
      <c r="F637" s="142" t="n"/>
      <c r="G637" s="142" t="n"/>
      <c r="H637" s="142" t="n"/>
      <c r="I637" s="142" t="n"/>
      <c r="J637" s="142" t="n"/>
      <c r="K637" s="142" t="n"/>
      <c r="L637" s="142" t="n"/>
      <c r="M637" s="142" t="n"/>
      <c r="N637" s="142" t="n"/>
      <c r="O637" s="142" t="n"/>
      <c r="P637" s="142" t="n"/>
      <c r="Q637" s="142" t="n"/>
      <c r="R637" s="142" t="n"/>
      <c r="S637" s="142" t="n"/>
    </row>
    <row customHeight="1" ht="15.75" r="638" s="75">
      <c r="A638" s="139">
        <f>IF(B638="","",2*STRATEGY_AMPLITUDE*(1/(1+EXP(-(RATIO_SCALE_FACTOR*(($D638-BULLISH_BIAS_OFFSET)/$C638-1))))-0.5))</f>
        <v/>
      </c>
      <c r="B638" s="140">
        <f>IF('Time Series Inputs'!A638="","",'Time Series Inputs'!A638)</f>
        <v/>
      </c>
      <c r="C638" s="141">
        <f>IF('Time Series Inputs'!B638="","",'Time Series Inputs'!B638)</f>
        <v/>
      </c>
      <c r="D638" s="141">
        <f>IF('Time Series Inputs'!C638="","",'Time Series Inputs'!C638)</f>
        <v/>
      </c>
      <c r="E638" s="142" t="n"/>
      <c r="F638" s="142" t="n"/>
      <c r="G638" s="142" t="n"/>
      <c r="H638" s="142" t="n"/>
      <c r="I638" s="142" t="n"/>
      <c r="J638" s="142" t="n"/>
      <c r="K638" s="142" t="n"/>
      <c r="L638" s="142" t="n"/>
      <c r="M638" s="142" t="n"/>
      <c r="N638" s="142" t="n"/>
      <c r="O638" s="142" t="n"/>
      <c r="P638" s="142" t="n"/>
      <c r="Q638" s="142" t="n"/>
      <c r="R638" s="142" t="n"/>
      <c r="S638" s="142" t="n"/>
    </row>
    <row customHeight="1" ht="15.75" r="639" s="75">
      <c r="A639" s="139">
        <f>IF(B639="","",2*STRATEGY_AMPLITUDE*(1/(1+EXP(-(RATIO_SCALE_FACTOR*(($D639-BULLISH_BIAS_OFFSET)/$C639-1))))-0.5))</f>
        <v/>
      </c>
      <c r="B639" s="140">
        <f>IF('Time Series Inputs'!A639="","",'Time Series Inputs'!A639)</f>
        <v/>
      </c>
      <c r="C639" s="141">
        <f>IF('Time Series Inputs'!B639="","",'Time Series Inputs'!B639)</f>
        <v/>
      </c>
      <c r="D639" s="141">
        <f>IF('Time Series Inputs'!C639="","",'Time Series Inputs'!C639)</f>
        <v/>
      </c>
      <c r="E639" s="142" t="n"/>
      <c r="F639" s="142" t="n"/>
      <c r="G639" s="142" t="n"/>
      <c r="H639" s="142" t="n"/>
      <c r="I639" s="142" t="n"/>
      <c r="J639" s="142" t="n"/>
      <c r="K639" s="142" t="n"/>
      <c r="L639" s="142" t="n"/>
      <c r="M639" s="142" t="n"/>
      <c r="N639" s="142" t="n"/>
      <c r="O639" s="142" t="n"/>
      <c r="P639" s="142" t="n"/>
      <c r="Q639" s="142" t="n"/>
      <c r="R639" s="142" t="n"/>
      <c r="S639" s="142" t="n"/>
    </row>
    <row customHeight="1" ht="15.75" r="640" s="75">
      <c r="A640" s="139">
        <f>IF(B640="","",2*STRATEGY_AMPLITUDE*(1/(1+EXP(-(RATIO_SCALE_FACTOR*(($D640-BULLISH_BIAS_OFFSET)/$C640-1))))-0.5))</f>
        <v/>
      </c>
      <c r="B640" s="140">
        <f>IF('Time Series Inputs'!A640="","",'Time Series Inputs'!A640)</f>
        <v/>
      </c>
      <c r="C640" s="141">
        <f>IF('Time Series Inputs'!B640="","",'Time Series Inputs'!B640)</f>
        <v/>
      </c>
      <c r="D640" s="141">
        <f>IF('Time Series Inputs'!C640="","",'Time Series Inputs'!C640)</f>
        <v/>
      </c>
      <c r="E640" s="142" t="n"/>
      <c r="F640" s="142" t="n"/>
      <c r="G640" s="142" t="n"/>
      <c r="H640" s="142" t="n"/>
      <c r="I640" s="142" t="n"/>
      <c r="J640" s="142" t="n"/>
      <c r="K640" s="142" t="n"/>
      <c r="L640" s="142" t="n"/>
      <c r="M640" s="142" t="n"/>
      <c r="N640" s="142" t="n"/>
      <c r="O640" s="142" t="n"/>
      <c r="P640" s="142" t="n"/>
      <c r="Q640" s="142" t="n"/>
      <c r="R640" s="142" t="n"/>
      <c r="S640" s="142" t="n"/>
    </row>
    <row customHeight="1" ht="15.75" r="641" s="75">
      <c r="A641" s="139">
        <f>IF(B641="","",2*STRATEGY_AMPLITUDE*(1/(1+EXP(-(RATIO_SCALE_FACTOR*(($D641-BULLISH_BIAS_OFFSET)/$C641-1))))-0.5))</f>
        <v/>
      </c>
      <c r="B641" s="140">
        <f>IF('Time Series Inputs'!A641="","",'Time Series Inputs'!A641)</f>
        <v/>
      </c>
      <c r="C641" s="141">
        <f>IF('Time Series Inputs'!B641="","",'Time Series Inputs'!B641)</f>
        <v/>
      </c>
      <c r="D641" s="141">
        <f>IF('Time Series Inputs'!C641="","",'Time Series Inputs'!C641)</f>
        <v/>
      </c>
      <c r="E641" s="142" t="n"/>
      <c r="F641" s="142" t="n"/>
      <c r="G641" s="142" t="n"/>
      <c r="H641" s="142" t="n"/>
      <c r="I641" s="142" t="n"/>
      <c r="J641" s="142" t="n"/>
      <c r="K641" s="142" t="n"/>
      <c r="L641" s="142" t="n"/>
      <c r="M641" s="142" t="n"/>
      <c r="N641" s="142" t="n"/>
      <c r="O641" s="142" t="n"/>
      <c r="P641" s="142" t="n"/>
      <c r="Q641" s="142" t="n"/>
      <c r="R641" s="142" t="n"/>
      <c r="S641" s="142" t="n"/>
    </row>
    <row customHeight="1" ht="15.75" r="642" s="75">
      <c r="A642" s="139">
        <f>IF(B642="","",2*STRATEGY_AMPLITUDE*(1/(1+EXP(-(RATIO_SCALE_FACTOR*(($D642-BULLISH_BIAS_OFFSET)/$C642-1))))-0.5))</f>
        <v/>
      </c>
      <c r="B642" s="140">
        <f>IF('Time Series Inputs'!A642="","",'Time Series Inputs'!A642)</f>
        <v/>
      </c>
      <c r="C642" s="141">
        <f>IF('Time Series Inputs'!B642="","",'Time Series Inputs'!B642)</f>
        <v/>
      </c>
      <c r="D642" s="141">
        <f>IF('Time Series Inputs'!C642="","",'Time Series Inputs'!C642)</f>
        <v/>
      </c>
      <c r="E642" s="142" t="n"/>
      <c r="F642" s="142" t="n"/>
      <c r="G642" s="142" t="n"/>
      <c r="H642" s="142" t="n"/>
      <c r="I642" s="142" t="n"/>
      <c r="J642" s="142" t="n"/>
      <c r="K642" s="142" t="n"/>
      <c r="L642" s="142" t="n"/>
      <c r="M642" s="142" t="n"/>
      <c r="N642" s="142" t="n"/>
      <c r="O642" s="142" t="n"/>
      <c r="P642" s="142" t="n"/>
      <c r="Q642" s="142" t="n"/>
      <c r="R642" s="142" t="n"/>
      <c r="S642" s="142" t="n"/>
    </row>
    <row customHeight="1" ht="15.75" r="643" s="75">
      <c r="A643" s="139">
        <f>IF(B643="","",2*STRATEGY_AMPLITUDE*(1/(1+EXP(-(RATIO_SCALE_FACTOR*(($D643-BULLISH_BIAS_OFFSET)/$C643-1))))-0.5))</f>
        <v/>
      </c>
      <c r="B643" s="140">
        <f>IF('Time Series Inputs'!A643="","",'Time Series Inputs'!A643)</f>
        <v/>
      </c>
      <c r="C643" s="141">
        <f>IF('Time Series Inputs'!B643="","",'Time Series Inputs'!B643)</f>
        <v/>
      </c>
      <c r="D643" s="141">
        <f>IF('Time Series Inputs'!C643="","",'Time Series Inputs'!C643)</f>
        <v/>
      </c>
      <c r="E643" s="142" t="n"/>
      <c r="F643" s="142" t="n"/>
      <c r="G643" s="142" t="n"/>
      <c r="H643" s="142" t="n"/>
      <c r="I643" s="142" t="n"/>
      <c r="J643" s="142" t="n"/>
      <c r="K643" s="142" t="n"/>
      <c r="L643" s="142" t="n"/>
      <c r="M643" s="142" t="n"/>
      <c r="N643" s="142" t="n"/>
      <c r="O643" s="142" t="n"/>
      <c r="P643" s="142" t="n"/>
      <c r="Q643" s="142" t="n"/>
      <c r="R643" s="142" t="n"/>
      <c r="S643" s="142" t="n"/>
    </row>
    <row customHeight="1" ht="15.75" r="644" s="75">
      <c r="A644" s="139">
        <f>IF(B644="","",2*STRATEGY_AMPLITUDE*(1/(1+EXP(-(RATIO_SCALE_FACTOR*(($D644-BULLISH_BIAS_OFFSET)/$C644-1))))-0.5))</f>
        <v/>
      </c>
      <c r="B644" s="140">
        <f>IF('Time Series Inputs'!A644="","",'Time Series Inputs'!A644)</f>
        <v/>
      </c>
      <c r="C644" s="141">
        <f>IF('Time Series Inputs'!B644="","",'Time Series Inputs'!B644)</f>
        <v/>
      </c>
      <c r="D644" s="141">
        <f>IF('Time Series Inputs'!C644="","",'Time Series Inputs'!C644)</f>
        <v/>
      </c>
      <c r="E644" s="142" t="n"/>
      <c r="F644" s="142" t="n"/>
      <c r="G644" s="142" t="n"/>
      <c r="H644" s="142" t="n"/>
      <c r="I644" s="142" t="n"/>
      <c r="J644" s="142" t="n"/>
      <c r="K644" s="142" t="n"/>
      <c r="L644" s="142" t="n"/>
      <c r="M644" s="142" t="n"/>
      <c r="N644" s="142" t="n"/>
      <c r="O644" s="142" t="n"/>
      <c r="P644" s="142" t="n"/>
      <c r="Q644" s="142" t="n"/>
      <c r="R644" s="142" t="n"/>
      <c r="S644" s="142" t="n"/>
    </row>
    <row customHeight="1" ht="15.75" r="645" s="75">
      <c r="A645" s="139">
        <f>IF(B645="","",2*STRATEGY_AMPLITUDE*(1/(1+EXP(-(RATIO_SCALE_FACTOR*(($D645-BULLISH_BIAS_OFFSET)/$C645-1))))-0.5))</f>
        <v/>
      </c>
      <c r="B645" s="140">
        <f>IF('Time Series Inputs'!A645="","",'Time Series Inputs'!A645)</f>
        <v/>
      </c>
      <c r="C645" s="141">
        <f>IF('Time Series Inputs'!B645="","",'Time Series Inputs'!B645)</f>
        <v/>
      </c>
      <c r="D645" s="141">
        <f>IF('Time Series Inputs'!C645="","",'Time Series Inputs'!C645)</f>
        <v/>
      </c>
      <c r="E645" s="142" t="n"/>
      <c r="F645" s="142" t="n"/>
      <c r="G645" s="142" t="n"/>
      <c r="H645" s="142" t="n"/>
      <c r="I645" s="142" t="n"/>
      <c r="J645" s="142" t="n"/>
      <c r="K645" s="142" t="n"/>
      <c r="L645" s="142" t="n"/>
      <c r="M645" s="142" t="n"/>
      <c r="N645" s="142" t="n"/>
      <c r="O645" s="142" t="n"/>
      <c r="P645" s="142" t="n"/>
      <c r="Q645" s="142" t="n"/>
      <c r="R645" s="142" t="n"/>
      <c r="S645" s="142" t="n"/>
    </row>
    <row customHeight="1" ht="15.75" r="646" s="75">
      <c r="A646" s="139">
        <f>IF(B646="","",2*STRATEGY_AMPLITUDE*(1/(1+EXP(-(RATIO_SCALE_FACTOR*(($D646-BULLISH_BIAS_OFFSET)/$C646-1))))-0.5))</f>
        <v/>
      </c>
      <c r="B646" s="140">
        <f>IF('Time Series Inputs'!A646="","",'Time Series Inputs'!A646)</f>
        <v/>
      </c>
      <c r="C646" s="141">
        <f>IF('Time Series Inputs'!B646="","",'Time Series Inputs'!B646)</f>
        <v/>
      </c>
      <c r="D646" s="141">
        <f>IF('Time Series Inputs'!C646="","",'Time Series Inputs'!C646)</f>
        <v/>
      </c>
      <c r="E646" s="142" t="n"/>
      <c r="F646" s="142" t="n"/>
      <c r="G646" s="142" t="n"/>
      <c r="H646" s="142" t="n"/>
      <c r="I646" s="142" t="n"/>
      <c r="J646" s="142" t="n"/>
      <c r="K646" s="142" t="n"/>
      <c r="L646" s="142" t="n"/>
      <c r="M646" s="142" t="n"/>
      <c r="N646" s="142" t="n"/>
      <c r="O646" s="142" t="n"/>
      <c r="P646" s="142" t="n"/>
      <c r="Q646" s="142" t="n"/>
      <c r="R646" s="142" t="n"/>
      <c r="S646" s="142" t="n"/>
    </row>
    <row customHeight="1" ht="15.75" r="647" s="75">
      <c r="A647" s="139">
        <f>IF(B647="","",2*STRATEGY_AMPLITUDE*(1/(1+EXP(-(RATIO_SCALE_FACTOR*(($D647-BULLISH_BIAS_OFFSET)/$C647-1))))-0.5))</f>
        <v/>
      </c>
      <c r="B647" s="140">
        <f>IF('Time Series Inputs'!A647="","",'Time Series Inputs'!A647)</f>
        <v/>
      </c>
      <c r="C647" s="141">
        <f>IF('Time Series Inputs'!B647="","",'Time Series Inputs'!B647)</f>
        <v/>
      </c>
      <c r="D647" s="141">
        <f>IF('Time Series Inputs'!C647="","",'Time Series Inputs'!C647)</f>
        <v/>
      </c>
      <c r="E647" s="142" t="n"/>
      <c r="F647" s="142" t="n"/>
      <c r="G647" s="142" t="n"/>
      <c r="H647" s="142" t="n"/>
      <c r="I647" s="142" t="n"/>
      <c r="J647" s="142" t="n"/>
      <c r="K647" s="142" t="n"/>
      <c r="L647" s="142" t="n"/>
      <c r="M647" s="142" t="n"/>
      <c r="N647" s="142" t="n"/>
      <c r="O647" s="142" t="n"/>
      <c r="P647" s="142" t="n"/>
      <c r="Q647" s="142" t="n"/>
      <c r="R647" s="142" t="n"/>
      <c r="S647" s="142" t="n"/>
    </row>
    <row customHeight="1" ht="15.75" r="648" s="75">
      <c r="A648" s="139">
        <f>IF(B648="","",2*STRATEGY_AMPLITUDE*(1/(1+EXP(-(RATIO_SCALE_FACTOR*(($D648-BULLISH_BIAS_OFFSET)/$C648-1))))-0.5))</f>
        <v/>
      </c>
      <c r="B648" s="140">
        <f>IF('Time Series Inputs'!A648="","",'Time Series Inputs'!A648)</f>
        <v/>
      </c>
      <c r="C648" s="141">
        <f>IF('Time Series Inputs'!B648="","",'Time Series Inputs'!B648)</f>
        <v/>
      </c>
      <c r="D648" s="141">
        <f>IF('Time Series Inputs'!C648="","",'Time Series Inputs'!C648)</f>
        <v/>
      </c>
      <c r="E648" s="142" t="n"/>
      <c r="F648" s="142" t="n"/>
      <c r="G648" s="142" t="n"/>
      <c r="H648" s="142" t="n"/>
      <c r="I648" s="142" t="n"/>
      <c r="J648" s="142" t="n"/>
      <c r="K648" s="142" t="n"/>
      <c r="L648" s="142" t="n"/>
      <c r="M648" s="142" t="n"/>
      <c r="N648" s="142" t="n"/>
      <c r="O648" s="142" t="n"/>
      <c r="P648" s="142" t="n"/>
      <c r="Q648" s="142" t="n"/>
      <c r="R648" s="142" t="n"/>
      <c r="S648" s="142" t="n"/>
    </row>
    <row customHeight="1" ht="15.75" r="649" s="75">
      <c r="A649" s="139">
        <f>IF(B649="","",2*STRATEGY_AMPLITUDE*(1/(1+EXP(-(RATIO_SCALE_FACTOR*(($D649-BULLISH_BIAS_OFFSET)/$C649-1))))-0.5))</f>
        <v/>
      </c>
      <c r="B649" s="140">
        <f>IF('Time Series Inputs'!A649="","",'Time Series Inputs'!A649)</f>
        <v/>
      </c>
      <c r="C649" s="141">
        <f>IF('Time Series Inputs'!B649="","",'Time Series Inputs'!B649)</f>
        <v/>
      </c>
      <c r="D649" s="141">
        <f>IF('Time Series Inputs'!C649="","",'Time Series Inputs'!C649)</f>
        <v/>
      </c>
      <c r="E649" s="142" t="n"/>
      <c r="F649" s="142" t="n"/>
      <c r="G649" s="142" t="n"/>
      <c r="H649" s="142" t="n"/>
      <c r="I649" s="142" t="n"/>
      <c r="J649" s="142" t="n"/>
      <c r="K649" s="142" t="n"/>
      <c r="L649" s="142" t="n"/>
      <c r="M649" s="142" t="n"/>
      <c r="N649" s="142" t="n"/>
      <c r="O649" s="142" t="n"/>
      <c r="P649" s="142" t="n"/>
      <c r="Q649" s="142" t="n"/>
      <c r="R649" s="142" t="n"/>
      <c r="S649" s="142" t="n"/>
    </row>
    <row customHeight="1" ht="15.75" r="650" s="75">
      <c r="A650" s="139">
        <f>IF(B650="","",2*STRATEGY_AMPLITUDE*(1/(1+EXP(-(RATIO_SCALE_FACTOR*(($D650-BULLISH_BIAS_OFFSET)/$C650-1))))-0.5))</f>
        <v/>
      </c>
      <c r="B650" s="140">
        <f>IF('Time Series Inputs'!A650="","",'Time Series Inputs'!A650)</f>
        <v/>
      </c>
      <c r="C650" s="141">
        <f>IF('Time Series Inputs'!B650="","",'Time Series Inputs'!B650)</f>
        <v/>
      </c>
      <c r="D650" s="141">
        <f>IF('Time Series Inputs'!C650="","",'Time Series Inputs'!C650)</f>
        <v/>
      </c>
      <c r="E650" s="142" t="n"/>
      <c r="F650" s="142" t="n"/>
      <c r="G650" s="142" t="n"/>
      <c r="H650" s="142" t="n"/>
      <c r="I650" s="142" t="n"/>
      <c r="J650" s="142" t="n"/>
      <c r="K650" s="142" t="n"/>
      <c r="L650" s="142" t="n"/>
      <c r="M650" s="142" t="n"/>
      <c r="N650" s="142" t="n"/>
      <c r="O650" s="142" t="n"/>
      <c r="P650" s="142" t="n"/>
      <c r="Q650" s="142" t="n"/>
      <c r="R650" s="142" t="n"/>
      <c r="S650" s="142" t="n"/>
    </row>
    <row customHeight="1" ht="15.75" r="651" s="75">
      <c r="A651" s="139">
        <f>IF(B651="","",2*STRATEGY_AMPLITUDE*(1/(1+EXP(-(RATIO_SCALE_FACTOR*(($D651-BULLISH_BIAS_OFFSET)/$C651-1))))-0.5))</f>
        <v/>
      </c>
      <c r="B651" s="140">
        <f>IF('Time Series Inputs'!A651="","",'Time Series Inputs'!A651)</f>
        <v/>
      </c>
      <c r="C651" s="141">
        <f>IF('Time Series Inputs'!B651="","",'Time Series Inputs'!B651)</f>
        <v/>
      </c>
      <c r="D651" s="141">
        <f>IF('Time Series Inputs'!C651="","",'Time Series Inputs'!C651)</f>
        <v/>
      </c>
      <c r="E651" s="142" t="n"/>
      <c r="F651" s="142" t="n"/>
      <c r="G651" s="142" t="n"/>
      <c r="H651" s="142" t="n"/>
      <c r="I651" s="142" t="n"/>
      <c r="J651" s="142" t="n"/>
      <c r="K651" s="142" t="n"/>
      <c r="L651" s="142" t="n"/>
      <c r="M651" s="142" t="n"/>
      <c r="N651" s="142" t="n"/>
      <c r="O651" s="142" t="n"/>
      <c r="P651" s="142" t="n"/>
      <c r="Q651" s="142" t="n"/>
      <c r="R651" s="142" t="n"/>
      <c r="S651" s="142" t="n"/>
    </row>
    <row customHeight="1" ht="15.75" r="652" s="75">
      <c r="A652" s="139">
        <f>IF(B652="","",2*STRATEGY_AMPLITUDE*(1/(1+EXP(-(RATIO_SCALE_FACTOR*(($D652-BULLISH_BIAS_OFFSET)/$C652-1))))-0.5))</f>
        <v/>
      </c>
      <c r="B652" s="140">
        <f>IF('Time Series Inputs'!A652="","",'Time Series Inputs'!A652)</f>
        <v/>
      </c>
      <c r="C652" s="141">
        <f>IF('Time Series Inputs'!B652="","",'Time Series Inputs'!B652)</f>
        <v/>
      </c>
      <c r="D652" s="141">
        <f>IF('Time Series Inputs'!C652="","",'Time Series Inputs'!C652)</f>
        <v/>
      </c>
      <c r="E652" s="142" t="n"/>
      <c r="F652" s="142" t="n"/>
      <c r="G652" s="142" t="n"/>
      <c r="H652" s="142" t="n"/>
      <c r="I652" s="142" t="n"/>
      <c r="J652" s="142" t="n"/>
      <c r="K652" s="142" t="n"/>
      <c r="L652" s="142" t="n"/>
      <c r="M652" s="142" t="n"/>
      <c r="N652" s="142" t="n"/>
      <c r="O652" s="142" t="n"/>
      <c r="P652" s="142" t="n"/>
      <c r="Q652" s="142" t="n"/>
      <c r="R652" s="142" t="n"/>
      <c r="S652" s="142" t="n"/>
    </row>
    <row customHeight="1" ht="15.75" r="653" s="75">
      <c r="A653" s="139">
        <f>IF(B653="","",2*STRATEGY_AMPLITUDE*(1/(1+EXP(-(RATIO_SCALE_FACTOR*(($D653-BULLISH_BIAS_OFFSET)/$C653-1))))-0.5))</f>
        <v/>
      </c>
      <c r="B653" s="140">
        <f>IF('Time Series Inputs'!A653="","",'Time Series Inputs'!A653)</f>
        <v/>
      </c>
      <c r="C653" s="141">
        <f>IF('Time Series Inputs'!B653="","",'Time Series Inputs'!B653)</f>
        <v/>
      </c>
      <c r="D653" s="141">
        <f>IF('Time Series Inputs'!C653="","",'Time Series Inputs'!C653)</f>
        <v/>
      </c>
      <c r="E653" s="142" t="n"/>
      <c r="F653" s="142" t="n"/>
      <c r="G653" s="142" t="n"/>
      <c r="H653" s="142" t="n"/>
      <c r="I653" s="142" t="n"/>
      <c r="J653" s="142" t="n"/>
      <c r="K653" s="142" t="n"/>
      <c r="L653" s="142" t="n"/>
      <c r="M653" s="142" t="n"/>
      <c r="N653" s="142" t="n"/>
      <c r="O653" s="142" t="n"/>
      <c r="P653" s="142" t="n"/>
      <c r="Q653" s="142" t="n"/>
      <c r="R653" s="142" t="n"/>
      <c r="S653" s="142" t="n"/>
    </row>
    <row customHeight="1" ht="15.75" r="654" s="75">
      <c r="A654" s="139">
        <f>IF(B654="","",2*STRATEGY_AMPLITUDE*(1/(1+EXP(-(RATIO_SCALE_FACTOR*(($D654-BULLISH_BIAS_OFFSET)/$C654-1))))-0.5))</f>
        <v/>
      </c>
      <c r="B654" s="140">
        <f>IF('Time Series Inputs'!A654="","",'Time Series Inputs'!A654)</f>
        <v/>
      </c>
      <c r="C654" s="141">
        <f>IF('Time Series Inputs'!B654="","",'Time Series Inputs'!B654)</f>
        <v/>
      </c>
      <c r="D654" s="141">
        <f>IF('Time Series Inputs'!C654="","",'Time Series Inputs'!C654)</f>
        <v/>
      </c>
      <c r="E654" s="142" t="n"/>
      <c r="F654" s="142" t="n"/>
      <c r="G654" s="142" t="n"/>
      <c r="H654" s="142" t="n"/>
      <c r="I654" s="142" t="n"/>
      <c r="J654" s="142" t="n"/>
      <c r="K654" s="142" t="n"/>
      <c r="L654" s="142" t="n"/>
      <c r="M654" s="142" t="n"/>
      <c r="N654" s="142" t="n"/>
      <c r="O654" s="142" t="n"/>
      <c r="P654" s="142" t="n"/>
      <c r="Q654" s="142" t="n"/>
      <c r="R654" s="142" t="n"/>
      <c r="S654" s="142" t="n"/>
    </row>
    <row customHeight="1" ht="15.75" r="655" s="75">
      <c r="A655" s="139">
        <f>IF(B655="","",2*STRATEGY_AMPLITUDE*(1/(1+EXP(-(RATIO_SCALE_FACTOR*(($D655-BULLISH_BIAS_OFFSET)/$C655-1))))-0.5))</f>
        <v/>
      </c>
      <c r="B655" s="140">
        <f>IF('Time Series Inputs'!A655="","",'Time Series Inputs'!A655)</f>
        <v/>
      </c>
      <c r="C655" s="141">
        <f>IF('Time Series Inputs'!B655="","",'Time Series Inputs'!B655)</f>
        <v/>
      </c>
      <c r="D655" s="141">
        <f>IF('Time Series Inputs'!C655="","",'Time Series Inputs'!C655)</f>
        <v/>
      </c>
      <c r="E655" s="142" t="n"/>
      <c r="F655" s="142" t="n"/>
      <c r="G655" s="142" t="n"/>
      <c r="H655" s="142" t="n"/>
      <c r="I655" s="142" t="n"/>
      <c r="J655" s="142" t="n"/>
      <c r="K655" s="142" t="n"/>
      <c r="L655" s="142" t="n"/>
      <c r="M655" s="142" t="n"/>
      <c r="N655" s="142" t="n"/>
      <c r="O655" s="142" t="n"/>
      <c r="P655" s="142" t="n"/>
      <c r="Q655" s="142" t="n"/>
      <c r="R655" s="142" t="n"/>
      <c r="S655" s="142" t="n"/>
    </row>
    <row customHeight="1" ht="15.75" r="656" s="75">
      <c r="A656" s="139">
        <f>IF(B656="","",2*STRATEGY_AMPLITUDE*(1/(1+EXP(-(RATIO_SCALE_FACTOR*(($D656-BULLISH_BIAS_OFFSET)/$C656-1))))-0.5))</f>
        <v/>
      </c>
      <c r="B656" s="140">
        <f>IF('Time Series Inputs'!A656="","",'Time Series Inputs'!A656)</f>
        <v/>
      </c>
      <c r="C656" s="141">
        <f>IF('Time Series Inputs'!B656="","",'Time Series Inputs'!B656)</f>
        <v/>
      </c>
      <c r="D656" s="141">
        <f>IF('Time Series Inputs'!C656="","",'Time Series Inputs'!C656)</f>
        <v/>
      </c>
      <c r="E656" s="142" t="n"/>
      <c r="F656" s="142" t="n"/>
      <c r="G656" s="142" t="n"/>
      <c r="H656" s="142" t="n"/>
      <c r="I656" s="142" t="n"/>
      <c r="J656" s="142" t="n"/>
      <c r="K656" s="142" t="n"/>
      <c r="L656" s="142" t="n"/>
      <c r="M656" s="142" t="n"/>
      <c r="N656" s="142" t="n"/>
      <c r="O656" s="142" t="n"/>
      <c r="P656" s="142" t="n"/>
      <c r="Q656" s="142" t="n"/>
      <c r="R656" s="142" t="n"/>
      <c r="S656" s="142" t="n"/>
    </row>
    <row customHeight="1" ht="15.75" r="657" s="75">
      <c r="A657" s="139">
        <f>IF(B657="","",2*STRATEGY_AMPLITUDE*(1/(1+EXP(-(RATIO_SCALE_FACTOR*(($D657-BULLISH_BIAS_OFFSET)/$C657-1))))-0.5))</f>
        <v/>
      </c>
      <c r="B657" s="140">
        <f>IF('Time Series Inputs'!A657="","",'Time Series Inputs'!A657)</f>
        <v/>
      </c>
      <c r="C657" s="141">
        <f>IF('Time Series Inputs'!B657="","",'Time Series Inputs'!B657)</f>
        <v/>
      </c>
      <c r="D657" s="141">
        <f>IF('Time Series Inputs'!C657="","",'Time Series Inputs'!C657)</f>
        <v/>
      </c>
      <c r="E657" s="142" t="n"/>
      <c r="F657" s="142" t="n"/>
      <c r="G657" s="142" t="n"/>
      <c r="H657" s="142" t="n"/>
      <c r="I657" s="142" t="n"/>
      <c r="J657" s="142" t="n"/>
      <c r="K657" s="142" t="n"/>
      <c r="L657" s="142" t="n"/>
      <c r="M657" s="142" t="n"/>
      <c r="N657" s="142" t="n"/>
      <c r="O657" s="142" t="n"/>
      <c r="P657" s="142" t="n"/>
      <c r="Q657" s="142" t="n"/>
      <c r="R657" s="142" t="n"/>
      <c r="S657" s="142" t="n"/>
    </row>
    <row customHeight="1" ht="15.75" r="658" s="75">
      <c r="A658" s="139">
        <f>IF(B658="","",2*STRATEGY_AMPLITUDE*(1/(1+EXP(-(RATIO_SCALE_FACTOR*(($D658-BULLISH_BIAS_OFFSET)/$C658-1))))-0.5))</f>
        <v/>
      </c>
      <c r="B658" s="140">
        <f>IF('Time Series Inputs'!A658="","",'Time Series Inputs'!A658)</f>
        <v/>
      </c>
      <c r="C658" s="141">
        <f>IF('Time Series Inputs'!B658="","",'Time Series Inputs'!B658)</f>
        <v/>
      </c>
      <c r="D658" s="141">
        <f>IF('Time Series Inputs'!C658="","",'Time Series Inputs'!C658)</f>
        <v/>
      </c>
      <c r="E658" s="142" t="n"/>
      <c r="F658" s="142" t="n"/>
      <c r="G658" s="142" t="n"/>
      <c r="H658" s="142" t="n"/>
      <c r="I658" s="142" t="n"/>
      <c r="J658" s="142" t="n"/>
      <c r="K658" s="142" t="n"/>
      <c r="L658" s="142" t="n"/>
      <c r="M658" s="142" t="n"/>
      <c r="N658" s="142" t="n"/>
      <c r="O658" s="142" t="n"/>
      <c r="P658" s="142" t="n"/>
      <c r="Q658" s="142" t="n"/>
      <c r="R658" s="142" t="n"/>
      <c r="S658" s="142" t="n"/>
    </row>
    <row customHeight="1" ht="15.75" r="659" s="75">
      <c r="A659" s="139">
        <f>IF(B659="","",2*STRATEGY_AMPLITUDE*(1/(1+EXP(-(RATIO_SCALE_FACTOR*(($D659-BULLISH_BIAS_OFFSET)/$C659-1))))-0.5))</f>
        <v/>
      </c>
      <c r="B659" s="140">
        <f>IF('Time Series Inputs'!A659="","",'Time Series Inputs'!A659)</f>
        <v/>
      </c>
      <c r="C659" s="141">
        <f>IF('Time Series Inputs'!B659="","",'Time Series Inputs'!B659)</f>
        <v/>
      </c>
      <c r="D659" s="141">
        <f>IF('Time Series Inputs'!C659="","",'Time Series Inputs'!C659)</f>
        <v/>
      </c>
      <c r="E659" s="142" t="n"/>
      <c r="F659" s="142" t="n"/>
      <c r="G659" s="142" t="n"/>
      <c r="H659" s="142" t="n"/>
      <c r="I659" s="142" t="n"/>
      <c r="J659" s="142" t="n"/>
      <c r="K659" s="142" t="n"/>
      <c r="L659" s="142" t="n"/>
      <c r="M659" s="142" t="n"/>
      <c r="N659" s="142" t="n"/>
      <c r="O659" s="142" t="n"/>
      <c r="P659" s="142" t="n"/>
      <c r="Q659" s="142" t="n"/>
      <c r="R659" s="142" t="n"/>
      <c r="S659" s="142" t="n"/>
    </row>
    <row customHeight="1" ht="15.75" r="660" s="75">
      <c r="A660" s="139">
        <f>IF(B660="","",2*STRATEGY_AMPLITUDE*(1/(1+EXP(-(RATIO_SCALE_FACTOR*(($D660-BULLISH_BIAS_OFFSET)/$C660-1))))-0.5))</f>
        <v/>
      </c>
      <c r="B660" s="140">
        <f>IF('Time Series Inputs'!A660="","",'Time Series Inputs'!A660)</f>
        <v/>
      </c>
      <c r="C660" s="141">
        <f>IF('Time Series Inputs'!B660="","",'Time Series Inputs'!B660)</f>
        <v/>
      </c>
      <c r="D660" s="141">
        <f>IF('Time Series Inputs'!C660="","",'Time Series Inputs'!C660)</f>
        <v/>
      </c>
      <c r="E660" s="142" t="n"/>
      <c r="F660" s="142" t="n"/>
      <c r="G660" s="142" t="n"/>
      <c r="H660" s="142" t="n"/>
      <c r="I660" s="142" t="n"/>
      <c r="J660" s="142" t="n"/>
      <c r="K660" s="142" t="n"/>
      <c r="L660" s="142" t="n"/>
      <c r="M660" s="142" t="n"/>
      <c r="N660" s="142" t="n"/>
      <c r="O660" s="142" t="n"/>
      <c r="P660" s="142" t="n"/>
      <c r="Q660" s="142" t="n"/>
      <c r="R660" s="142" t="n"/>
      <c r="S660" s="142" t="n"/>
    </row>
    <row customHeight="1" ht="15.75" r="661" s="75">
      <c r="A661" s="139">
        <f>IF(B661="","",2*STRATEGY_AMPLITUDE*(1/(1+EXP(-(RATIO_SCALE_FACTOR*(($D661-BULLISH_BIAS_OFFSET)/$C661-1))))-0.5))</f>
        <v/>
      </c>
      <c r="B661" s="140">
        <f>IF('Time Series Inputs'!A661="","",'Time Series Inputs'!A661)</f>
        <v/>
      </c>
      <c r="C661" s="141">
        <f>IF('Time Series Inputs'!B661="","",'Time Series Inputs'!B661)</f>
        <v/>
      </c>
      <c r="D661" s="141">
        <f>IF('Time Series Inputs'!C661="","",'Time Series Inputs'!C661)</f>
        <v/>
      </c>
      <c r="E661" s="142" t="n"/>
      <c r="F661" s="142" t="n"/>
      <c r="G661" s="142" t="n"/>
      <c r="H661" s="142" t="n"/>
      <c r="I661" s="142" t="n"/>
      <c r="J661" s="142" t="n"/>
      <c r="K661" s="142" t="n"/>
      <c r="L661" s="142" t="n"/>
      <c r="M661" s="142" t="n"/>
      <c r="N661" s="142" t="n"/>
      <c r="O661" s="142" t="n"/>
      <c r="P661" s="142" t="n"/>
      <c r="Q661" s="142" t="n"/>
      <c r="R661" s="142" t="n"/>
      <c r="S661" s="142" t="n"/>
    </row>
    <row customHeight="1" ht="15.75" r="662" s="75">
      <c r="A662" s="139">
        <f>IF(B662="","",2*STRATEGY_AMPLITUDE*(1/(1+EXP(-(RATIO_SCALE_FACTOR*(($D662-BULLISH_BIAS_OFFSET)/$C662-1))))-0.5))</f>
        <v/>
      </c>
      <c r="B662" s="140">
        <f>IF('Time Series Inputs'!A662="","",'Time Series Inputs'!A662)</f>
        <v/>
      </c>
      <c r="C662" s="141">
        <f>IF('Time Series Inputs'!B662="","",'Time Series Inputs'!B662)</f>
        <v/>
      </c>
      <c r="D662" s="141">
        <f>IF('Time Series Inputs'!C662="","",'Time Series Inputs'!C662)</f>
        <v/>
      </c>
      <c r="E662" s="142" t="n"/>
      <c r="F662" s="142" t="n"/>
      <c r="G662" s="142" t="n"/>
      <c r="H662" s="142" t="n"/>
      <c r="I662" s="142" t="n"/>
      <c r="J662" s="142" t="n"/>
      <c r="K662" s="142" t="n"/>
      <c r="L662" s="142" t="n"/>
      <c r="M662" s="142" t="n"/>
      <c r="N662" s="142" t="n"/>
      <c r="O662" s="142" t="n"/>
      <c r="P662" s="142" t="n"/>
      <c r="Q662" s="142" t="n"/>
      <c r="R662" s="142" t="n"/>
      <c r="S662" s="142" t="n"/>
    </row>
    <row customHeight="1" ht="15.75" r="663" s="75">
      <c r="A663" s="139">
        <f>IF(B663="","",2*STRATEGY_AMPLITUDE*(1/(1+EXP(-(RATIO_SCALE_FACTOR*(($D663-BULLISH_BIAS_OFFSET)/$C663-1))))-0.5))</f>
        <v/>
      </c>
      <c r="B663" s="140">
        <f>IF('Time Series Inputs'!A663="","",'Time Series Inputs'!A663)</f>
        <v/>
      </c>
      <c r="C663" s="141">
        <f>IF('Time Series Inputs'!B663="","",'Time Series Inputs'!B663)</f>
        <v/>
      </c>
      <c r="D663" s="141">
        <f>IF('Time Series Inputs'!C663="","",'Time Series Inputs'!C663)</f>
        <v/>
      </c>
      <c r="E663" s="142" t="n"/>
      <c r="F663" s="142" t="n"/>
      <c r="G663" s="142" t="n"/>
      <c r="H663" s="142" t="n"/>
      <c r="I663" s="142" t="n"/>
      <c r="J663" s="142" t="n"/>
      <c r="K663" s="142" t="n"/>
      <c r="L663" s="142" t="n"/>
      <c r="M663" s="142" t="n"/>
      <c r="N663" s="142" t="n"/>
      <c r="O663" s="142" t="n"/>
      <c r="P663" s="142" t="n"/>
      <c r="Q663" s="142" t="n"/>
      <c r="R663" s="142" t="n"/>
      <c r="S663" s="142" t="n"/>
    </row>
    <row customHeight="1" ht="15.75" r="664" s="75">
      <c r="A664" s="139">
        <f>IF(B664="","",2*STRATEGY_AMPLITUDE*(1/(1+EXP(-(RATIO_SCALE_FACTOR*(($D664-BULLISH_BIAS_OFFSET)/$C664-1))))-0.5))</f>
        <v/>
      </c>
      <c r="B664" s="140">
        <f>IF('Time Series Inputs'!A664="","",'Time Series Inputs'!A664)</f>
        <v/>
      </c>
      <c r="C664" s="141">
        <f>IF('Time Series Inputs'!B664="","",'Time Series Inputs'!B664)</f>
        <v/>
      </c>
      <c r="D664" s="141">
        <f>IF('Time Series Inputs'!C664="","",'Time Series Inputs'!C664)</f>
        <v/>
      </c>
      <c r="E664" s="142" t="n"/>
      <c r="F664" s="142" t="n"/>
      <c r="G664" s="142" t="n"/>
      <c r="H664" s="142" t="n"/>
      <c r="I664" s="142" t="n"/>
      <c r="J664" s="142" t="n"/>
      <c r="K664" s="142" t="n"/>
      <c r="L664" s="142" t="n"/>
      <c r="M664" s="142" t="n"/>
      <c r="N664" s="142" t="n"/>
      <c r="O664" s="142" t="n"/>
      <c r="P664" s="142" t="n"/>
      <c r="Q664" s="142" t="n"/>
      <c r="R664" s="142" t="n"/>
      <c r="S664" s="142" t="n"/>
    </row>
    <row customHeight="1" ht="15.75" r="665" s="75">
      <c r="A665" s="139">
        <f>IF(B665="","",2*STRATEGY_AMPLITUDE*(1/(1+EXP(-(RATIO_SCALE_FACTOR*(($D665-BULLISH_BIAS_OFFSET)/$C665-1))))-0.5))</f>
        <v/>
      </c>
      <c r="B665" s="140">
        <f>IF('Time Series Inputs'!A665="","",'Time Series Inputs'!A665)</f>
        <v/>
      </c>
      <c r="C665" s="141">
        <f>IF('Time Series Inputs'!B665="","",'Time Series Inputs'!B665)</f>
        <v/>
      </c>
      <c r="D665" s="141">
        <f>IF('Time Series Inputs'!C665="","",'Time Series Inputs'!C665)</f>
        <v/>
      </c>
      <c r="E665" s="142" t="n"/>
      <c r="F665" s="142" t="n"/>
      <c r="G665" s="142" t="n"/>
      <c r="H665" s="142" t="n"/>
      <c r="I665" s="142" t="n"/>
      <c r="J665" s="142" t="n"/>
      <c r="K665" s="142" t="n"/>
      <c r="L665" s="142" t="n"/>
      <c r="M665" s="142" t="n"/>
      <c r="N665" s="142" t="n"/>
      <c r="O665" s="142" t="n"/>
      <c r="P665" s="142" t="n"/>
      <c r="Q665" s="142" t="n"/>
      <c r="R665" s="142" t="n"/>
      <c r="S665" s="142" t="n"/>
    </row>
    <row customHeight="1" ht="15.75" r="666" s="75">
      <c r="A666" s="139">
        <f>IF(B666="","",2*STRATEGY_AMPLITUDE*(1/(1+EXP(-(RATIO_SCALE_FACTOR*(($D666-BULLISH_BIAS_OFFSET)/$C666-1))))-0.5))</f>
        <v/>
      </c>
      <c r="B666" s="140">
        <f>IF('Time Series Inputs'!A666="","",'Time Series Inputs'!A666)</f>
        <v/>
      </c>
      <c r="C666" s="141">
        <f>IF('Time Series Inputs'!B666="","",'Time Series Inputs'!B666)</f>
        <v/>
      </c>
      <c r="D666" s="141">
        <f>IF('Time Series Inputs'!C666="","",'Time Series Inputs'!C666)</f>
        <v/>
      </c>
      <c r="E666" s="142" t="n"/>
      <c r="F666" s="142" t="n"/>
      <c r="G666" s="142" t="n"/>
      <c r="H666" s="142" t="n"/>
      <c r="I666" s="142" t="n"/>
      <c r="J666" s="142" t="n"/>
      <c r="K666" s="142" t="n"/>
      <c r="L666" s="142" t="n"/>
      <c r="M666" s="142" t="n"/>
      <c r="N666" s="142" t="n"/>
      <c r="O666" s="142" t="n"/>
      <c r="P666" s="142" t="n"/>
      <c r="Q666" s="142" t="n"/>
      <c r="R666" s="142" t="n"/>
      <c r="S666" s="142" t="n"/>
    </row>
    <row customHeight="1" ht="15.75" r="667" s="75">
      <c r="A667" s="139">
        <f>IF(B667="","",2*STRATEGY_AMPLITUDE*(1/(1+EXP(-(RATIO_SCALE_FACTOR*(($D667-BULLISH_BIAS_OFFSET)/$C667-1))))-0.5))</f>
        <v/>
      </c>
      <c r="B667" s="140">
        <f>IF('Time Series Inputs'!A667="","",'Time Series Inputs'!A667)</f>
        <v/>
      </c>
      <c r="C667" s="141">
        <f>IF('Time Series Inputs'!B667="","",'Time Series Inputs'!B667)</f>
        <v/>
      </c>
      <c r="D667" s="141">
        <f>IF('Time Series Inputs'!C667="","",'Time Series Inputs'!C667)</f>
        <v/>
      </c>
      <c r="E667" s="142" t="n"/>
      <c r="F667" s="142" t="n"/>
      <c r="G667" s="142" t="n"/>
      <c r="H667" s="142" t="n"/>
      <c r="I667" s="142" t="n"/>
      <c r="J667" s="142" t="n"/>
      <c r="K667" s="142" t="n"/>
      <c r="L667" s="142" t="n"/>
      <c r="M667" s="142" t="n"/>
      <c r="N667" s="142" t="n"/>
      <c r="O667" s="142" t="n"/>
      <c r="P667" s="142" t="n"/>
      <c r="Q667" s="142" t="n"/>
      <c r="R667" s="142" t="n"/>
      <c r="S667" s="142" t="n"/>
    </row>
    <row customHeight="1" ht="15.75" r="668" s="75">
      <c r="A668" s="139">
        <f>IF(B668="","",2*STRATEGY_AMPLITUDE*(1/(1+EXP(-(RATIO_SCALE_FACTOR*(($D668-BULLISH_BIAS_OFFSET)/$C668-1))))-0.5))</f>
        <v/>
      </c>
      <c r="B668" s="140">
        <f>IF('Time Series Inputs'!A668="","",'Time Series Inputs'!A668)</f>
        <v/>
      </c>
      <c r="C668" s="141">
        <f>IF('Time Series Inputs'!B668="","",'Time Series Inputs'!B668)</f>
        <v/>
      </c>
      <c r="D668" s="141">
        <f>IF('Time Series Inputs'!C668="","",'Time Series Inputs'!C668)</f>
        <v/>
      </c>
      <c r="E668" s="142" t="n"/>
      <c r="F668" s="142" t="n"/>
      <c r="G668" s="142" t="n"/>
      <c r="H668" s="142" t="n"/>
      <c r="I668" s="142" t="n"/>
      <c r="J668" s="142" t="n"/>
      <c r="K668" s="142" t="n"/>
      <c r="L668" s="142" t="n"/>
      <c r="M668" s="142" t="n"/>
      <c r="N668" s="142" t="n"/>
      <c r="O668" s="142" t="n"/>
      <c r="P668" s="142" t="n"/>
      <c r="Q668" s="142" t="n"/>
      <c r="R668" s="142" t="n"/>
      <c r="S668" s="142" t="n"/>
    </row>
    <row customHeight="1" ht="15.75" r="669" s="75">
      <c r="A669" s="139">
        <f>IF(B669="","",2*STRATEGY_AMPLITUDE*(1/(1+EXP(-(RATIO_SCALE_FACTOR*(($D669-BULLISH_BIAS_OFFSET)/$C669-1))))-0.5))</f>
        <v/>
      </c>
      <c r="B669" s="140">
        <f>IF('Time Series Inputs'!A669="","",'Time Series Inputs'!A669)</f>
        <v/>
      </c>
      <c r="C669" s="141">
        <f>IF('Time Series Inputs'!B669="","",'Time Series Inputs'!B669)</f>
        <v/>
      </c>
      <c r="D669" s="141">
        <f>IF('Time Series Inputs'!C669="","",'Time Series Inputs'!C669)</f>
        <v/>
      </c>
      <c r="E669" s="142" t="n"/>
      <c r="F669" s="142" t="n"/>
      <c r="G669" s="142" t="n"/>
      <c r="H669" s="142" t="n"/>
      <c r="I669" s="142" t="n"/>
      <c r="J669" s="142" t="n"/>
      <c r="K669" s="142" t="n"/>
      <c r="L669" s="142" t="n"/>
      <c r="M669" s="142" t="n"/>
      <c r="N669" s="142" t="n"/>
      <c r="O669" s="142" t="n"/>
      <c r="P669" s="142" t="n"/>
      <c r="Q669" s="142" t="n"/>
      <c r="R669" s="142" t="n"/>
      <c r="S669" s="142" t="n"/>
    </row>
    <row customHeight="1" ht="15.75" r="670" s="75">
      <c r="A670" s="139">
        <f>IF(B670="","",2*STRATEGY_AMPLITUDE*(1/(1+EXP(-(RATIO_SCALE_FACTOR*(($D670-BULLISH_BIAS_OFFSET)/$C670-1))))-0.5))</f>
        <v/>
      </c>
      <c r="B670" s="140">
        <f>IF('Time Series Inputs'!A670="","",'Time Series Inputs'!A670)</f>
        <v/>
      </c>
      <c r="C670" s="141">
        <f>IF('Time Series Inputs'!B670="","",'Time Series Inputs'!B670)</f>
        <v/>
      </c>
      <c r="D670" s="141">
        <f>IF('Time Series Inputs'!C670="","",'Time Series Inputs'!C670)</f>
        <v/>
      </c>
      <c r="E670" s="142" t="n"/>
      <c r="F670" s="142" t="n"/>
      <c r="G670" s="142" t="n"/>
      <c r="H670" s="142" t="n"/>
      <c r="I670" s="142" t="n"/>
      <c r="J670" s="142" t="n"/>
      <c r="K670" s="142" t="n"/>
      <c r="L670" s="142" t="n"/>
      <c r="M670" s="142" t="n"/>
      <c r="N670" s="142" t="n"/>
      <c r="O670" s="142" t="n"/>
      <c r="P670" s="142" t="n"/>
      <c r="Q670" s="142" t="n"/>
      <c r="R670" s="142" t="n"/>
      <c r="S670" s="142" t="n"/>
    </row>
    <row customHeight="1" ht="15.75" r="671" s="75">
      <c r="A671" s="139">
        <f>IF(B671="","",2*STRATEGY_AMPLITUDE*(1/(1+EXP(-(RATIO_SCALE_FACTOR*(($D671-BULLISH_BIAS_OFFSET)/$C671-1))))-0.5))</f>
        <v/>
      </c>
      <c r="B671" s="140">
        <f>IF('Time Series Inputs'!A671="","",'Time Series Inputs'!A671)</f>
        <v/>
      </c>
      <c r="C671" s="141">
        <f>IF('Time Series Inputs'!B671="","",'Time Series Inputs'!B671)</f>
        <v/>
      </c>
      <c r="D671" s="141">
        <f>IF('Time Series Inputs'!C671="","",'Time Series Inputs'!C671)</f>
        <v/>
      </c>
      <c r="E671" s="142" t="n"/>
      <c r="F671" s="142" t="n"/>
      <c r="G671" s="142" t="n"/>
      <c r="H671" s="142" t="n"/>
      <c r="I671" s="142" t="n"/>
      <c r="J671" s="142" t="n"/>
      <c r="K671" s="142" t="n"/>
      <c r="L671" s="142" t="n"/>
      <c r="M671" s="142" t="n"/>
      <c r="N671" s="142" t="n"/>
      <c r="O671" s="142" t="n"/>
      <c r="P671" s="142" t="n"/>
      <c r="Q671" s="142" t="n"/>
      <c r="R671" s="142" t="n"/>
      <c r="S671" s="142" t="n"/>
    </row>
    <row customHeight="1" ht="15.75" r="672" s="75">
      <c r="A672" s="139">
        <f>IF(B672="","",2*STRATEGY_AMPLITUDE*(1/(1+EXP(-(RATIO_SCALE_FACTOR*(($D672-BULLISH_BIAS_OFFSET)/$C672-1))))-0.5))</f>
        <v/>
      </c>
      <c r="B672" s="140">
        <f>IF('Time Series Inputs'!A672="","",'Time Series Inputs'!A672)</f>
        <v/>
      </c>
      <c r="C672" s="141">
        <f>IF('Time Series Inputs'!B672="","",'Time Series Inputs'!B672)</f>
        <v/>
      </c>
      <c r="D672" s="141">
        <f>IF('Time Series Inputs'!C672="","",'Time Series Inputs'!C672)</f>
        <v/>
      </c>
      <c r="E672" s="142" t="n"/>
      <c r="F672" s="142" t="n"/>
      <c r="G672" s="142" t="n"/>
      <c r="H672" s="142" t="n"/>
      <c r="I672" s="142" t="n"/>
      <c r="J672" s="142" t="n"/>
      <c r="K672" s="142" t="n"/>
      <c r="L672" s="142" t="n"/>
      <c r="M672" s="142" t="n"/>
      <c r="N672" s="142" t="n"/>
      <c r="O672" s="142" t="n"/>
      <c r="P672" s="142" t="n"/>
      <c r="Q672" s="142" t="n"/>
      <c r="R672" s="142" t="n"/>
      <c r="S672" s="142" t="n"/>
    </row>
    <row customHeight="1" ht="15.75" r="673" s="75">
      <c r="A673" s="139">
        <f>IF(B673="","",2*STRATEGY_AMPLITUDE*(1/(1+EXP(-(RATIO_SCALE_FACTOR*(($D673-BULLISH_BIAS_OFFSET)/$C673-1))))-0.5))</f>
        <v/>
      </c>
      <c r="B673" s="140">
        <f>IF('Time Series Inputs'!A673="","",'Time Series Inputs'!A673)</f>
        <v/>
      </c>
      <c r="C673" s="141">
        <f>IF('Time Series Inputs'!B673="","",'Time Series Inputs'!B673)</f>
        <v/>
      </c>
      <c r="D673" s="141">
        <f>IF('Time Series Inputs'!C673="","",'Time Series Inputs'!C673)</f>
        <v/>
      </c>
      <c r="E673" s="142" t="n"/>
      <c r="F673" s="142" t="n"/>
      <c r="G673" s="142" t="n"/>
      <c r="H673" s="142" t="n"/>
      <c r="I673" s="142" t="n"/>
      <c r="J673" s="142" t="n"/>
      <c r="K673" s="142" t="n"/>
      <c r="L673" s="142" t="n"/>
      <c r="M673" s="142" t="n"/>
      <c r="N673" s="142" t="n"/>
      <c r="O673" s="142" t="n"/>
      <c r="P673" s="142" t="n"/>
      <c r="Q673" s="142" t="n"/>
      <c r="R673" s="142" t="n"/>
      <c r="S673" s="142" t="n"/>
    </row>
    <row customHeight="1" ht="15.75" r="674" s="75">
      <c r="A674" s="139">
        <f>IF(B674="","",2*STRATEGY_AMPLITUDE*(1/(1+EXP(-(RATIO_SCALE_FACTOR*(($D674-BULLISH_BIAS_OFFSET)/$C674-1))))-0.5))</f>
        <v/>
      </c>
      <c r="B674" s="140">
        <f>IF('Time Series Inputs'!A674="","",'Time Series Inputs'!A674)</f>
        <v/>
      </c>
      <c r="C674" s="141">
        <f>IF('Time Series Inputs'!B674="","",'Time Series Inputs'!B674)</f>
        <v/>
      </c>
      <c r="D674" s="141">
        <f>IF('Time Series Inputs'!C674="","",'Time Series Inputs'!C674)</f>
        <v/>
      </c>
      <c r="E674" s="142" t="n"/>
      <c r="F674" s="142" t="n"/>
      <c r="G674" s="142" t="n"/>
      <c r="H674" s="142" t="n"/>
      <c r="I674" s="142" t="n"/>
      <c r="J674" s="142" t="n"/>
      <c r="K674" s="142" t="n"/>
      <c r="L674" s="142" t="n"/>
      <c r="M674" s="142" t="n"/>
      <c r="N674" s="142" t="n"/>
      <c r="O674" s="142" t="n"/>
      <c r="P674" s="142" t="n"/>
      <c r="Q674" s="142" t="n"/>
      <c r="R674" s="142" t="n"/>
      <c r="S674" s="142" t="n"/>
    </row>
    <row customHeight="1" ht="15.75" r="675" s="75">
      <c r="A675" s="139">
        <f>IF(B675="","",2*STRATEGY_AMPLITUDE*(1/(1+EXP(-(RATIO_SCALE_FACTOR*(($D675-BULLISH_BIAS_OFFSET)/$C675-1))))-0.5))</f>
        <v/>
      </c>
      <c r="B675" s="140">
        <f>IF('Time Series Inputs'!A675="","",'Time Series Inputs'!A675)</f>
        <v/>
      </c>
      <c r="C675" s="141">
        <f>IF('Time Series Inputs'!B675="","",'Time Series Inputs'!B675)</f>
        <v/>
      </c>
      <c r="D675" s="141">
        <f>IF('Time Series Inputs'!C675="","",'Time Series Inputs'!C675)</f>
        <v/>
      </c>
      <c r="E675" s="142" t="n"/>
      <c r="F675" s="142" t="n"/>
      <c r="G675" s="142" t="n"/>
      <c r="H675" s="142" t="n"/>
      <c r="I675" s="142" t="n"/>
      <c r="J675" s="142" t="n"/>
      <c r="K675" s="142" t="n"/>
      <c r="L675" s="142" t="n"/>
      <c r="M675" s="142" t="n"/>
      <c r="N675" s="142" t="n"/>
      <c r="O675" s="142" t="n"/>
      <c r="P675" s="142" t="n"/>
      <c r="Q675" s="142" t="n"/>
      <c r="R675" s="142" t="n"/>
      <c r="S675" s="142" t="n"/>
    </row>
    <row customHeight="1" ht="15.75" r="676" s="75">
      <c r="A676" s="139">
        <f>IF(B676="","",2*STRATEGY_AMPLITUDE*(1/(1+EXP(-(RATIO_SCALE_FACTOR*(($D676-BULLISH_BIAS_OFFSET)/$C676-1))))-0.5))</f>
        <v/>
      </c>
      <c r="B676" s="140">
        <f>IF('Time Series Inputs'!A676="","",'Time Series Inputs'!A676)</f>
        <v/>
      </c>
      <c r="C676" s="141">
        <f>IF('Time Series Inputs'!B676="","",'Time Series Inputs'!B676)</f>
        <v/>
      </c>
      <c r="D676" s="141">
        <f>IF('Time Series Inputs'!C676="","",'Time Series Inputs'!C676)</f>
        <v/>
      </c>
      <c r="E676" s="142" t="n"/>
      <c r="F676" s="142" t="n"/>
      <c r="G676" s="142" t="n"/>
      <c r="H676" s="142" t="n"/>
      <c r="I676" s="142" t="n"/>
      <c r="J676" s="142" t="n"/>
      <c r="K676" s="142" t="n"/>
      <c r="L676" s="142" t="n"/>
      <c r="M676" s="142" t="n"/>
      <c r="N676" s="142" t="n"/>
      <c r="O676" s="142" t="n"/>
      <c r="P676" s="142" t="n"/>
      <c r="Q676" s="142" t="n"/>
      <c r="R676" s="142" t="n"/>
      <c r="S676" s="142" t="n"/>
    </row>
    <row customHeight="1" ht="15.75" r="677" s="75">
      <c r="A677" s="139">
        <f>IF(B677="","",2*STRATEGY_AMPLITUDE*(1/(1+EXP(-(RATIO_SCALE_FACTOR*(($D677-BULLISH_BIAS_OFFSET)/$C677-1))))-0.5))</f>
        <v/>
      </c>
      <c r="B677" s="140">
        <f>IF('Time Series Inputs'!A677="","",'Time Series Inputs'!A677)</f>
        <v/>
      </c>
      <c r="C677" s="141">
        <f>IF('Time Series Inputs'!B677="","",'Time Series Inputs'!B677)</f>
        <v/>
      </c>
      <c r="D677" s="141">
        <f>IF('Time Series Inputs'!C677="","",'Time Series Inputs'!C677)</f>
        <v/>
      </c>
      <c r="E677" s="142" t="n"/>
      <c r="F677" s="142" t="n"/>
      <c r="G677" s="142" t="n"/>
      <c r="H677" s="142" t="n"/>
      <c r="I677" s="142" t="n"/>
      <c r="J677" s="142" t="n"/>
      <c r="K677" s="142" t="n"/>
      <c r="L677" s="142" t="n"/>
      <c r="M677" s="142" t="n"/>
      <c r="N677" s="142" t="n"/>
      <c r="O677" s="142" t="n"/>
      <c r="P677" s="142" t="n"/>
      <c r="Q677" s="142" t="n"/>
      <c r="R677" s="142" t="n"/>
      <c r="S677" s="142" t="n"/>
    </row>
    <row customHeight="1" ht="15.75" r="678" s="75">
      <c r="A678" s="139">
        <f>IF(B678="","",2*STRATEGY_AMPLITUDE*(1/(1+EXP(-(RATIO_SCALE_FACTOR*(($D678-BULLISH_BIAS_OFFSET)/$C678-1))))-0.5))</f>
        <v/>
      </c>
      <c r="B678" s="140">
        <f>IF('Time Series Inputs'!A678="","",'Time Series Inputs'!A678)</f>
        <v/>
      </c>
      <c r="C678" s="141">
        <f>IF('Time Series Inputs'!B678="","",'Time Series Inputs'!B678)</f>
        <v/>
      </c>
      <c r="D678" s="141">
        <f>IF('Time Series Inputs'!C678="","",'Time Series Inputs'!C678)</f>
        <v/>
      </c>
      <c r="E678" s="142" t="n"/>
      <c r="F678" s="142" t="n"/>
      <c r="G678" s="142" t="n"/>
      <c r="H678" s="142" t="n"/>
      <c r="I678" s="142" t="n"/>
      <c r="J678" s="142" t="n"/>
      <c r="K678" s="142" t="n"/>
      <c r="L678" s="142" t="n"/>
      <c r="M678" s="142" t="n"/>
      <c r="N678" s="142" t="n"/>
      <c r="O678" s="142" t="n"/>
      <c r="P678" s="142" t="n"/>
      <c r="Q678" s="142" t="n"/>
      <c r="R678" s="142" t="n"/>
      <c r="S678" s="142" t="n"/>
    </row>
    <row customHeight="1" ht="15.75" r="679" s="75">
      <c r="A679" s="139">
        <f>IF(B679="","",2*STRATEGY_AMPLITUDE*(1/(1+EXP(-(RATIO_SCALE_FACTOR*(($D679-BULLISH_BIAS_OFFSET)/$C679-1))))-0.5))</f>
        <v/>
      </c>
      <c r="B679" s="140">
        <f>IF('Time Series Inputs'!A679="","",'Time Series Inputs'!A679)</f>
        <v/>
      </c>
      <c r="C679" s="141">
        <f>IF('Time Series Inputs'!B679="","",'Time Series Inputs'!B679)</f>
        <v/>
      </c>
      <c r="D679" s="141">
        <f>IF('Time Series Inputs'!C679="","",'Time Series Inputs'!C679)</f>
        <v/>
      </c>
      <c r="E679" s="142" t="n"/>
      <c r="F679" s="142" t="n"/>
      <c r="G679" s="142" t="n"/>
      <c r="H679" s="142" t="n"/>
      <c r="I679" s="142" t="n"/>
      <c r="J679" s="142" t="n"/>
      <c r="K679" s="142" t="n"/>
      <c r="L679" s="142" t="n"/>
      <c r="M679" s="142" t="n"/>
      <c r="N679" s="142" t="n"/>
      <c r="O679" s="142" t="n"/>
      <c r="P679" s="142" t="n"/>
      <c r="Q679" s="142" t="n"/>
      <c r="R679" s="142" t="n"/>
      <c r="S679" s="142" t="n"/>
    </row>
    <row customHeight="1" ht="15.75" r="680" s="75">
      <c r="A680" s="139">
        <f>IF(B680="","",2*STRATEGY_AMPLITUDE*(1/(1+EXP(-(RATIO_SCALE_FACTOR*(($D680-BULLISH_BIAS_OFFSET)/$C680-1))))-0.5))</f>
        <v/>
      </c>
      <c r="B680" s="140">
        <f>IF('Time Series Inputs'!A680="","",'Time Series Inputs'!A680)</f>
        <v/>
      </c>
      <c r="C680" s="141">
        <f>IF('Time Series Inputs'!B680="","",'Time Series Inputs'!B680)</f>
        <v/>
      </c>
      <c r="D680" s="141">
        <f>IF('Time Series Inputs'!C680="","",'Time Series Inputs'!C680)</f>
        <v/>
      </c>
      <c r="E680" s="142" t="n"/>
      <c r="F680" s="142" t="n"/>
      <c r="G680" s="142" t="n"/>
      <c r="H680" s="142" t="n"/>
      <c r="I680" s="142" t="n"/>
      <c r="J680" s="142" t="n"/>
      <c r="K680" s="142" t="n"/>
      <c r="L680" s="142" t="n"/>
      <c r="M680" s="142" t="n"/>
      <c r="N680" s="142" t="n"/>
      <c r="O680" s="142" t="n"/>
      <c r="P680" s="142" t="n"/>
      <c r="Q680" s="142" t="n"/>
      <c r="R680" s="142" t="n"/>
      <c r="S680" s="142" t="n"/>
    </row>
    <row customHeight="1" ht="15.75" r="681" s="75">
      <c r="A681" s="139">
        <f>IF(B681="","",2*STRATEGY_AMPLITUDE*(1/(1+EXP(-(RATIO_SCALE_FACTOR*(($D681-BULLISH_BIAS_OFFSET)/$C681-1))))-0.5))</f>
        <v/>
      </c>
      <c r="B681" s="140">
        <f>IF('Time Series Inputs'!A681="","",'Time Series Inputs'!A681)</f>
        <v/>
      </c>
      <c r="C681" s="141">
        <f>IF('Time Series Inputs'!B681="","",'Time Series Inputs'!B681)</f>
        <v/>
      </c>
      <c r="D681" s="141">
        <f>IF('Time Series Inputs'!C681="","",'Time Series Inputs'!C681)</f>
        <v/>
      </c>
      <c r="E681" s="142" t="n"/>
      <c r="F681" s="142" t="n"/>
      <c r="G681" s="142" t="n"/>
      <c r="H681" s="142" t="n"/>
      <c r="I681" s="142" t="n"/>
      <c r="J681" s="142" t="n"/>
      <c r="K681" s="142" t="n"/>
      <c r="L681" s="142" t="n"/>
      <c r="M681" s="142" t="n"/>
      <c r="N681" s="142" t="n"/>
      <c r="O681" s="142" t="n"/>
      <c r="P681" s="142" t="n"/>
      <c r="Q681" s="142" t="n"/>
      <c r="R681" s="142" t="n"/>
      <c r="S681" s="142" t="n"/>
    </row>
    <row customHeight="1" ht="15.75" r="682" s="75">
      <c r="A682" s="139">
        <f>IF(B682="","",2*STRATEGY_AMPLITUDE*(1/(1+EXP(-(RATIO_SCALE_FACTOR*(($D682-BULLISH_BIAS_OFFSET)/$C682-1))))-0.5))</f>
        <v/>
      </c>
      <c r="B682" s="140">
        <f>IF('Time Series Inputs'!A682="","",'Time Series Inputs'!A682)</f>
        <v/>
      </c>
      <c r="C682" s="141">
        <f>IF('Time Series Inputs'!B682="","",'Time Series Inputs'!B682)</f>
        <v/>
      </c>
      <c r="D682" s="141">
        <f>IF('Time Series Inputs'!C682="","",'Time Series Inputs'!C682)</f>
        <v/>
      </c>
      <c r="E682" s="142" t="n"/>
      <c r="F682" s="142" t="n"/>
      <c r="G682" s="142" t="n"/>
      <c r="H682" s="142" t="n"/>
      <c r="I682" s="142" t="n"/>
      <c r="J682" s="142" t="n"/>
      <c r="K682" s="142" t="n"/>
      <c r="L682" s="142" t="n"/>
      <c r="M682" s="142" t="n"/>
      <c r="N682" s="142" t="n"/>
      <c r="O682" s="142" t="n"/>
      <c r="P682" s="142" t="n"/>
      <c r="Q682" s="142" t="n"/>
      <c r="R682" s="142" t="n"/>
      <c r="S682" s="142" t="n"/>
    </row>
    <row customHeight="1" ht="15.75" r="683" s="75">
      <c r="A683" s="139">
        <f>IF(B683="","",2*STRATEGY_AMPLITUDE*(1/(1+EXP(-(RATIO_SCALE_FACTOR*(($D683-BULLISH_BIAS_OFFSET)/$C683-1))))-0.5))</f>
        <v/>
      </c>
      <c r="B683" s="140">
        <f>IF('Time Series Inputs'!A683="","",'Time Series Inputs'!A683)</f>
        <v/>
      </c>
      <c r="C683" s="141">
        <f>IF('Time Series Inputs'!B683="","",'Time Series Inputs'!B683)</f>
        <v/>
      </c>
      <c r="D683" s="141">
        <f>IF('Time Series Inputs'!C683="","",'Time Series Inputs'!C683)</f>
        <v/>
      </c>
      <c r="E683" s="142" t="n"/>
      <c r="F683" s="142" t="n"/>
      <c r="G683" s="142" t="n"/>
      <c r="H683" s="142" t="n"/>
      <c r="I683" s="142" t="n"/>
      <c r="J683" s="142" t="n"/>
      <c r="K683" s="142" t="n"/>
      <c r="L683" s="142" t="n"/>
      <c r="M683" s="142" t="n"/>
      <c r="N683" s="142" t="n"/>
      <c r="O683" s="142" t="n"/>
      <c r="P683" s="142" t="n"/>
      <c r="Q683" s="142" t="n"/>
      <c r="R683" s="142" t="n"/>
      <c r="S683" s="142" t="n"/>
    </row>
    <row customHeight="1" ht="15.75" r="684" s="75">
      <c r="A684" s="139">
        <f>IF(B684="","",2*STRATEGY_AMPLITUDE*(1/(1+EXP(-(RATIO_SCALE_FACTOR*(($D684-BULLISH_BIAS_OFFSET)/$C684-1))))-0.5))</f>
        <v/>
      </c>
      <c r="B684" s="140">
        <f>IF('Time Series Inputs'!A684="","",'Time Series Inputs'!A684)</f>
        <v/>
      </c>
      <c r="C684" s="141">
        <f>IF('Time Series Inputs'!B684="","",'Time Series Inputs'!B684)</f>
        <v/>
      </c>
      <c r="D684" s="141">
        <f>IF('Time Series Inputs'!C684="","",'Time Series Inputs'!C684)</f>
        <v/>
      </c>
      <c r="E684" s="142" t="n"/>
      <c r="F684" s="142" t="n"/>
      <c r="G684" s="142" t="n"/>
      <c r="H684" s="142" t="n"/>
      <c r="I684" s="142" t="n"/>
      <c r="J684" s="142" t="n"/>
      <c r="K684" s="142" t="n"/>
      <c r="L684" s="142" t="n"/>
      <c r="M684" s="142" t="n"/>
      <c r="N684" s="142" t="n"/>
      <c r="O684" s="142" t="n"/>
      <c r="P684" s="142" t="n"/>
      <c r="Q684" s="142" t="n"/>
      <c r="R684" s="142" t="n"/>
      <c r="S684" s="142" t="n"/>
    </row>
    <row customHeight="1" ht="15.75" r="685" s="75">
      <c r="A685" s="139">
        <f>IF(B685="","",2*STRATEGY_AMPLITUDE*(1/(1+EXP(-(RATIO_SCALE_FACTOR*(($D685-BULLISH_BIAS_OFFSET)/$C685-1))))-0.5))</f>
        <v/>
      </c>
      <c r="B685" s="140">
        <f>IF('Time Series Inputs'!A685="","",'Time Series Inputs'!A685)</f>
        <v/>
      </c>
      <c r="C685" s="141">
        <f>IF('Time Series Inputs'!B685="","",'Time Series Inputs'!B685)</f>
        <v/>
      </c>
      <c r="D685" s="141">
        <f>IF('Time Series Inputs'!C685="","",'Time Series Inputs'!C685)</f>
        <v/>
      </c>
      <c r="E685" s="142" t="n"/>
      <c r="F685" s="142" t="n"/>
      <c r="G685" s="142" t="n"/>
      <c r="H685" s="142" t="n"/>
      <c r="I685" s="142" t="n"/>
      <c r="J685" s="142" t="n"/>
      <c r="K685" s="142" t="n"/>
      <c r="L685" s="142" t="n"/>
      <c r="M685" s="142" t="n"/>
      <c r="N685" s="142" t="n"/>
      <c r="O685" s="142" t="n"/>
      <c r="P685" s="142" t="n"/>
      <c r="Q685" s="142" t="n"/>
      <c r="R685" s="142" t="n"/>
      <c r="S685" s="142" t="n"/>
    </row>
    <row customHeight="1" ht="15.75" r="686" s="75">
      <c r="A686" s="139">
        <f>IF(B686="","",2*STRATEGY_AMPLITUDE*(1/(1+EXP(-(RATIO_SCALE_FACTOR*(($D686-BULLISH_BIAS_OFFSET)/$C686-1))))-0.5))</f>
        <v/>
      </c>
      <c r="B686" s="140">
        <f>IF('Time Series Inputs'!A686="","",'Time Series Inputs'!A686)</f>
        <v/>
      </c>
      <c r="C686" s="141">
        <f>IF('Time Series Inputs'!B686="","",'Time Series Inputs'!B686)</f>
        <v/>
      </c>
      <c r="D686" s="141">
        <f>IF('Time Series Inputs'!C686="","",'Time Series Inputs'!C686)</f>
        <v/>
      </c>
      <c r="E686" s="142" t="n"/>
      <c r="F686" s="142" t="n"/>
      <c r="G686" s="142" t="n"/>
      <c r="H686" s="142" t="n"/>
      <c r="I686" s="142" t="n"/>
      <c r="J686" s="142" t="n"/>
      <c r="K686" s="142" t="n"/>
      <c r="L686" s="142" t="n"/>
      <c r="M686" s="142" t="n"/>
      <c r="N686" s="142" t="n"/>
      <c r="O686" s="142" t="n"/>
      <c r="P686" s="142" t="n"/>
      <c r="Q686" s="142" t="n"/>
      <c r="R686" s="142" t="n"/>
      <c r="S686" s="142" t="n"/>
    </row>
    <row customHeight="1" ht="15.75" r="687" s="75">
      <c r="A687" s="139">
        <f>IF(B687="","",2*STRATEGY_AMPLITUDE*(1/(1+EXP(-(RATIO_SCALE_FACTOR*(($D687-BULLISH_BIAS_OFFSET)/$C687-1))))-0.5))</f>
        <v/>
      </c>
      <c r="B687" s="140">
        <f>IF('Time Series Inputs'!A687="","",'Time Series Inputs'!A687)</f>
        <v/>
      </c>
      <c r="C687" s="141">
        <f>IF('Time Series Inputs'!B687="","",'Time Series Inputs'!B687)</f>
        <v/>
      </c>
      <c r="D687" s="141">
        <f>IF('Time Series Inputs'!C687="","",'Time Series Inputs'!C687)</f>
        <v/>
      </c>
      <c r="E687" s="142" t="n"/>
      <c r="F687" s="142" t="n"/>
      <c r="G687" s="142" t="n"/>
      <c r="H687" s="142" t="n"/>
      <c r="I687" s="142" t="n"/>
      <c r="J687" s="142" t="n"/>
      <c r="K687" s="142" t="n"/>
      <c r="L687" s="142" t="n"/>
      <c r="M687" s="142" t="n"/>
      <c r="N687" s="142" t="n"/>
      <c r="O687" s="142" t="n"/>
      <c r="P687" s="142" t="n"/>
      <c r="Q687" s="142" t="n"/>
      <c r="R687" s="142" t="n"/>
      <c r="S687" s="142" t="n"/>
    </row>
    <row customHeight="1" ht="15.75" r="688" s="75">
      <c r="A688" s="139">
        <f>IF(B688="","",2*STRATEGY_AMPLITUDE*(1/(1+EXP(-(RATIO_SCALE_FACTOR*(($D688-BULLISH_BIAS_OFFSET)/$C688-1))))-0.5))</f>
        <v/>
      </c>
      <c r="B688" s="140">
        <f>IF('Time Series Inputs'!A688="","",'Time Series Inputs'!A688)</f>
        <v/>
      </c>
      <c r="C688" s="141">
        <f>IF('Time Series Inputs'!B688="","",'Time Series Inputs'!B688)</f>
        <v/>
      </c>
      <c r="D688" s="141">
        <f>IF('Time Series Inputs'!C688="","",'Time Series Inputs'!C688)</f>
        <v/>
      </c>
      <c r="E688" s="142" t="n"/>
      <c r="F688" s="142" t="n"/>
      <c r="G688" s="142" t="n"/>
      <c r="H688" s="142" t="n"/>
      <c r="I688" s="142" t="n"/>
      <c r="J688" s="142" t="n"/>
      <c r="K688" s="142" t="n"/>
      <c r="L688" s="142" t="n"/>
      <c r="M688" s="142" t="n"/>
      <c r="N688" s="142" t="n"/>
      <c r="O688" s="142" t="n"/>
      <c r="P688" s="142" t="n"/>
      <c r="Q688" s="142" t="n"/>
      <c r="R688" s="142" t="n"/>
      <c r="S688" s="142" t="n"/>
    </row>
    <row customHeight="1" ht="15.75" r="689" s="75">
      <c r="A689" s="139">
        <f>IF(B689="","",2*STRATEGY_AMPLITUDE*(1/(1+EXP(-(RATIO_SCALE_FACTOR*(($D689-BULLISH_BIAS_OFFSET)/$C689-1))))-0.5))</f>
        <v/>
      </c>
      <c r="B689" s="140">
        <f>IF('Time Series Inputs'!A689="","",'Time Series Inputs'!A689)</f>
        <v/>
      </c>
      <c r="C689" s="141">
        <f>IF('Time Series Inputs'!B689="","",'Time Series Inputs'!B689)</f>
        <v/>
      </c>
      <c r="D689" s="141">
        <f>IF('Time Series Inputs'!C689="","",'Time Series Inputs'!C689)</f>
        <v/>
      </c>
      <c r="E689" s="142" t="n"/>
      <c r="F689" s="142" t="n"/>
      <c r="G689" s="142" t="n"/>
      <c r="H689" s="142" t="n"/>
      <c r="I689" s="142" t="n"/>
      <c r="J689" s="142" t="n"/>
      <c r="K689" s="142" t="n"/>
      <c r="L689" s="142" t="n"/>
      <c r="M689" s="142" t="n"/>
      <c r="N689" s="142" t="n"/>
      <c r="O689" s="142" t="n"/>
      <c r="P689" s="142" t="n"/>
      <c r="Q689" s="142" t="n"/>
      <c r="R689" s="142" t="n"/>
      <c r="S689" s="142" t="n"/>
    </row>
    <row customHeight="1" ht="15.75" r="690" s="75">
      <c r="A690" s="139">
        <f>IF(B690="","",2*STRATEGY_AMPLITUDE*(1/(1+EXP(-(RATIO_SCALE_FACTOR*(($D690-BULLISH_BIAS_OFFSET)/$C690-1))))-0.5))</f>
        <v/>
      </c>
      <c r="B690" s="140">
        <f>IF('Time Series Inputs'!A690="","",'Time Series Inputs'!A690)</f>
        <v/>
      </c>
      <c r="C690" s="141">
        <f>IF('Time Series Inputs'!B690="","",'Time Series Inputs'!B690)</f>
        <v/>
      </c>
      <c r="D690" s="141">
        <f>IF('Time Series Inputs'!C690="","",'Time Series Inputs'!C690)</f>
        <v/>
      </c>
      <c r="E690" s="142" t="n"/>
      <c r="F690" s="142" t="n"/>
      <c r="G690" s="142" t="n"/>
      <c r="H690" s="142" t="n"/>
      <c r="I690" s="142" t="n"/>
      <c r="J690" s="142" t="n"/>
      <c r="K690" s="142" t="n"/>
      <c r="L690" s="142" t="n"/>
      <c r="M690" s="142" t="n"/>
      <c r="N690" s="142" t="n"/>
      <c r="O690" s="142" t="n"/>
      <c r="P690" s="142" t="n"/>
      <c r="Q690" s="142" t="n"/>
      <c r="R690" s="142" t="n"/>
      <c r="S690" s="142" t="n"/>
    </row>
    <row customHeight="1" ht="15.75" r="691" s="75">
      <c r="A691" s="139">
        <f>IF(B691="","",2*STRATEGY_AMPLITUDE*(1/(1+EXP(-(RATIO_SCALE_FACTOR*(($D691-BULLISH_BIAS_OFFSET)/$C691-1))))-0.5))</f>
        <v/>
      </c>
      <c r="B691" s="140">
        <f>IF('Time Series Inputs'!A691="","",'Time Series Inputs'!A691)</f>
        <v/>
      </c>
      <c r="C691" s="141">
        <f>IF('Time Series Inputs'!B691="","",'Time Series Inputs'!B691)</f>
        <v/>
      </c>
      <c r="D691" s="141">
        <f>IF('Time Series Inputs'!C691="","",'Time Series Inputs'!C691)</f>
        <v/>
      </c>
      <c r="E691" s="142" t="n"/>
      <c r="F691" s="142" t="n"/>
      <c r="G691" s="142" t="n"/>
      <c r="H691" s="142" t="n"/>
      <c r="I691" s="142" t="n"/>
      <c r="J691" s="142" t="n"/>
      <c r="K691" s="142" t="n"/>
      <c r="L691" s="142" t="n"/>
      <c r="M691" s="142" t="n"/>
      <c r="N691" s="142" t="n"/>
      <c r="O691" s="142" t="n"/>
      <c r="P691" s="142" t="n"/>
      <c r="Q691" s="142" t="n"/>
      <c r="R691" s="142" t="n"/>
      <c r="S691" s="142" t="n"/>
    </row>
    <row customHeight="1" ht="15.75" r="692" s="75">
      <c r="A692" s="139">
        <f>IF(B692="","",2*STRATEGY_AMPLITUDE*(1/(1+EXP(-(RATIO_SCALE_FACTOR*(($D692-BULLISH_BIAS_OFFSET)/$C692-1))))-0.5))</f>
        <v/>
      </c>
      <c r="B692" s="140">
        <f>IF('Time Series Inputs'!A692="","",'Time Series Inputs'!A692)</f>
        <v/>
      </c>
      <c r="C692" s="141">
        <f>IF('Time Series Inputs'!B692="","",'Time Series Inputs'!B692)</f>
        <v/>
      </c>
      <c r="D692" s="141">
        <f>IF('Time Series Inputs'!C692="","",'Time Series Inputs'!C692)</f>
        <v/>
      </c>
      <c r="E692" s="142" t="n"/>
      <c r="F692" s="142" t="n"/>
      <c r="G692" s="142" t="n"/>
      <c r="H692" s="142" t="n"/>
      <c r="I692" s="142" t="n"/>
      <c r="J692" s="142" t="n"/>
      <c r="K692" s="142" t="n"/>
      <c r="L692" s="142" t="n"/>
      <c r="M692" s="142" t="n"/>
      <c r="N692" s="142" t="n"/>
      <c r="O692" s="142" t="n"/>
      <c r="P692" s="142" t="n"/>
      <c r="Q692" s="142" t="n"/>
      <c r="R692" s="142" t="n"/>
      <c r="S692" s="142" t="n"/>
    </row>
    <row customHeight="1" ht="15.75" r="693" s="75">
      <c r="A693" s="139">
        <f>IF(B693="","",2*STRATEGY_AMPLITUDE*(1/(1+EXP(-(RATIO_SCALE_FACTOR*(($D693-BULLISH_BIAS_OFFSET)/$C693-1))))-0.5))</f>
        <v/>
      </c>
      <c r="B693" s="140">
        <f>IF('Time Series Inputs'!A693="","",'Time Series Inputs'!A693)</f>
        <v/>
      </c>
      <c r="C693" s="141">
        <f>IF('Time Series Inputs'!B693="","",'Time Series Inputs'!B693)</f>
        <v/>
      </c>
      <c r="D693" s="141">
        <f>IF('Time Series Inputs'!C693="","",'Time Series Inputs'!C693)</f>
        <v/>
      </c>
      <c r="E693" s="142" t="n"/>
      <c r="F693" s="142" t="n"/>
      <c r="G693" s="142" t="n"/>
      <c r="H693" s="142" t="n"/>
      <c r="I693" s="142" t="n"/>
      <c r="J693" s="142" t="n"/>
      <c r="K693" s="142" t="n"/>
      <c r="L693" s="142" t="n"/>
      <c r="M693" s="142" t="n"/>
      <c r="N693" s="142" t="n"/>
      <c r="O693" s="142" t="n"/>
      <c r="P693" s="142" t="n"/>
      <c r="Q693" s="142" t="n"/>
      <c r="R693" s="142" t="n"/>
      <c r="S693" s="142" t="n"/>
    </row>
    <row customHeight="1" ht="15.75" r="694" s="75">
      <c r="A694" s="139">
        <f>IF(B694="","",2*STRATEGY_AMPLITUDE*(1/(1+EXP(-(RATIO_SCALE_FACTOR*(($D694-BULLISH_BIAS_OFFSET)/$C694-1))))-0.5))</f>
        <v/>
      </c>
      <c r="B694" s="140">
        <f>IF('Time Series Inputs'!A694="","",'Time Series Inputs'!A694)</f>
        <v/>
      </c>
      <c r="C694" s="141">
        <f>IF('Time Series Inputs'!B694="","",'Time Series Inputs'!B694)</f>
        <v/>
      </c>
      <c r="D694" s="141">
        <f>IF('Time Series Inputs'!C694="","",'Time Series Inputs'!C694)</f>
        <v/>
      </c>
      <c r="E694" s="142" t="n"/>
      <c r="F694" s="142" t="n"/>
      <c r="G694" s="142" t="n"/>
      <c r="H694" s="142" t="n"/>
      <c r="I694" s="142" t="n"/>
      <c r="J694" s="142" t="n"/>
      <c r="K694" s="142" t="n"/>
      <c r="L694" s="142" t="n"/>
      <c r="M694" s="142" t="n"/>
      <c r="N694" s="142" t="n"/>
      <c r="O694" s="142" t="n"/>
      <c r="P694" s="142" t="n"/>
      <c r="Q694" s="142" t="n"/>
      <c r="R694" s="142" t="n"/>
      <c r="S694" s="142" t="n"/>
    </row>
    <row customHeight="1" ht="15.75" r="695" s="75">
      <c r="A695" s="139">
        <f>IF(B695="","",2*STRATEGY_AMPLITUDE*(1/(1+EXP(-(RATIO_SCALE_FACTOR*(($D695-BULLISH_BIAS_OFFSET)/$C695-1))))-0.5))</f>
        <v/>
      </c>
      <c r="B695" s="140">
        <f>IF('Time Series Inputs'!A695="","",'Time Series Inputs'!A695)</f>
        <v/>
      </c>
      <c r="C695" s="141">
        <f>IF('Time Series Inputs'!B695="","",'Time Series Inputs'!B695)</f>
        <v/>
      </c>
      <c r="D695" s="141">
        <f>IF('Time Series Inputs'!C695="","",'Time Series Inputs'!C695)</f>
        <v/>
      </c>
      <c r="E695" s="142" t="n"/>
      <c r="F695" s="142" t="n"/>
      <c r="G695" s="142" t="n"/>
      <c r="H695" s="142" t="n"/>
      <c r="I695" s="142" t="n"/>
      <c r="J695" s="142" t="n"/>
      <c r="K695" s="142" t="n"/>
      <c r="L695" s="142" t="n"/>
      <c r="M695" s="142" t="n"/>
      <c r="N695" s="142" t="n"/>
      <c r="O695" s="142" t="n"/>
      <c r="P695" s="142" t="n"/>
      <c r="Q695" s="142" t="n"/>
      <c r="R695" s="142" t="n"/>
      <c r="S695" s="142" t="n"/>
    </row>
    <row customHeight="1" ht="15.75" r="696" s="75">
      <c r="A696" s="139">
        <f>IF(B696="","",2*STRATEGY_AMPLITUDE*(1/(1+EXP(-(RATIO_SCALE_FACTOR*(($D696-BULLISH_BIAS_OFFSET)/$C696-1))))-0.5))</f>
        <v/>
      </c>
      <c r="B696" s="140">
        <f>IF('Time Series Inputs'!A696="","",'Time Series Inputs'!A696)</f>
        <v/>
      </c>
      <c r="C696" s="141">
        <f>IF('Time Series Inputs'!B696="","",'Time Series Inputs'!B696)</f>
        <v/>
      </c>
      <c r="D696" s="141">
        <f>IF('Time Series Inputs'!C696="","",'Time Series Inputs'!C696)</f>
        <v/>
      </c>
      <c r="E696" s="142" t="n"/>
      <c r="F696" s="142" t="n"/>
      <c r="G696" s="142" t="n"/>
      <c r="H696" s="142" t="n"/>
      <c r="I696" s="142" t="n"/>
      <c r="J696" s="142" t="n"/>
      <c r="K696" s="142" t="n"/>
      <c r="L696" s="142" t="n"/>
      <c r="M696" s="142" t="n"/>
      <c r="N696" s="142" t="n"/>
      <c r="O696" s="142" t="n"/>
      <c r="P696" s="142" t="n"/>
      <c r="Q696" s="142" t="n"/>
      <c r="R696" s="142" t="n"/>
      <c r="S696" s="142" t="n"/>
    </row>
    <row customHeight="1" ht="15.75" r="697" s="75">
      <c r="A697" s="139">
        <f>IF(B697="","",2*STRATEGY_AMPLITUDE*(1/(1+EXP(-(RATIO_SCALE_FACTOR*(($D697-BULLISH_BIAS_OFFSET)/$C697-1))))-0.5))</f>
        <v/>
      </c>
      <c r="B697" s="140">
        <f>IF('Time Series Inputs'!A697="","",'Time Series Inputs'!A697)</f>
        <v/>
      </c>
      <c r="C697" s="141">
        <f>IF('Time Series Inputs'!B697="","",'Time Series Inputs'!B697)</f>
        <v/>
      </c>
      <c r="D697" s="141">
        <f>IF('Time Series Inputs'!C697="","",'Time Series Inputs'!C697)</f>
        <v/>
      </c>
      <c r="E697" s="142" t="n"/>
      <c r="F697" s="142" t="n"/>
      <c r="G697" s="142" t="n"/>
      <c r="H697" s="142" t="n"/>
      <c r="I697" s="142" t="n"/>
      <c r="J697" s="142" t="n"/>
      <c r="K697" s="142" t="n"/>
      <c r="L697" s="142" t="n"/>
      <c r="M697" s="142" t="n"/>
      <c r="N697" s="142" t="n"/>
      <c r="O697" s="142" t="n"/>
      <c r="P697" s="142" t="n"/>
      <c r="Q697" s="142" t="n"/>
      <c r="R697" s="142" t="n"/>
      <c r="S697" s="142" t="n"/>
    </row>
    <row customHeight="1" ht="15.75" r="698" s="75">
      <c r="A698" s="139">
        <f>IF(B698="","",2*STRATEGY_AMPLITUDE*(1/(1+EXP(-(RATIO_SCALE_FACTOR*(($D698-BULLISH_BIAS_OFFSET)/$C698-1))))-0.5))</f>
        <v/>
      </c>
      <c r="B698" s="140">
        <f>IF('Time Series Inputs'!A698="","",'Time Series Inputs'!A698)</f>
        <v/>
      </c>
      <c r="C698" s="141">
        <f>IF('Time Series Inputs'!B698="","",'Time Series Inputs'!B698)</f>
        <v/>
      </c>
      <c r="D698" s="141">
        <f>IF('Time Series Inputs'!C698="","",'Time Series Inputs'!C698)</f>
        <v/>
      </c>
      <c r="E698" s="142" t="n"/>
      <c r="F698" s="142" t="n"/>
      <c r="G698" s="142" t="n"/>
      <c r="H698" s="142" t="n"/>
      <c r="I698" s="142" t="n"/>
      <c r="J698" s="142" t="n"/>
      <c r="K698" s="142" t="n"/>
      <c r="L698" s="142" t="n"/>
      <c r="M698" s="142" t="n"/>
      <c r="N698" s="142" t="n"/>
      <c r="O698" s="142" t="n"/>
      <c r="P698" s="142" t="n"/>
      <c r="Q698" s="142" t="n"/>
      <c r="R698" s="142" t="n"/>
      <c r="S698" s="142" t="n"/>
    </row>
    <row customHeight="1" ht="15.75" r="699" s="75">
      <c r="A699" s="139">
        <f>IF(B699="","",2*STRATEGY_AMPLITUDE*(1/(1+EXP(-(RATIO_SCALE_FACTOR*(($D699-BULLISH_BIAS_OFFSET)/$C699-1))))-0.5))</f>
        <v/>
      </c>
      <c r="B699" s="140">
        <f>IF('Time Series Inputs'!A699="","",'Time Series Inputs'!A699)</f>
        <v/>
      </c>
      <c r="C699" s="141">
        <f>IF('Time Series Inputs'!B699="","",'Time Series Inputs'!B699)</f>
        <v/>
      </c>
      <c r="D699" s="141">
        <f>IF('Time Series Inputs'!C699="","",'Time Series Inputs'!C699)</f>
        <v/>
      </c>
      <c r="E699" s="142" t="n"/>
      <c r="F699" s="142" t="n"/>
      <c r="G699" s="142" t="n"/>
      <c r="H699" s="142" t="n"/>
      <c r="I699" s="142" t="n"/>
      <c r="J699" s="142" t="n"/>
      <c r="K699" s="142" t="n"/>
      <c r="L699" s="142" t="n"/>
      <c r="M699" s="142" t="n"/>
      <c r="N699" s="142" t="n"/>
      <c r="O699" s="142" t="n"/>
      <c r="P699" s="142" t="n"/>
      <c r="Q699" s="142" t="n"/>
      <c r="R699" s="142" t="n"/>
      <c r="S699" s="142" t="n"/>
    </row>
    <row customHeight="1" ht="15.75" r="700" s="75">
      <c r="A700" s="139">
        <f>IF(B700="","",2*STRATEGY_AMPLITUDE*(1/(1+EXP(-(RATIO_SCALE_FACTOR*(($D700-BULLISH_BIAS_OFFSET)/$C700-1))))-0.5))</f>
        <v/>
      </c>
      <c r="B700" s="140">
        <f>IF('Time Series Inputs'!A700="","",'Time Series Inputs'!A700)</f>
        <v/>
      </c>
      <c r="C700" s="141">
        <f>IF('Time Series Inputs'!B700="","",'Time Series Inputs'!B700)</f>
        <v/>
      </c>
      <c r="D700" s="141">
        <f>IF('Time Series Inputs'!C700="","",'Time Series Inputs'!C700)</f>
        <v/>
      </c>
      <c r="E700" s="142" t="n"/>
      <c r="F700" s="142" t="n"/>
      <c r="G700" s="142" t="n"/>
      <c r="H700" s="142" t="n"/>
      <c r="I700" s="142" t="n"/>
      <c r="J700" s="142" t="n"/>
      <c r="K700" s="142" t="n"/>
      <c r="L700" s="142" t="n"/>
      <c r="M700" s="142" t="n"/>
      <c r="N700" s="142" t="n"/>
      <c r="O700" s="142" t="n"/>
      <c r="P700" s="142" t="n"/>
      <c r="Q700" s="142" t="n"/>
      <c r="R700" s="142" t="n"/>
      <c r="S700" s="142" t="n"/>
    </row>
    <row customHeight="1" ht="15.75" r="701" s="75">
      <c r="A701" s="139">
        <f>IF(B701="","",2*STRATEGY_AMPLITUDE*(1/(1+EXP(-(RATIO_SCALE_FACTOR*(($D701-BULLISH_BIAS_OFFSET)/$C701-1))))-0.5))</f>
        <v/>
      </c>
      <c r="B701" s="140">
        <f>IF('Time Series Inputs'!A701="","",'Time Series Inputs'!A701)</f>
        <v/>
      </c>
      <c r="C701" s="141">
        <f>IF('Time Series Inputs'!B701="","",'Time Series Inputs'!B701)</f>
        <v/>
      </c>
      <c r="D701" s="141">
        <f>IF('Time Series Inputs'!C701="","",'Time Series Inputs'!C701)</f>
        <v/>
      </c>
      <c r="E701" s="142" t="n"/>
      <c r="F701" s="142" t="n"/>
      <c r="G701" s="142" t="n"/>
      <c r="H701" s="142" t="n"/>
      <c r="I701" s="142" t="n"/>
      <c r="J701" s="142" t="n"/>
      <c r="K701" s="142" t="n"/>
      <c r="L701" s="142" t="n"/>
      <c r="M701" s="142" t="n"/>
      <c r="N701" s="142" t="n"/>
      <c r="O701" s="142" t="n"/>
      <c r="P701" s="142" t="n"/>
      <c r="Q701" s="142" t="n"/>
      <c r="R701" s="142" t="n"/>
      <c r="S701" s="142" t="n"/>
    </row>
    <row customHeight="1" ht="15.75" r="702" s="75">
      <c r="A702" s="139">
        <f>IF(B702="","",2*STRATEGY_AMPLITUDE*(1/(1+EXP(-(RATIO_SCALE_FACTOR*(($D702-BULLISH_BIAS_OFFSET)/$C702-1))))-0.5))</f>
        <v/>
      </c>
      <c r="B702" s="140">
        <f>IF('Time Series Inputs'!A702="","",'Time Series Inputs'!A702)</f>
        <v/>
      </c>
      <c r="C702" s="141">
        <f>IF('Time Series Inputs'!B702="","",'Time Series Inputs'!B702)</f>
        <v/>
      </c>
      <c r="D702" s="141">
        <f>IF('Time Series Inputs'!C702="","",'Time Series Inputs'!C702)</f>
        <v/>
      </c>
      <c r="E702" s="142" t="n"/>
      <c r="F702" s="142" t="n"/>
      <c r="G702" s="142" t="n"/>
      <c r="H702" s="142" t="n"/>
      <c r="I702" s="142" t="n"/>
      <c r="J702" s="142" t="n"/>
      <c r="K702" s="142" t="n"/>
      <c r="L702" s="142" t="n"/>
      <c r="M702" s="142" t="n"/>
      <c r="N702" s="142" t="n"/>
      <c r="O702" s="142" t="n"/>
      <c r="P702" s="142" t="n"/>
      <c r="Q702" s="142" t="n"/>
      <c r="R702" s="142" t="n"/>
      <c r="S702" s="142" t="n"/>
    </row>
    <row customHeight="1" ht="15.75" r="703" s="75">
      <c r="A703" s="139">
        <f>IF(B703="","",2*STRATEGY_AMPLITUDE*(1/(1+EXP(-(RATIO_SCALE_FACTOR*(($D703-BULLISH_BIAS_OFFSET)/$C703-1))))-0.5))</f>
        <v/>
      </c>
      <c r="B703" s="140">
        <f>IF('Time Series Inputs'!A703="","",'Time Series Inputs'!A703)</f>
        <v/>
      </c>
      <c r="C703" s="141">
        <f>IF('Time Series Inputs'!B703="","",'Time Series Inputs'!B703)</f>
        <v/>
      </c>
      <c r="D703" s="141">
        <f>IF('Time Series Inputs'!C703="","",'Time Series Inputs'!C703)</f>
        <v/>
      </c>
      <c r="E703" s="142" t="n"/>
      <c r="F703" s="142" t="n"/>
      <c r="G703" s="142" t="n"/>
      <c r="H703" s="142" t="n"/>
      <c r="I703" s="142" t="n"/>
      <c r="J703" s="142" t="n"/>
      <c r="K703" s="142" t="n"/>
      <c r="L703" s="142" t="n"/>
      <c r="M703" s="142" t="n"/>
      <c r="N703" s="142" t="n"/>
      <c r="O703" s="142" t="n"/>
      <c r="P703" s="142" t="n"/>
      <c r="Q703" s="142" t="n"/>
      <c r="R703" s="142" t="n"/>
      <c r="S703" s="142" t="n"/>
    </row>
    <row customHeight="1" ht="15.75" r="704" s="75">
      <c r="A704" s="139">
        <f>IF(B704="","",2*STRATEGY_AMPLITUDE*(1/(1+EXP(-(RATIO_SCALE_FACTOR*(($D704-BULLISH_BIAS_OFFSET)/$C704-1))))-0.5))</f>
        <v/>
      </c>
      <c r="B704" s="140">
        <f>IF('Time Series Inputs'!A704="","",'Time Series Inputs'!A704)</f>
        <v/>
      </c>
      <c r="C704" s="141">
        <f>IF('Time Series Inputs'!B704="","",'Time Series Inputs'!B704)</f>
        <v/>
      </c>
      <c r="D704" s="141">
        <f>IF('Time Series Inputs'!C704="","",'Time Series Inputs'!C704)</f>
        <v/>
      </c>
      <c r="E704" s="142" t="n"/>
      <c r="F704" s="142" t="n"/>
      <c r="G704" s="142" t="n"/>
      <c r="H704" s="142" t="n"/>
      <c r="I704" s="142" t="n"/>
      <c r="J704" s="142" t="n"/>
      <c r="K704" s="142" t="n"/>
      <c r="L704" s="142" t="n"/>
      <c r="M704" s="142" t="n"/>
      <c r="N704" s="142" t="n"/>
      <c r="O704" s="142" t="n"/>
      <c r="P704" s="142" t="n"/>
      <c r="Q704" s="142" t="n"/>
      <c r="R704" s="142" t="n"/>
      <c r="S704" s="142" t="n"/>
    </row>
    <row customHeight="1" ht="15.75" r="705" s="75">
      <c r="A705" s="139">
        <f>IF(B705="","",2*STRATEGY_AMPLITUDE*(1/(1+EXP(-(RATIO_SCALE_FACTOR*(($D705-BULLISH_BIAS_OFFSET)/$C705-1))))-0.5))</f>
        <v/>
      </c>
      <c r="B705" s="140">
        <f>IF('Time Series Inputs'!A705="","",'Time Series Inputs'!A705)</f>
        <v/>
      </c>
      <c r="C705" s="141">
        <f>IF('Time Series Inputs'!B705="","",'Time Series Inputs'!B705)</f>
        <v/>
      </c>
      <c r="D705" s="141">
        <f>IF('Time Series Inputs'!C705="","",'Time Series Inputs'!C705)</f>
        <v/>
      </c>
      <c r="E705" s="142" t="n"/>
      <c r="F705" s="142" t="n"/>
      <c r="G705" s="142" t="n"/>
      <c r="H705" s="142" t="n"/>
      <c r="I705" s="142" t="n"/>
      <c r="J705" s="142" t="n"/>
      <c r="K705" s="142" t="n"/>
      <c r="L705" s="142" t="n"/>
      <c r="M705" s="142" t="n"/>
      <c r="N705" s="142" t="n"/>
      <c r="O705" s="142" t="n"/>
      <c r="P705" s="142" t="n"/>
      <c r="Q705" s="142" t="n"/>
      <c r="R705" s="142" t="n"/>
      <c r="S705" s="142" t="n"/>
    </row>
    <row customHeight="1" ht="15.75" r="706" s="75">
      <c r="A706" s="139">
        <f>IF(B706="","",2*STRATEGY_AMPLITUDE*(1/(1+EXP(-(RATIO_SCALE_FACTOR*(($D706-BULLISH_BIAS_OFFSET)/$C706-1))))-0.5))</f>
        <v/>
      </c>
      <c r="B706" s="140">
        <f>IF('Time Series Inputs'!A706="","",'Time Series Inputs'!A706)</f>
        <v/>
      </c>
      <c r="C706" s="141">
        <f>IF('Time Series Inputs'!B706="","",'Time Series Inputs'!B706)</f>
        <v/>
      </c>
      <c r="D706" s="141">
        <f>IF('Time Series Inputs'!C706="","",'Time Series Inputs'!C706)</f>
        <v/>
      </c>
      <c r="E706" s="142" t="n"/>
      <c r="F706" s="142" t="n"/>
      <c r="G706" s="142" t="n"/>
      <c r="H706" s="142" t="n"/>
      <c r="I706" s="142" t="n"/>
      <c r="J706" s="142" t="n"/>
      <c r="K706" s="142" t="n"/>
      <c r="L706" s="142" t="n"/>
      <c r="M706" s="142" t="n"/>
      <c r="N706" s="142" t="n"/>
      <c r="O706" s="142" t="n"/>
      <c r="P706" s="142" t="n"/>
      <c r="Q706" s="142" t="n"/>
      <c r="R706" s="142" t="n"/>
      <c r="S706" s="142" t="n"/>
    </row>
    <row customHeight="1" ht="15.75" r="707" s="75">
      <c r="A707" s="139">
        <f>IF(B707="","",2*STRATEGY_AMPLITUDE*(1/(1+EXP(-(RATIO_SCALE_FACTOR*(($D707-BULLISH_BIAS_OFFSET)/$C707-1))))-0.5))</f>
        <v/>
      </c>
      <c r="B707" s="140">
        <f>IF('Time Series Inputs'!A707="","",'Time Series Inputs'!A707)</f>
        <v/>
      </c>
      <c r="C707" s="141">
        <f>IF('Time Series Inputs'!B707="","",'Time Series Inputs'!B707)</f>
        <v/>
      </c>
      <c r="D707" s="141">
        <f>IF('Time Series Inputs'!C707="","",'Time Series Inputs'!C707)</f>
        <v/>
      </c>
      <c r="E707" s="142" t="n"/>
      <c r="F707" s="142" t="n"/>
      <c r="G707" s="142" t="n"/>
      <c r="H707" s="142" t="n"/>
      <c r="I707" s="142" t="n"/>
      <c r="J707" s="142" t="n"/>
      <c r="K707" s="142" t="n"/>
      <c r="L707" s="142" t="n"/>
      <c r="M707" s="142" t="n"/>
      <c r="N707" s="142" t="n"/>
      <c r="O707" s="142" t="n"/>
      <c r="P707" s="142" t="n"/>
      <c r="Q707" s="142" t="n"/>
      <c r="R707" s="142" t="n"/>
      <c r="S707" s="142" t="n"/>
    </row>
    <row customHeight="1" ht="15.75" r="708" s="75">
      <c r="A708" s="139">
        <f>IF(B708="","",2*STRATEGY_AMPLITUDE*(1/(1+EXP(-(RATIO_SCALE_FACTOR*(($D708-BULLISH_BIAS_OFFSET)/$C708-1))))-0.5))</f>
        <v/>
      </c>
      <c r="B708" s="140">
        <f>IF('Time Series Inputs'!A708="","",'Time Series Inputs'!A708)</f>
        <v/>
      </c>
      <c r="C708" s="141">
        <f>IF('Time Series Inputs'!B708="","",'Time Series Inputs'!B708)</f>
        <v/>
      </c>
      <c r="D708" s="141">
        <f>IF('Time Series Inputs'!C708="","",'Time Series Inputs'!C708)</f>
        <v/>
      </c>
      <c r="E708" s="142" t="n"/>
      <c r="F708" s="142" t="n"/>
      <c r="G708" s="142" t="n"/>
      <c r="H708" s="142" t="n"/>
      <c r="I708" s="142" t="n"/>
      <c r="J708" s="142" t="n"/>
      <c r="K708" s="142" t="n"/>
      <c r="L708" s="142" t="n"/>
      <c r="M708" s="142" t="n"/>
      <c r="N708" s="142" t="n"/>
      <c r="O708" s="142" t="n"/>
      <c r="P708" s="142" t="n"/>
      <c r="Q708" s="142" t="n"/>
      <c r="R708" s="142" t="n"/>
      <c r="S708" s="142" t="n"/>
    </row>
    <row customHeight="1" ht="15.75" r="709" s="75">
      <c r="A709" s="139">
        <f>IF(B709="","",2*STRATEGY_AMPLITUDE*(1/(1+EXP(-(RATIO_SCALE_FACTOR*(($D709-BULLISH_BIAS_OFFSET)/$C709-1))))-0.5))</f>
        <v/>
      </c>
      <c r="B709" s="140">
        <f>IF('Time Series Inputs'!A709="","",'Time Series Inputs'!A709)</f>
        <v/>
      </c>
      <c r="C709" s="141">
        <f>IF('Time Series Inputs'!B709="","",'Time Series Inputs'!B709)</f>
        <v/>
      </c>
      <c r="D709" s="141">
        <f>IF('Time Series Inputs'!C709="","",'Time Series Inputs'!C709)</f>
        <v/>
      </c>
      <c r="E709" s="142" t="n"/>
      <c r="F709" s="142" t="n"/>
      <c r="G709" s="142" t="n"/>
      <c r="H709" s="142" t="n"/>
      <c r="I709" s="142" t="n"/>
      <c r="J709" s="142" t="n"/>
      <c r="K709" s="142" t="n"/>
      <c r="L709" s="142" t="n"/>
      <c r="M709" s="142" t="n"/>
      <c r="N709" s="142" t="n"/>
      <c r="O709" s="142" t="n"/>
      <c r="P709" s="142" t="n"/>
      <c r="Q709" s="142" t="n"/>
      <c r="R709" s="142" t="n"/>
      <c r="S709" s="142" t="n"/>
    </row>
    <row customHeight="1" ht="15.75" r="710" s="75">
      <c r="A710" s="139">
        <f>IF(B710="","",2*STRATEGY_AMPLITUDE*(1/(1+EXP(-(RATIO_SCALE_FACTOR*(($D710-BULLISH_BIAS_OFFSET)/$C710-1))))-0.5))</f>
        <v/>
      </c>
      <c r="B710" s="140">
        <f>IF('Time Series Inputs'!A710="","",'Time Series Inputs'!A710)</f>
        <v/>
      </c>
      <c r="C710" s="141">
        <f>IF('Time Series Inputs'!B710="","",'Time Series Inputs'!B710)</f>
        <v/>
      </c>
      <c r="D710" s="141">
        <f>IF('Time Series Inputs'!C710="","",'Time Series Inputs'!C710)</f>
        <v/>
      </c>
      <c r="E710" s="142" t="n"/>
      <c r="F710" s="142" t="n"/>
      <c r="G710" s="142" t="n"/>
      <c r="H710" s="142" t="n"/>
      <c r="I710" s="142" t="n"/>
      <c r="J710" s="142" t="n"/>
      <c r="K710" s="142" t="n"/>
      <c r="L710" s="142" t="n"/>
      <c r="M710" s="142" t="n"/>
      <c r="N710" s="142" t="n"/>
      <c r="O710" s="142" t="n"/>
      <c r="P710" s="142" t="n"/>
      <c r="Q710" s="142" t="n"/>
      <c r="R710" s="142" t="n"/>
      <c r="S710" s="142" t="n"/>
    </row>
    <row customHeight="1" ht="15.75" r="711" s="75">
      <c r="A711" s="139">
        <f>IF(B711="","",2*STRATEGY_AMPLITUDE*(1/(1+EXP(-(RATIO_SCALE_FACTOR*(($D711-BULLISH_BIAS_OFFSET)/$C711-1))))-0.5))</f>
        <v/>
      </c>
      <c r="B711" s="140">
        <f>IF('Time Series Inputs'!A711="","",'Time Series Inputs'!A711)</f>
        <v/>
      </c>
      <c r="C711" s="141">
        <f>IF('Time Series Inputs'!B711="","",'Time Series Inputs'!B711)</f>
        <v/>
      </c>
      <c r="D711" s="141">
        <f>IF('Time Series Inputs'!C711="","",'Time Series Inputs'!C711)</f>
        <v/>
      </c>
      <c r="E711" s="142" t="n"/>
      <c r="F711" s="142" t="n"/>
      <c r="G711" s="142" t="n"/>
      <c r="H711" s="142" t="n"/>
      <c r="I711" s="142" t="n"/>
      <c r="J711" s="142" t="n"/>
      <c r="K711" s="142" t="n"/>
      <c r="L711" s="142" t="n"/>
      <c r="M711" s="142" t="n"/>
      <c r="N711" s="142" t="n"/>
      <c r="O711" s="142" t="n"/>
      <c r="P711" s="142" t="n"/>
      <c r="Q711" s="142" t="n"/>
      <c r="R711" s="142" t="n"/>
      <c r="S711" s="142" t="n"/>
    </row>
    <row customHeight="1" ht="15.75" r="712" s="75">
      <c r="A712" s="139">
        <f>IF(B712="","",2*STRATEGY_AMPLITUDE*(1/(1+EXP(-(RATIO_SCALE_FACTOR*(($D712-BULLISH_BIAS_OFFSET)/$C712-1))))-0.5))</f>
        <v/>
      </c>
      <c r="B712" s="140">
        <f>IF('Time Series Inputs'!A712="","",'Time Series Inputs'!A712)</f>
        <v/>
      </c>
      <c r="C712" s="141">
        <f>IF('Time Series Inputs'!B712="","",'Time Series Inputs'!B712)</f>
        <v/>
      </c>
      <c r="D712" s="141">
        <f>IF('Time Series Inputs'!C712="","",'Time Series Inputs'!C712)</f>
        <v/>
      </c>
      <c r="E712" s="142" t="n"/>
      <c r="F712" s="142" t="n"/>
      <c r="G712" s="142" t="n"/>
      <c r="H712" s="142" t="n"/>
      <c r="I712" s="142" t="n"/>
      <c r="J712" s="142" t="n"/>
      <c r="K712" s="142" t="n"/>
      <c r="L712" s="142" t="n"/>
      <c r="M712" s="142" t="n"/>
      <c r="N712" s="142" t="n"/>
      <c r="O712" s="142" t="n"/>
      <c r="P712" s="142" t="n"/>
      <c r="Q712" s="142" t="n"/>
      <c r="R712" s="142" t="n"/>
      <c r="S712" s="142" t="n"/>
    </row>
    <row customHeight="1" ht="15.75" r="713" s="75">
      <c r="A713" s="139">
        <f>IF(B713="","",2*STRATEGY_AMPLITUDE*(1/(1+EXP(-(RATIO_SCALE_FACTOR*(($D713-BULLISH_BIAS_OFFSET)/$C713-1))))-0.5))</f>
        <v/>
      </c>
      <c r="B713" s="140">
        <f>IF('Time Series Inputs'!A713="","",'Time Series Inputs'!A713)</f>
        <v/>
      </c>
      <c r="C713" s="141">
        <f>IF('Time Series Inputs'!B713="","",'Time Series Inputs'!B713)</f>
        <v/>
      </c>
      <c r="D713" s="141">
        <f>IF('Time Series Inputs'!C713="","",'Time Series Inputs'!C713)</f>
        <v/>
      </c>
      <c r="E713" s="142" t="n"/>
      <c r="F713" s="142" t="n"/>
      <c r="G713" s="142" t="n"/>
      <c r="H713" s="142" t="n"/>
      <c r="I713" s="142" t="n"/>
      <c r="J713" s="142" t="n"/>
      <c r="K713" s="142" t="n"/>
      <c r="L713" s="142" t="n"/>
      <c r="M713" s="142" t="n"/>
      <c r="N713" s="142" t="n"/>
      <c r="O713" s="142" t="n"/>
      <c r="P713" s="142" t="n"/>
      <c r="Q713" s="142" t="n"/>
      <c r="R713" s="142" t="n"/>
      <c r="S713" s="142" t="n"/>
    </row>
    <row customHeight="1" ht="15.75" r="714" s="75">
      <c r="A714" s="139">
        <f>IF(B714="","",2*STRATEGY_AMPLITUDE*(1/(1+EXP(-(RATIO_SCALE_FACTOR*(($D714-BULLISH_BIAS_OFFSET)/$C714-1))))-0.5))</f>
        <v/>
      </c>
      <c r="B714" s="140">
        <f>IF('Time Series Inputs'!A714="","",'Time Series Inputs'!A714)</f>
        <v/>
      </c>
      <c r="C714" s="141">
        <f>IF('Time Series Inputs'!B714="","",'Time Series Inputs'!B714)</f>
        <v/>
      </c>
      <c r="D714" s="141">
        <f>IF('Time Series Inputs'!C714="","",'Time Series Inputs'!C714)</f>
        <v/>
      </c>
      <c r="E714" s="142" t="n"/>
      <c r="F714" s="142" t="n"/>
      <c r="G714" s="142" t="n"/>
      <c r="H714" s="142" t="n"/>
      <c r="I714" s="142" t="n"/>
      <c r="J714" s="142" t="n"/>
      <c r="K714" s="142" t="n"/>
      <c r="L714" s="142" t="n"/>
      <c r="M714" s="142" t="n"/>
      <c r="N714" s="142" t="n"/>
      <c r="O714" s="142" t="n"/>
      <c r="P714" s="142" t="n"/>
      <c r="Q714" s="142" t="n"/>
      <c r="R714" s="142" t="n"/>
      <c r="S714" s="142" t="n"/>
    </row>
    <row customHeight="1" ht="15.75" r="715" s="75">
      <c r="A715" s="139">
        <f>IF(B715="","",2*STRATEGY_AMPLITUDE*(1/(1+EXP(-(RATIO_SCALE_FACTOR*(($D715-BULLISH_BIAS_OFFSET)/$C715-1))))-0.5))</f>
        <v/>
      </c>
      <c r="B715" s="140">
        <f>IF('Time Series Inputs'!A715="","",'Time Series Inputs'!A715)</f>
        <v/>
      </c>
      <c r="C715" s="141">
        <f>IF('Time Series Inputs'!B715="","",'Time Series Inputs'!B715)</f>
        <v/>
      </c>
      <c r="D715" s="141">
        <f>IF('Time Series Inputs'!C715="","",'Time Series Inputs'!C715)</f>
        <v/>
      </c>
      <c r="E715" s="142" t="n"/>
      <c r="F715" s="142" t="n"/>
      <c r="G715" s="142" t="n"/>
      <c r="H715" s="142" t="n"/>
      <c r="I715" s="142" t="n"/>
      <c r="J715" s="142" t="n"/>
      <c r="K715" s="142" t="n"/>
      <c r="L715" s="142" t="n"/>
      <c r="M715" s="142" t="n"/>
      <c r="N715" s="142" t="n"/>
      <c r="O715" s="142" t="n"/>
      <c r="P715" s="142" t="n"/>
      <c r="Q715" s="142" t="n"/>
      <c r="R715" s="142" t="n"/>
      <c r="S715" s="142" t="n"/>
    </row>
    <row customHeight="1" ht="15.75" r="716" s="75">
      <c r="A716" s="139">
        <f>IF(B716="","",2*STRATEGY_AMPLITUDE*(1/(1+EXP(-(RATIO_SCALE_FACTOR*(($D716-BULLISH_BIAS_OFFSET)/$C716-1))))-0.5))</f>
        <v/>
      </c>
      <c r="B716" s="140">
        <f>IF('Time Series Inputs'!A716="","",'Time Series Inputs'!A716)</f>
        <v/>
      </c>
      <c r="C716" s="141">
        <f>IF('Time Series Inputs'!B716="","",'Time Series Inputs'!B716)</f>
        <v/>
      </c>
      <c r="D716" s="141">
        <f>IF('Time Series Inputs'!C716="","",'Time Series Inputs'!C716)</f>
        <v/>
      </c>
      <c r="E716" s="142" t="n"/>
      <c r="F716" s="142" t="n"/>
      <c r="G716" s="142" t="n"/>
      <c r="H716" s="142" t="n"/>
      <c r="I716" s="142" t="n"/>
      <c r="J716" s="142" t="n"/>
      <c r="K716" s="142" t="n"/>
      <c r="L716" s="142" t="n"/>
      <c r="M716" s="142" t="n"/>
      <c r="N716" s="142" t="n"/>
      <c r="O716" s="142" t="n"/>
      <c r="P716" s="142" t="n"/>
      <c r="Q716" s="142" t="n"/>
      <c r="R716" s="142" t="n"/>
      <c r="S716" s="142" t="n"/>
    </row>
    <row customHeight="1" ht="15.75" r="717" s="75">
      <c r="A717" s="139">
        <f>IF(B717="","",2*STRATEGY_AMPLITUDE*(1/(1+EXP(-(RATIO_SCALE_FACTOR*(($D717-BULLISH_BIAS_OFFSET)/$C717-1))))-0.5))</f>
        <v/>
      </c>
      <c r="B717" s="140">
        <f>IF('Time Series Inputs'!A717="","",'Time Series Inputs'!A717)</f>
        <v/>
      </c>
      <c r="C717" s="141">
        <f>IF('Time Series Inputs'!B717="","",'Time Series Inputs'!B717)</f>
        <v/>
      </c>
      <c r="D717" s="141">
        <f>IF('Time Series Inputs'!C717="","",'Time Series Inputs'!C717)</f>
        <v/>
      </c>
      <c r="E717" s="142" t="n"/>
      <c r="F717" s="142" t="n"/>
      <c r="G717" s="142" t="n"/>
      <c r="H717" s="142" t="n"/>
      <c r="I717" s="142" t="n"/>
      <c r="J717" s="142" t="n"/>
      <c r="K717" s="142" t="n"/>
      <c r="L717" s="142" t="n"/>
      <c r="M717" s="142" t="n"/>
      <c r="N717" s="142" t="n"/>
      <c r="O717" s="142" t="n"/>
      <c r="P717" s="142" t="n"/>
      <c r="Q717" s="142" t="n"/>
      <c r="R717" s="142" t="n"/>
      <c r="S717" s="142" t="n"/>
    </row>
    <row customHeight="1" ht="15.75" r="718" s="75">
      <c r="A718" s="139">
        <f>IF(B718="","",2*STRATEGY_AMPLITUDE*(1/(1+EXP(-(RATIO_SCALE_FACTOR*(($D718-BULLISH_BIAS_OFFSET)/$C718-1))))-0.5))</f>
        <v/>
      </c>
      <c r="B718" s="140">
        <f>IF('Time Series Inputs'!A718="","",'Time Series Inputs'!A718)</f>
        <v/>
      </c>
      <c r="C718" s="141">
        <f>IF('Time Series Inputs'!B718="","",'Time Series Inputs'!B718)</f>
        <v/>
      </c>
      <c r="D718" s="141">
        <f>IF('Time Series Inputs'!C718="","",'Time Series Inputs'!C718)</f>
        <v/>
      </c>
      <c r="E718" s="142" t="n"/>
      <c r="F718" s="142" t="n"/>
      <c r="G718" s="142" t="n"/>
      <c r="H718" s="142" t="n"/>
      <c r="I718" s="142" t="n"/>
      <c r="J718" s="142" t="n"/>
      <c r="K718" s="142" t="n"/>
      <c r="L718" s="142" t="n"/>
      <c r="M718" s="142" t="n"/>
      <c r="N718" s="142" t="n"/>
      <c r="O718" s="142" t="n"/>
      <c r="P718" s="142" t="n"/>
      <c r="Q718" s="142" t="n"/>
      <c r="R718" s="142" t="n"/>
      <c r="S718" s="142" t="n"/>
    </row>
    <row customHeight="1" ht="15.75" r="719" s="75">
      <c r="A719" s="139">
        <f>IF(B719="","",2*STRATEGY_AMPLITUDE*(1/(1+EXP(-(RATIO_SCALE_FACTOR*(($D719-BULLISH_BIAS_OFFSET)/$C719-1))))-0.5))</f>
        <v/>
      </c>
      <c r="B719" s="140">
        <f>IF('Time Series Inputs'!A719="","",'Time Series Inputs'!A719)</f>
        <v/>
      </c>
      <c r="C719" s="141">
        <f>IF('Time Series Inputs'!B719="","",'Time Series Inputs'!B719)</f>
        <v/>
      </c>
      <c r="D719" s="141">
        <f>IF('Time Series Inputs'!C719="","",'Time Series Inputs'!C719)</f>
        <v/>
      </c>
      <c r="E719" s="142" t="n"/>
      <c r="F719" s="142" t="n"/>
      <c r="G719" s="142" t="n"/>
      <c r="H719" s="142" t="n"/>
      <c r="I719" s="142" t="n"/>
      <c r="J719" s="142" t="n"/>
      <c r="K719" s="142" t="n"/>
      <c r="L719" s="142" t="n"/>
      <c r="M719" s="142" t="n"/>
      <c r="N719" s="142" t="n"/>
      <c r="O719" s="142" t="n"/>
      <c r="P719" s="142" t="n"/>
      <c r="Q719" s="142" t="n"/>
      <c r="R719" s="142" t="n"/>
      <c r="S719" s="142" t="n"/>
    </row>
    <row customHeight="1" ht="15.75" r="720" s="75">
      <c r="A720" s="139">
        <f>IF(B720="","",2*STRATEGY_AMPLITUDE*(1/(1+EXP(-(RATIO_SCALE_FACTOR*(($D720-BULLISH_BIAS_OFFSET)/$C720-1))))-0.5))</f>
        <v/>
      </c>
      <c r="B720" s="140">
        <f>IF('Time Series Inputs'!A720="","",'Time Series Inputs'!A720)</f>
        <v/>
      </c>
      <c r="C720" s="141">
        <f>IF('Time Series Inputs'!B720="","",'Time Series Inputs'!B720)</f>
        <v/>
      </c>
      <c r="D720" s="141">
        <f>IF('Time Series Inputs'!C720="","",'Time Series Inputs'!C720)</f>
        <v/>
      </c>
      <c r="E720" s="142" t="n"/>
      <c r="F720" s="142" t="n"/>
      <c r="G720" s="142" t="n"/>
      <c r="H720" s="142" t="n"/>
      <c r="I720" s="142" t="n"/>
      <c r="J720" s="142" t="n"/>
      <c r="K720" s="142" t="n"/>
      <c r="L720" s="142" t="n"/>
      <c r="M720" s="142" t="n"/>
      <c r="N720" s="142" t="n"/>
      <c r="O720" s="142" t="n"/>
      <c r="P720" s="142" t="n"/>
      <c r="Q720" s="142" t="n"/>
      <c r="R720" s="142" t="n"/>
      <c r="S720" s="142" t="n"/>
    </row>
    <row customHeight="1" ht="15.75" r="721" s="75">
      <c r="A721" s="139">
        <f>IF(B721="","",2*STRATEGY_AMPLITUDE*(1/(1+EXP(-(RATIO_SCALE_FACTOR*(($D721-BULLISH_BIAS_OFFSET)/$C721-1))))-0.5))</f>
        <v/>
      </c>
      <c r="B721" s="140">
        <f>IF('Time Series Inputs'!A721="","",'Time Series Inputs'!A721)</f>
        <v/>
      </c>
      <c r="C721" s="141">
        <f>IF('Time Series Inputs'!B721="","",'Time Series Inputs'!B721)</f>
        <v/>
      </c>
      <c r="D721" s="141">
        <f>IF('Time Series Inputs'!C721="","",'Time Series Inputs'!C721)</f>
        <v/>
      </c>
      <c r="E721" s="142" t="n"/>
      <c r="F721" s="142" t="n"/>
      <c r="G721" s="142" t="n"/>
      <c r="H721" s="142" t="n"/>
      <c r="I721" s="142" t="n"/>
      <c r="J721" s="142" t="n"/>
      <c r="K721" s="142" t="n"/>
      <c r="L721" s="142" t="n"/>
      <c r="M721" s="142" t="n"/>
      <c r="N721" s="142" t="n"/>
      <c r="O721" s="142" t="n"/>
      <c r="P721" s="142" t="n"/>
      <c r="Q721" s="142" t="n"/>
      <c r="R721" s="142" t="n"/>
      <c r="S721" s="142" t="n"/>
    </row>
    <row customHeight="1" ht="15.75" r="722" s="75">
      <c r="A722" s="139">
        <f>IF(B722="","",2*STRATEGY_AMPLITUDE*(1/(1+EXP(-(RATIO_SCALE_FACTOR*(($D722-BULLISH_BIAS_OFFSET)/$C722-1))))-0.5))</f>
        <v/>
      </c>
      <c r="B722" s="140">
        <f>IF('Time Series Inputs'!A722="","",'Time Series Inputs'!A722)</f>
        <v/>
      </c>
      <c r="C722" s="141">
        <f>IF('Time Series Inputs'!B722="","",'Time Series Inputs'!B722)</f>
        <v/>
      </c>
      <c r="D722" s="141">
        <f>IF('Time Series Inputs'!C722="","",'Time Series Inputs'!C722)</f>
        <v/>
      </c>
      <c r="E722" s="142" t="n"/>
      <c r="F722" s="142" t="n"/>
      <c r="G722" s="142" t="n"/>
      <c r="H722" s="142" t="n"/>
      <c r="I722" s="142" t="n"/>
      <c r="J722" s="142" t="n"/>
      <c r="K722" s="142" t="n"/>
      <c r="L722" s="142" t="n"/>
      <c r="M722" s="142" t="n"/>
      <c r="N722" s="142" t="n"/>
      <c r="O722" s="142" t="n"/>
      <c r="P722" s="142" t="n"/>
      <c r="Q722" s="142" t="n"/>
      <c r="R722" s="142" t="n"/>
      <c r="S722" s="142" t="n"/>
    </row>
    <row customHeight="1" ht="15.75" r="723" s="75">
      <c r="A723" s="139">
        <f>IF(B723="","",2*STRATEGY_AMPLITUDE*(1/(1+EXP(-(RATIO_SCALE_FACTOR*(($D723-BULLISH_BIAS_OFFSET)/$C723-1))))-0.5))</f>
        <v/>
      </c>
      <c r="B723" s="140">
        <f>IF('Time Series Inputs'!A723="","",'Time Series Inputs'!A723)</f>
        <v/>
      </c>
      <c r="C723" s="141">
        <f>IF('Time Series Inputs'!B723="","",'Time Series Inputs'!B723)</f>
        <v/>
      </c>
      <c r="D723" s="141">
        <f>IF('Time Series Inputs'!C723="","",'Time Series Inputs'!C723)</f>
        <v/>
      </c>
      <c r="E723" s="142" t="n"/>
      <c r="F723" s="142" t="n"/>
      <c r="G723" s="142" t="n"/>
      <c r="H723" s="142" t="n"/>
      <c r="I723" s="142" t="n"/>
      <c r="J723" s="142" t="n"/>
      <c r="K723" s="142" t="n"/>
      <c r="L723" s="142" t="n"/>
      <c r="M723" s="142" t="n"/>
      <c r="N723" s="142" t="n"/>
      <c r="O723" s="142" t="n"/>
      <c r="P723" s="142" t="n"/>
      <c r="Q723" s="142" t="n"/>
      <c r="R723" s="142" t="n"/>
      <c r="S723" s="142" t="n"/>
    </row>
    <row customHeight="1" ht="15.75" r="724" s="75">
      <c r="A724" s="139">
        <f>IF(B724="","",2*STRATEGY_AMPLITUDE*(1/(1+EXP(-(RATIO_SCALE_FACTOR*(($D724-BULLISH_BIAS_OFFSET)/$C724-1))))-0.5))</f>
        <v/>
      </c>
      <c r="B724" s="140">
        <f>IF('Time Series Inputs'!A724="","",'Time Series Inputs'!A724)</f>
        <v/>
      </c>
      <c r="C724" s="141">
        <f>IF('Time Series Inputs'!B724="","",'Time Series Inputs'!B724)</f>
        <v/>
      </c>
      <c r="D724" s="141">
        <f>IF('Time Series Inputs'!C724="","",'Time Series Inputs'!C724)</f>
        <v/>
      </c>
      <c r="E724" s="142" t="n"/>
      <c r="F724" s="142" t="n"/>
      <c r="G724" s="142" t="n"/>
      <c r="H724" s="142" t="n"/>
      <c r="I724" s="142" t="n"/>
      <c r="J724" s="142" t="n"/>
      <c r="K724" s="142" t="n"/>
      <c r="L724" s="142" t="n"/>
      <c r="M724" s="142" t="n"/>
      <c r="N724" s="142" t="n"/>
      <c r="O724" s="142" t="n"/>
      <c r="P724" s="142" t="n"/>
      <c r="Q724" s="142" t="n"/>
      <c r="R724" s="142" t="n"/>
      <c r="S724" s="142" t="n"/>
    </row>
    <row customHeight="1" ht="15.75" r="725" s="75">
      <c r="A725" s="139">
        <f>IF(B725="","",2*STRATEGY_AMPLITUDE*(1/(1+EXP(-(RATIO_SCALE_FACTOR*(($D725-BULLISH_BIAS_OFFSET)/$C725-1))))-0.5))</f>
        <v/>
      </c>
      <c r="B725" s="140">
        <f>IF('Time Series Inputs'!A725="","",'Time Series Inputs'!A725)</f>
        <v/>
      </c>
      <c r="C725" s="141">
        <f>IF('Time Series Inputs'!B725="","",'Time Series Inputs'!B725)</f>
        <v/>
      </c>
      <c r="D725" s="141">
        <f>IF('Time Series Inputs'!C725="","",'Time Series Inputs'!C725)</f>
        <v/>
      </c>
      <c r="E725" s="142" t="n"/>
      <c r="F725" s="142" t="n"/>
      <c r="G725" s="142" t="n"/>
      <c r="H725" s="142" t="n"/>
      <c r="I725" s="142" t="n"/>
      <c r="J725" s="142" t="n"/>
      <c r="K725" s="142" t="n"/>
      <c r="L725" s="142" t="n"/>
      <c r="M725" s="142" t="n"/>
      <c r="N725" s="142" t="n"/>
      <c r="O725" s="142" t="n"/>
      <c r="P725" s="142" t="n"/>
      <c r="Q725" s="142" t="n"/>
      <c r="R725" s="142" t="n"/>
      <c r="S725" s="142" t="n"/>
    </row>
    <row customHeight="1" ht="15.75" r="726" s="75">
      <c r="A726" s="139">
        <f>IF(B726="","",2*STRATEGY_AMPLITUDE*(1/(1+EXP(-(RATIO_SCALE_FACTOR*(($D726-BULLISH_BIAS_OFFSET)/$C726-1))))-0.5))</f>
        <v/>
      </c>
      <c r="B726" s="140">
        <f>IF('Time Series Inputs'!A726="","",'Time Series Inputs'!A726)</f>
        <v/>
      </c>
      <c r="C726" s="141">
        <f>IF('Time Series Inputs'!B726="","",'Time Series Inputs'!B726)</f>
        <v/>
      </c>
      <c r="D726" s="141">
        <f>IF('Time Series Inputs'!C726="","",'Time Series Inputs'!C726)</f>
        <v/>
      </c>
      <c r="E726" s="142" t="n"/>
      <c r="F726" s="142" t="n"/>
      <c r="G726" s="142" t="n"/>
      <c r="H726" s="142" t="n"/>
      <c r="I726" s="142" t="n"/>
      <c r="J726" s="142" t="n"/>
      <c r="K726" s="142" t="n"/>
      <c r="L726" s="142" t="n"/>
      <c r="M726" s="142" t="n"/>
      <c r="N726" s="142" t="n"/>
      <c r="O726" s="142" t="n"/>
      <c r="P726" s="142" t="n"/>
      <c r="Q726" s="142" t="n"/>
      <c r="R726" s="142" t="n"/>
      <c r="S726" s="142" t="n"/>
    </row>
    <row customHeight="1" ht="15.75" r="727" s="75">
      <c r="A727" s="139">
        <f>IF(B727="","",2*STRATEGY_AMPLITUDE*(1/(1+EXP(-(RATIO_SCALE_FACTOR*(($D727-BULLISH_BIAS_OFFSET)/$C727-1))))-0.5))</f>
        <v/>
      </c>
      <c r="B727" s="140">
        <f>IF('Time Series Inputs'!A727="","",'Time Series Inputs'!A727)</f>
        <v/>
      </c>
      <c r="C727" s="141">
        <f>IF('Time Series Inputs'!B727="","",'Time Series Inputs'!B727)</f>
        <v/>
      </c>
      <c r="D727" s="141">
        <f>IF('Time Series Inputs'!C727="","",'Time Series Inputs'!C727)</f>
        <v/>
      </c>
      <c r="E727" s="142" t="n"/>
      <c r="F727" s="142" t="n"/>
      <c r="G727" s="142" t="n"/>
      <c r="H727" s="142" t="n"/>
      <c r="I727" s="142" t="n"/>
      <c r="J727" s="142" t="n"/>
      <c r="K727" s="142" t="n"/>
      <c r="L727" s="142" t="n"/>
      <c r="M727" s="142" t="n"/>
      <c r="N727" s="142" t="n"/>
      <c r="O727" s="142" t="n"/>
      <c r="P727" s="142" t="n"/>
      <c r="Q727" s="142" t="n"/>
      <c r="R727" s="142" t="n"/>
      <c r="S727" s="142" t="n"/>
    </row>
    <row customHeight="1" ht="15.75" r="728" s="75">
      <c r="A728" s="139">
        <f>IF(B728="","",2*STRATEGY_AMPLITUDE*(1/(1+EXP(-(RATIO_SCALE_FACTOR*(($D728-BULLISH_BIAS_OFFSET)/$C728-1))))-0.5))</f>
        <v/>
      </c>
      <c r="B728" s="140">
        <f>IF('Time Series Inputs'!A728="","",'Time Series Inputs'!A728)</f>
        <v/>
      </c>
      <c r="C728" s="141">
        <f>IF('Time Series Inputs'!B728="","",'Time Series Inputs'!B728)</f>
        <v/>
      </c>
      <c r="D728" s="141">
        <f>IF('Time Series Inputs'!C728="","",'Time Series Inputs'!C728)</f>
        <v/>
      </c>
      <c r="E728" s="142" t="n"/>
      <c r="F728" s="142" t="n"/>
      <c r="G728" s="142" t="n"/>
      <c r="H728" s="142" t="n"/>
      <c r="I728" s="142" t="n"/>
      <c r="J728" s="142" t="n"/>
      <c r="K728" s="142" t="n"/>
      <c r="L728" s="142" t="n"/>
      <c r="M728" s="142" t="n"/>
      <c r="N728" s="142" t="n"/>
      <c r="O728" s="142" t="n"/>
      <c r="P728" s="142" t="n"/>
      <c r="Q728" s="142" t="n"/>
      <c r="R728" s="142" t="n"/>
      <c r="S728" s="142" t="n"/>
    </row>
    <row customHeight="1" ht="15.75" r="729" s="75">
      <c r="A729" s="139">
        <f>IF(B729="","",2*STRATEGY_AMPLITUDE*(1/(1+EXP(-(RATIO_SCALE_FACTOR*(($D729-BULLISH_BIAS_OFFSET)/$C729-1))))-0.5))</f>
        <v/>
      </c>
      <c r="B729" s="140">
        <f>IF('Time Series Inputs'!A729="","",'Time Series Inputs'!A729)</f>
        <v/>
      </c>
      <c r="C729" s="141">
        <f>IF('Time Series Inputs'!B729="","",'Time Series Inputs'!B729)</f>
        <v/>
      </c>
      <c r="D729" s="141">
        <f>IF('Time Series Inputs'!C729="","",'Time Series Inputs'!C729)</f>
        <v/>
      </c>
      <c r="E729" s="142" t="n"/>
      <c r="F729" s="142" t="n"/>
      <c r="G729" s="142" t="n"/>
      <c r="H729" s="142" t="n"/>
      <c r="I729" s="142" t="n"/>
      <c r="J729" s="142" t="n"/>
      <c r="K729" s="142" t="n"/>
      <c r="L729" s="142" t="n"/>
      <c r="M729" s="142" t="n"/>
      <c r="N729" s="142" t="n"/>
      <c r="O729" s="142" t="n"/>
      <c r="P729" s="142" t="n"/>
      <c r="Q729" s="142" t="n"/>
      <c r="R729" s="142" t="n"/>
      <c r="S729" s="142" t="n"/>
    </row>
    <row customHeight="1" ht="15.75" r="730" s="75">
      <c r="A730" s="139">
        <f>IF(B730="","",2*STRATEGY_AMPLITUDE*(1/(1+EXP(-(RATIO_SCALE_FACTOR*(($D730-BULLISH_BIAS_OFFSET)/$C730-1))))-0.5))</f>
        <v/>
      </c>
      <c r="B730" s="140">
        <f>IF('Time Series Inputs'!A730="","",'Time Series Inputs'!A730)</f>
        <v/>
      </c>
      <c r="C730" s="141">
        <f>IF('Time Series Inputs'!B730="","",'Time Series Inputs'!B730)</f>
        <v/>
      </c>
      <c r="D730" s="141">
        <f>IF('Time Series Inputs'!C730="","",'Time Series Inputs'!C730)</f>
        <v/>
      </c>
      <c r="E730" s="142" t="n"/>
      <c r="F730" s="142" t="n"/>
      <c r="G730" s="142" t="n"/>
      <c r="H730" s="142" t="n"/>
      <c r="I730" s="142" t="n"/>
      <c r="J730" s="142" t="n"/>
      <c r="K730" s="142" t="n"/>
      <c r="L730" s="142" t="n"/>
      <c r="M730" s="142" t="n"/>
      <c r="N730" s="142" t="n"/>
      <c r="O730" s="142" t="n"/>
      <c r="P730" s="142" t="n"/>
      <c r="Q730" s="142" t="n"/>
      <c r="R730" s="142" t="n"/>
      <c r="S730" s="142" t="n"/>
    </row>
    <row customHeight="1" ht="15.75" r="731" s="75">
      <c r="A731" s="139">
        <f>IF(B731="","",2*STRATEGY_AMPLITUDE*(1/(1+EXP(-(RATIO_SCALE_FACTOR*(($D731-BULLISH_BIAS_OFFSET)/$C731-1))))-0.5))</f>
        <v/>
      </c>
      <c r="B731" s="140">
        <f>IF('Time Series Inputs'!A731="","",'Time Series Inputs'!A731)</f>
        <v/>
      </c>
      <c r="C731" s="141">
        <f>IF('Time Series Inputs'!B731="","",'Time Series Inputs'!B731)</f>
        <v/>
      </c>
      <c r="D731" s="141">
        <f>IF('Time Series Inputs'!C731="","",'Time Series Inputs'!C731)</f>
        <v/>
      </c>
      <c r="E731" s="142" t="n"/>
      <c r="F731" s="142" t="n"/>
      <c r="G731" s="142" t="n"/>
      <c r="H731" s="142" t="n"/>
      <c r="I731" s="142" t="n"/>
      <c r="J731" s="142" t="n"/>
      <c r="K731" s="142" t="n"/>
      <c r="L731" s="142" t="n"/>
      <c r="M731" s="142" t="n"/>
      <c r="N731" s="142" t="n"/>
      <c r="O731" s="142" t="n"/>
      <c r="P731" s="142" t="n"/>
      <c r="Q731" s="142" t="n"/>
      <c r="R731" s="142" t="n"/>
      <c r="S731" s="142" t="n"/>
    </row>
    <row customHeight="1" ht="15.75" r="732" s="75">
      <c r="A732" s="139">
        <f>IF(B732="","",2*STRATEGY_AMPLITUDE*(1/(1+EXP(-(RATIO_SCALE_FACTOR*(($D732-BULLISH_BIAS_OFFSET)/$C732-1))))-0.5))</f>
        <v/>
      </c>
      <c r="B732" s="140">
        <f>IF('Time Series Inputs'!A732="","",'Time Series Inputs'!A732)</f>
        <v/>
      </c>
      <c r="C732" s="141">
        <f>IF('Time Series Inputs'!B732="","",'Time Series Inputs'!B732)</f>
        <v/>
      </c>
      <c r="D732" s="141">
        <f>IF('Time Series Inputs'!C732="","",'Time Series Inputs'!C732)</f>
        <v/>
      </c>
      <c r="E732" s="142" t="n"/>
      <c r="F732" s="142" t="n"/>
      <c r="G732" s="142" t="n"/>
      <c r="H732" s="142" t="n"/>
      <c r="I732" s="142" t="n"/>
      <c r="J732" s="142" t="n"/>
      <c r="K732" s="142" t="n"/>
      <c r="L732" s="142" t="n"/>
      <c r="M732" s="142" t="n"/>
      <c r="N732" s="142" t="n"/>
      <c r="O732" s="142" t="n"/>
      <c r="P732" s="142" t="n"/>
      <c r="Q732" s="142" t="n"/>
      <c r="R732" s="142" t="n"/>
      <c r="S732" s="142" t="n"/>
    </row>
    <row customHeight="1" ht="15.75" r="733" s="75">
      <c r="A733" s="139">
        <f>IF(B733="","",2*STRATEGY_AMPLITUDE*(1/(1+EXP(-(RATIO_SCALE_FACTOR*(($D733-BULLISH_BIAS_OFFSET)/$C733-1))))-0.5))</f>
        <v/>
      </c>
      <c r="B733" s="140">
        <f>IF('Time Series Inputs'!A733="","",'Time Series Inputs'!A733)</f>
        <v/>
      </c>
      <c r="C733" s="141">
        <f>IF('Time Series Inputs'!B733="","",'Time Series Inputs'!B733)</f>
        <v/>
      </c>
      <c r="D733" s="141">
        <f>IF('Time Series Inputs'!C733="","",'Time Series Inputs'!C733)</f>
        <v/>
      </c>
      <c r="E733" s="142" t="n"/>
      <c r="F733" s="142" t="n"/>
      <c r="G733" s="142" t="n"/>
      <c r="H733" s="142" t="n"/>
      <c r="I733" s="142" t="n"/>
      <c r="J733" s="142" t="n"/>
      <c r="K733" s="142" t="n"/>
      <c r="L733" s="142" t="n"/>
      <c r="M733" s="142" t="n"/>
      <c r="N733" s="142" t="n"/>
      <c r="O733" s="142" t="n"/>
      <c r="P733" s="142" t="n"/>
      <c r="Q733" s="142" t="n"/>
      <c r="R733" s="142" t="n"/>
      <c r="S733" s="142" t="n"/>
    </row>
    <row customHeight="1" ht="15.75" r="734" s="75">
      <c r="A734" s="139">
        <f>IF(B734="","",2*STRATEGY_AMPLITUDE*(1/(1+EXP(-(RATIO_SCALE_FACTOR*(($D734-BULLISH_BIAS_OFFSET)/$C734-1))))-0.5))</f>
        <v/>
      </c>
      <c r="B734" s="140">
        <f>IF('Time Series Inputs'!A734="","",'Time Series Inputs'!A734)</f>
        <v/>
      </c>
      <c r="C734" s="141">
        <f>IF('Time Series Inputs'!B734="","",'Time Series Inputs'!B734)</f>
        <v/>
      </c>
      <c r="D734" s="141">
        <f>IF('Time Series Inputs'!C734="","",'Time Series Inputs'!C734)</f>
        <v/>
      </c>
      <c r="E734" s="142" t="n"/>
      <c r="F734" s="142" t="n"/>
      <c r="G734" s="142" t="n"/>
      <c r="H734" s="142" t="n"/>
      <c r="I734" s="142" t="n"/>
      <c r="J734" s="142" t="n"/>
      <c r="K734" s="142" t="n"/>
      <c r="L734" s="142" t="n"/>
      <c r="M734" s="142" t="n"/>
      <c r="N734" s="142" t="n"/>
      <c r="O734" s="142" t="n"/>
      <c r="P734" s="142" t="n"/>
      <c r="Q734" s="142" t="n"/>
      <c r="R734" s="142" t="n"/>
      <c r="S734" s="142" t="n"/>
    </row>
    <row customHeight="1" ht="15.75" r="735" s="75">
      <c r="A735" s="139">
        <f>IF(B735="","",2*STRATEGY_AMPLITUDE*(1/(1+EXP(-(RATIO_SCALE_FACTOR*(($D735-BULLISH_BIAS_OFFSET)/$C735-1))))-0.5))</f>
        <v/>
      </c>
      <c r="B735" s="140">
        <f>IF('Time Series Inputs'!A735="","",'Time Series Inputs'!A735)</f>
        <v/>
      </c>
      <c r="C735" s="141">
        <f>IF('Time Series Inputs'!B735="","",'Time Series Inputs'!B735)</f>
        <v/>
      </c>
      <c r="D735" s="141">
        <f>IF('Time Series Inputs'!C735="","",'Time Series Inputs'!C735)</f>
        <v/>
      </c>
      <c r="E735" s="142" t="n"/>
      <c r="F735" s="142" t="n"/>
      <c r="G735" s="142" t="n"/>
      <c r="H735" s="142" t="n"/>
      <c r="I735" s="142" t="n"/>
      <c r="J735" s="142" t="n"/>
      <c r="K735" s="142" t="n"/>
      <c r="L735" s="142" t="n"/>
      <c r="M735" s="142" t="n"/>
      <c r="N735" s="142" t="n"/>
      <c r="O735" s="142" t="n"/>
      <c r="P735" s="142" t="n"/>
      <c r="Q735" s="142" t="n"/>
      <c r="R735" s="142" t="n"/>
      <c r="S735" s="142" t="n"/>
    </row>
    <row customHeight="1" ht="15.75" r="736" s="75">
      <c r="A736" s="139">
        <f>IF(B736="","",2*STRATEGY_AMPLITUDE*(1/(1+EXP(-(RATIO_SCALE_FACTOR*(($D736-BULLISH_BIAS_OFFSET)/$C736-1))))-0.5))</f>
        <v/>
      </c>
      <c r="B736" s="140">
        <f>IF('Time Series Inputs'!A736="","",'Time Series Inputs'!A736)</f>
        <v/>
      </c>
      <c r="C736" s="141">
        <f>IF('Time Series Inputs'!B736="","",'Time Series Inputs'!B736)</f>
        <v/>
      </c>
      <c r="D736" s="141">
        <f>IF('Time Series Inputs'!C736="","",'Time Series Inputs'!C736)</f>
        <v/>
      </c>
      <c r="E736" s="142" t="n"/>
      <c r="F736" s="142" t="n"/>
      <c r="G736" s="142" t="n"/>
      <c r="H736" s="142" t="n"/>
      <c r="I736" s="142" t="n"/>
      <c r="J736" s="142" t="n"/>
      <c r="K736" s="142" t="n"/>
      <c r="L736" s="142" t="n"/>
      <c r="M736" s="142" t="n"/>
      <c r="N736" s="142" t="n"/>
      <c r="O736" s="142" t="n"/>
      <c r="P736" s="142" t="n"/>
      <c r="Q736" s="142" t="n"/>
      <c r="R736" s="142" t="n"/>
      <c r="S736" s="142" t="n"/>
    </row>
    <row customHeight="1" ht="15.75" r="737" s="75">
      <c r="A737" s="139">
        <f>IF(B737="","",2*STRATEGY_AMPLITUDE*(1/(1+EXP(-(RATIO_SCALE_FACTOR*(($D737-BULLISH_BIAS_OFFSET)/$C737-1))))-0.5))</f>
        <v/>
      </c>
      <c r="B737" s="140">
        <f>IF('Time Series Inputs'!A737="","",'Time Series Inputs'!A737)</f>
        <v/>
      </c>
      <c r="C737" s="141">
        <f>IF('Time Series Inputs'!B737="","",'Time Series Inputs'!B737)</f>
        <v/>
      </c>
      <c r="D737" s="141">
        <f>IF('Time Series Inputs'!C737="","",'Time Series Inputs'!C737)</f>
        <v/>
      </c>
      <c r="E737" s="142" t="n"/>
      <c r="F737" s="142" t="n"/>
      <c r="G737" s="142" t="n"/>
      <c r="H737" s="142" t="n"/>
      <c r="I737" s="142" t="n"/>
      <c r="J737" s="142" t="n"/>
      <c r="K737" s="142" t="n"/>
      <c r="L737" s="142" t="n"/>
      <c r="M737" s="142" t="n"/>
      <c r="N737" s="142" t="n"/>
      <c r="O737" s="142" t="n"/>
      <c r="P737" s="142" t="n"/>
      <c r="Q737" s="142" t="n"/>
      <c r="R737" s="142" t="n"/>
      <c r="S737" s="142" t="n"/>
    </row>
    <row customHeight="1" ht="15.75" r="738" s="75">
      <c r="A738" s="139">
        <f>IF(B738="","",2*STRATEGY_AMPLITUDE*(1/(1+EXP(-(RATIO_SCALE_FACTOR*(($D738-BULLISH_BIAS_OFFSET)/$C738-1))))-0.5))</f>
        <v/>
      </c>
      <c r="B738" s="140">
        <f>IF('Time Series Inputs'!A738="","",'Time Series Inputs'!A738)</f>
        <v/>
      </c>
      <c r="C738" s="141">
        <f>IF('Time Series Inputs'!B738="","",'Time Series Inputs'!B738)</f>
        <v/>
      </c>
      <c r="D738" s="141">
        <f>IF('Time Series Inputs'!C738="","",'Time Series Inputs'!C738)</f>
        <v/>
      </c>
      <c r="E738" s="142" t="n"/>
      <c r="F738" s="142" t="n"/>
      <c r="G738" s="142" t="n"/>
      <c r="H738" s="142" t="n"/>
      <c r="I738" s="142" t="n"/>
      <c r="J738" s="142" t="n"/>
      <c r="K738" s="142" t="n"/>
      <c r="L738" s="142" t="n"/>
      <c r="M738" s="142" t="n"/>
      <c r="N738" s="142" t="n"/>
      <c r="O738" s="142" t="n"/>
      <c r="P738" s="142" t="n"/>
      <c r="Q738" s="142" t="n"/>
      <c r="R738" s="142" t="n"/>
      <c r="S738" s="142" t="n"/>
    </row>
    <row customHeight="1" ht="15.75" r="739" s="75">
      <c r="A739" s="139">
        <f>IF(B739="","",2*STRATEGY_AMPLITUDE*(1/(1+EXP(-(RATIO_SCALE_FACTOR*(($D739-BULLISH_BIAS_OFFSET)/$C739-1))))-0.5))</f>
        <v/>
      </c>
      <c r="B739" s="140">
        <f>IF('Time Series Inputs'!A739="","",'Time Series Inputs'!A739)</f>
        <v/>
      </c>
      <c r="C739" s="141">
        <f>IF('Time Series Inputs'!B739="","",'Time Series Inputs'!B739)</f>
        <v/>
      </c>
      <c r="D739" s="141">
        <f>IF('Time Series Inputs'!C739="","",'Time Series Inputs'!C739)</f>
        <v/>
      </c>
      <c r="E739" s="142" t="n"/>
      <c r="F739" s="142" t="n"/>
      <c r="G739" s="142" t="n"/>
      <c r="H739" s="142" t="n"/>
      <c r="I739" s="142" t="n"/>
      <c r="J739" s="142" t="n"/>
      <c r="K739" s="142" t="n"/>
      <c r="L739" s="142" t="n"/>
      <c r="M739" s="142" t="n"/>
      <c r="N739" s="142" t="n"/>
      <c r="O739" s="142" t="n"/>
      <c r="P739" s="142" t="n"/>
      <c r="Q739" s="142" t="n"/>
      <c r="R739" s="142" t="n"/>
      <c r="S739" s="142" t="n"/>
    </row>
    <row customHeight="1" ht="15.75" r="740" s="75">
      <c r="A740" s="139">
        <f>IF(B740="","",2*STRATEGY_AMPLITUDE*(1/(1+EXP(-(RATIO_SCALE_FACTOR*(($D740-BULLISH_BIAS_OFFSET)/$C740-1))))-0.5))</f>
        <v/>
      </c>
      <c r="B740" s="140">
        <f>IF('Time Series Inputs'!A740="","",'Time Series Inputs'!A740)</f>
        <v/>
      </c>
      <c r="C740" s="141">
        <f>IF('Time Series Inputs'!B740="","",'Time Series Inputs'!B740)</f>
        <v/>
      </c>
      <c r="D740" s="141">
        <f>IF('Time Series Inputs'!C740="","",'Time Series Inputs'!C740)</f>
        <v/>
      </c>
      <c r="E740" s="142" t="n"/>
      <c r="F740" s="142" t="n"/>
      <c r="G740" s="142" t="n"/>
      <c r="H740" s="142" t="n"/>
      <c r="I740" s="142" t="n"/>
      <c r="J740" s="142" t="n"/>
      <c r="K740" s="142" t="n"/>
      <c r="L740" s="142" t="n"/>
      <c r="M740" s="142" t="n"/>
      <c r="N740" s="142" t="n"/>
      <c r="O740" s="142" t="n"/>
      <c r="P740" s="142" t="n"/>
      <c r="Q740" s="142" t="n"/>
      <c r="R740" s="142" t="n"/>
      <c r="S740" s="142" t="n"/>
    </row>
    <row customHeight="1" ht="15.75" r="741" s="75">
      <c r="A741" s="139">
        <f>IF(B741="","",2*STRATEGY_AMPLITUDE*(1/(1+EXP(-(RATIO_SCALE_FACTOR*(($D741-BULLISH_BIAS_OFFSET)/$C741-1))))-0.5))</f>
        <v/>
      </c>
      <c r="B741" s="140">
        <f>IF('Time Series Inputs'!A741="","",'Time Series Inputs'!A741)</f>
        <v/>
      </c>
      <c r="C741" s="141">
        <f>IF('Time Series Inputs'!B741="","",'Time Series Inputs'!B741)</f>
        <v/>
      </c>
      <c r="D741" s="141">
        <f>IF('Time Series Inputs'!C741="","",'Time Series Inputs'!C741)</f>
        <v/>
      </c>
      <c r="E741" s="142" t="n"/>
      <c r="F741" s="142" t="n"/>
      <c r="G741" s="142" t="n"/>
      <c r="H741" s="142" t="n"/>
      <c r="I741" s="142" t="n"/>
      <c r="J741" s="142" t="n"/>
      <c r="K741" s="142" t="n"/>
      <c r="L741" s="142" t="n"/>
      <c r="M741" s="142" t="n"/>
      <c r="N741" s="142" t="n"/>
      <c r="O741" s="142" t="n"/>
      <c r="P741" s="142" t="n"/>
      <c r="Q741" s="142" t="n"/>
      <c r="R741" s="142" t="n"/>
      <c r="S741" s="142" t="n"/>
    </row>
    <row customHeight="1" ht="15.75" r="742" s="75">
      <c r="A742" s="139">
        <f>IF(B742="","",2*STRATEGY_AMPLITUDE*(1/(1+EXP(-(RATIO_SCALE_FACTOR*(($D742-BULLISH_BIAS_OFFSET)/$C742-1))))-0.5))</f>
        <v/>
      </c>
      <c r="B742" s="140">
        <f>IF('Time Series Inputs'!A742="","",'Time Series Inputs'!A742)</f>
        <v/>
      </c>
      <c r="C742" s="141">
        <f>IF('Time Series Inputs'!B742="","",'Time Series Inputs'!B742)</f>
        <v/>
      </c>
      <c r="D742" s="141">
        <f>IF('Time Series Inputs'!C742="","",'Time Series Inputs'!C742)</f>
        <v/>
      </c>
      <c r="E742" s="142" t="n"/>
      <c r="F742" s="142" t="n"/>
      <c r="G742" s="142" t="n"/>
      <c r="H742" s="142" t="n"/>
      <c r="I742" s="142" t="n"/>
      <c r="J742" s="142" t="n"/>
      <c r="K742" s="142" t="n"/>
      <c r="L742" s="142" t="n"/>
      <c r="M742" s="142" t="n"/>
      <c r="N742" s="142" t="n"/>
      <c r="O742" s="142" t="n"/>
      <c r="P742" s="142" t="n"/>
      <c r="Q742" s="142" t="n"/>
      <c r="R742" s="142" t="n"/>
      <c r="S742" s="142" t="n"/>
    </row>
    <row customHeight="1" ht="15.75" r="743" s="75">
      <c r="A743" s="139">
        <f>IF(B743="","",2*STRATEGY_AMPLITUDE*(1/(1+EXP(-(RATIO_SCALE_FACTOR*(($D743-BULLISH_BIAS_OFFSET)/$C743-1))))-0.5))</f>
        <v/>
      </c>
      <c r="B743" s="140">
        <f>IF('Time Series Inputs'!A743="","",'Time Series Inputs'!A743)</f>
        <v/>
      </c>
      <c r="C743" s="141">
        <f>IF('Time Series Inputs'!B743="","",'Time Series Inputs'!B743)</f>
        <v/>
      </c>
      <c r="D743" s="141">
        <f>IF('Time Series Inputs'!C743="","",'Time Series Inputs'!C743)</f>
        <v/>
      </c>
      <c r="E743" s="142" t="n"/>
      <c r="F743" s="142" t="n"/>
      <c r="G743" s="142" t="n"/>
      <c r="H743" s="142" t="n"/>
      <c r="I743" s="142" t="n"/>
      <c r="J743" s="142" t="n"/>
      <c r="K743" s="142" t="n"/>
      <c r="L743" s="142" t="n"/>
      <c r="M743" s="142" t="n"/>
      <c r="N743" s="142" t="n"/>
      <c r="O743" s="142" t="n"/>
      <c r="P743" s="142" t="n"/>
      <c r="Q743" s="142" t="n"/>
      <c r="R743" s="142" t="n"/>
      <c r="S743" s="142" t="n"/>
    </row>
    <row customHeight="1" ht="15.75" r="744" s="75">
      <c r="A744" s="139">
        <f>IF(B744="","",2*STRATEGY_AMPLITUDE*(1/(1+EXP(-(RATIO_SCALE_FACTOR*(($D744-BULLISH_BIAS_OFFSET)/$C744-1))))-0.5))</f>
        <v/>
      </c>
      <c r="B744" s="140">
        <f>IF('Time Series Inputs'!A744="","",'Time Series Inputs'!A744)</f>
        <v/>
      </c>
      <c r="C744" s="141">
        <f>IF('Time Series Inputs'!B744="","",'Time Series Inputs'!B744)</f>
        <v/>
      </c>
      <c r="D744" s="141">
        <f>IF('Time Series Inputs'!C744="","",'Time Series Inputs'!C744)</f>
        <v/>
      </c>
      <c r="E744" s="142" t="n"/>
      <c r="F744" s="142" t="n"/>
      <c r="G744" s="142" t="n"/>
      <c r="H744" s="142" t="n"/>
      <c r="I744" s="142" t="n"/>
      <c r="J744" s="142" t="n"/>
      <c r="K744" s="142" t="n"/>
      <c r="L744" s="142" t="n"/>
      <c r="M744" s="142" t="n"/>
      <c r="N744" s="142" t="n"/>
      <c r="O744" s="142" t="n"/>
      <c r="P744" s="142" t="n"/>
      <c r="Q744" s="142" t="n"/>
      <c r="R744" s="142" t="n"/>
      <c r="S744" s="142" t="n"/>
    </row>
    <row customHeight="1" ht="15.75" r="745" s="75">
      <c r="A745" s="139">
        <f>IF(B745="","",2*STRATEGY_AMPLITUDE*(1/(1+EXP(-(RATIO_SCALE_FACTOR*(($D745-BULLISH_BIAS_OFFSET)/$C745-1))))-0.5))</f>
        <v/>
      </c>
      <c r="B745" s="140">
        <f>IF('Time Series Inputs'!A745="","",'Time Series Inputs'!A745)</f>
        <v/>
      </c>
      <c r="C745" s="141">
        <f>IF('Time Series Inputs'!B745="","",'Time Series Inputs'!B745)</f>
        <v/>
      </c>
      <c r="D745" s="141">
        <f>IF('Time Series Inputs'!C745="","",'Time Series Inputs'!C745)</f>
        <v/>
      </c>
      <c r="E745" s="142" t="n"/>
      <c r="F745" s="142" t="n"/>
      <c r="G745" s="142" t="n"/>
      <c r="H745" s="142" t="n"/>
      <c r="I745" s="142" t="n"/>
      <c r="J745" s="142" t="n"/>
      <c r="K745" s="142" t="n"/>
      <c r="L745" s="142" t="n"/>
      <c r="M745" s="142" t="n"/>
      <c r="N745" s="142" t="n"/>
      <c r="O745" s="142" t="n"/>
      <c r="P745" s="142" t="n"/>
      <c r="Q745" s="142" t="n"/>
      <c r="R745" s="142" t="n"/>
      <c r="S745" s="142" t="n"/>
    </row>
    <row customHeight="1" ht="15.75" r="746" s="75">
      <c r="A746" s="139">
        <f>IF(B746="","",2*STRATEGY_AMPLITUDE*(1/(1+EXP(-(RATIO_SCALE_FACTOR*(($D746-BULLISH_BIAS_OFFSET)/$C746-1))))-0.5))</f>
        <v/>
      </c>
      <c r="B746" s="140">
        <f>IF('Time Series Inputs'!A746="","",'Time Series Inputs'!A746)</f>
        <v/>
      </c>
      <c r="C746" s="141">
        <f>IF('Time Series Inputs'!B746="","",'Time Series Inputs'!B746)</f>
        <v/>
      </c>
      <c r="D746" s="141">
        <f>IF('Time Series Inputs'!C746="","",'Time Series Inputs'!C746)</f>
        <v/>
      </c>
      <c r="E746" s="142" t="n"/>
      <c r="F746" s="142" t="n"/>
      <c r="G746" s="142" t="n"/>
      <c r="H746" s="142" t="n"/>
      <c r="I746" s="142" t="n"/>
      <c r="J746" s="142" t="n"/>
      <c r="K746" s="142" t="n"/>
      <c r="L746" s="142" t="n"/>
      <c r="M746" s="142" t="n"/>
      <c r="N746" s="142" t="n"/>
      <c r="O746" s="142" t="n"/>
      <c r="P746" s="142" t="n"/>
      <c r="Q746" s="142" t="n"/>
      <c r="R746" s="142" t="n"/>
      <c r="S746" s="142" t="n"/>
    </row>
    <row customHeight="1" ht="15.75" r="747" s="75">
      <c r="A747" s="139">
        <f>IF(B747="","",2*STRATEGY_AMPLITUDE*(1/(1+EXP(-(RATIO_SCALE_FACTOR*(($D747-BULLISH_BIAS_OFFSET)/$C747-1))))-0.5))</f>
        <v/>
      </c>
      <c r="B747" s="140">
        <f>IF('Time Series Inputs'!A747="","",'Time Series Inputs'!A747)</f>
        <v/>
      </c>
      <c r="C747" s="141">
        <f>IF('Time Series Inputs'!B747="","",'Time Series Inputs'!B747)</f>
        <v/>
      </c>
      <c r="D747" s="141">
        <f>IF('Time Series Inputs'!C747="","",'Time Series Inputs'!C747)</f>
        <v/>
      </c>
      <c r="E747" s="142" t="n"/>
      <c r="F747" s="142" t="n"/>
      <c r="G747" s="142" t="n"/>
      <c r="H747" s="142" t="n"/>
      <c r="I747" s="142" t="n"/>
      <c r="J747" s="142" t="n"/>
      <c r="K747" s="142" t="n"/>
      <c r="L747" s="142" t="n"/>
      <c r="M747" s="142" t="n"/>
      <c r="N747" s="142" t="n"/>
      <c r="O747" s="142" t="n"/>
      <c r="P747" s="142" t="n"/>
      <c r="Q747" s="142" t="n"/>
      <c r="R747" s="142" t="n"/>
      <c r="S747" s="142" t="n"/>
    </row>
    <row customHeight="1" ht="15.75" r="748" s="75">
      <c r="A748" s="139">
        <f>IF(B748="","",2*STRATEGY_AMPLITUDE*(1/(1+EXP(-(RATIO_SCALE_FACTOR*(($D748-BULLISH_BIAS_OFFSET)/$C748-1))))-0.5))</f>
        <v/>
      </c>
      <c r="B748" s="140">
        <f>IF('Time Series Inputs'!A748="","",'Time Series Inputs'!A748)</f>
        <v/>
      </c>
      <c r="C748" s="141">
        <f>IF('Time Series Inputs'!B748="","",'Time Series Inputs'!B748)</f>
        <v/>
      </c>
      <c r="D748" s="141">
        <f>IF('Time Series Inputs'!C748="","",'Time Series Inputs'!C748)</f>
        <v/>
      </c>
      <c r="E748" s="142" t="n"/>
      <c r="F748" s="142" t="n"/>
      <c r="G748" s="142" t="n"/>
      <c r="H748" s="142" t="n"/>
      <c r="I748" s="142" t="n"/>
      <c r="J748" s="142" t="n"/>
      <c r="K748" s="142" t="n"/>
      <c r="L748" s="142" t="n"/>
      <c r="M748" s="142" t="n"/>
      <c r="N748" s="142" t="n"/>
      <c r="O748" s="142" t="n"/>
      <c r="P748" s="142" t="n"/>
      <c r="Q748" s="142" t="n"/>
      <c r="R748" s="142" t="n"/>
      <c r="S748" s="142" t="n"/>
    </row>
    <row customHeight="1" ht="15.75" r="749" s="75">
      <c r="A749" s="139">
        <f>IF(B749="","",2*STRATEGY_AMPLITUDE*(1/(1+EXP(-(RATIO_SCALE_FACTOR*(($D749-BULLISH_BIAS_OFFSET)/$C749-1))))-0.5))</f>
        <v/>
      </c>
      <c r="B749" s="140">
        <f>IF('Time Series Inputs'!A749="","",'Time Series Inputs'!A749)</f>
        <v/>
      </c>
      <c r="C749" s="141">
        <f>IF('Time Series Inputs'!B749="","",'Time Series Inputs'!B749)</f>
        <v/>
      </c>
      <c r="D749" s="141">
        <f>IF('Time Series Inputs'!C749="","",'Time Series Inputs'!C749)</f>
        <v/>
      </c>
      <c r="E749" s="142" t="n"/>
      <c r="F749" s="142" t="n"/>
      <c r="G749" s="142" t="n"/>
      <c r="H749" s="142" t="n"/>
      <c r="I749" s="142" t="n"/>
      <c r="J749" s="142" t="n"/>
      <c r="K749" s="142" t="n"/>
      <c r="L749" s="142" t="n"/>
      <c r="M749" s="142" t="n"/>
      <c r="N749" s="142" t="n"/>
      <c r="O749" s="142" t="n"/>
      <c r="P749" s="142" t="n"/>
      <c r="Q749" s="142" t="n"/>
      <c r="R749" s="142" t="n"/>
      <c r="S749" s="142" t="n"/>
    </row>
    <row customHeight="1" ht="15.75" r="750" s="75">
      <c r="A750" s="139">
        <f>IF(B750="","",2*STRATEGY_AMPLITUDE*(1/(1+EXP(-(RATIO_SCALE_FACTOR*(($D750-BULLISH_BIAS_OFFSET)/$C750-1))))-0.5))</f>
        <v/>
      </c>
      <c r="B750" s="140">
        <f>IF('Time Series Inputs'!A750="","",'Time Series Inputs'!A750)</f>
        <v/>
      </c>
      <c r="C750" s="141">
        <f>IF('Time Series Inputs'!B750="","",'Time Series Inputs'!B750)</f>
        <v/>
      </c>
      <c r="D750" s="141">
        <f>IF('Time Series Inputs'!C750="","",'Time Series Inputs'!C750)</f>
        <v/>
      </c>
      <c r="E750" s="142" t="n"/>
      <c r="F750" s="142" t="n"/>
      <c r="G750" s="142" t="n"/>
      <c r="H750" s="142" t="n"/>
      <c r="I750" s="142" t="n"/>
      <c r="J750" s="142" t="n"/>
      <c r="K750" s="142" t="n"/>
      <c r="L750" s="142" t="n"/>
      <c r="M750" s="142" t="n"/>
      <c r="N750" s="142" t="n"/>
      <c r="O750" s="142" t="n"/>
      <c r="P750" s="142" t="n"/>
      <c r="Q750" s="142" t="n"/>
      <c r="R750" s="142" t="n"/>
      <c r="S750" s="142" t="n"/>
    </row>
    <row customHeight="1" ht="15.75" r="751" s="75">
      <c r="A751" s="139">
        <f>IF(B751="","",2*STRATEGY_AMPLITUDE*(1/(1+EXP(-(RATIO_SCALE_FACTOR*(($D751-BULLISH_BIAS_OFFSET)/$C751-1))))-0.5))</f>
        <v/>
      </c>
      <c r="B751" s="140">
        <f>IF('Time Series Inputs'!A751="","",'Time Series Inputs'!A751)</f>
        <v/>
      </c>
      <c r="C751" s="141">
        <f>IF('Time Series Inputs'!B751="","",'Time Series Inputs'!B751)</f>
        <v/>
      </c>
      <c r="D751" s="141">
        <f>IF('Time Series Inputs'!C751="","",'Time Series Inputs'!C751)</f>
        <v/>
      </c>
      <c r="E751" s="142" t="n"/>
      <c r="F751" s="142" t="n"/>
      <c r="G751" s="142" t="n"/>
      <c r="H751" s="142" t="n"/>
      <c r="I751" s="142" t="n"/>
      <c r="J751" s="142" t="n"/>
      <c r="K751" s="142" t="n"/>
      <c r="L751" s="142" t="n"/>
      <c r="M751" s="142" t="n"/>
      <c r="N751" s="142" t="n"/>
      <c r="O751" s="142" t="n"/>
      <c r="P751" s="142" t="n"/>
      <c r="Q751" s="142" t="n"/>
      <c r="R751" s="142" t="n"/>
      <c r="S751" s="142" t="n"/>
    </row>
    <row customHeight="1" ht="15.75" r="752" s="75">
      <c r="A752" s="139">
        <f>IF(B752="","",2*STRATEGY_AMPLITUDE*(1/(1+EXP(-(RATIO_SCALE_FACTOR*(($D752-BULLISH_BIAS_OFFSET)/$C752-1))))-0.5))</f>
        <v/>
      </c>
      <c r="B752" s="140">
        <f>IF('Time Series Inputs'!A752="","",'Time Series Inputs'!A752)</f>
        <v/>
      </c>
      <c r="C752" s="141">
        <f>IF('Time Series Inputs'!B752="","",'Time Series Inputs'!B752)</f>
        <v/>
      </c>
      <c r="D752" s="141">
        <f>IF('Time Series Inputs'!C752="","",'Time Series Inputs'!C752)</f>
        <v/>
      </c>
      <c r="E752" s="142" t="n"/>
      <c r="F752" s="142" t="n"/>
      <c r="G752" s="142" t="n"/>
      <c r="H752" s="142" t="n"/>
      <c r="I752" s="142" t="n"/>
      <c r="J752" s="142" t="n"/>
      <c r="K752" s="142" t="n"/>
      <c r="L752" s="142" t="n"/>
      <c r="M752" s="142" t="n"/>
      <c r="N752" s="142" t="n"/>
      <c r="O752" s="142" t="n"/>
      <c r="P752" s="142" t="n"/>
      <c r="Q752" s="142" t="n"/>
      <c r="R752" s="142" t="n"/>
      <c r="S752" s="142" t="n"/>
    </row>
    <row customHeight="1" ht="15.75" r="753" s="75">
      <c r="A753" s="139">
        <f>IF(B753="","",2*STRATEGY_AMPLITUDE*(1/(1+EXP(-(RATIO_SCALE_FACTOR*(($D753-BULLISH_BIAS_OFFSET)/$C753-1))))-0.5))</f>
        <v/>
      </c>
      <c r="B753" s="140">
        <f>IF('Time Series Inputs'!A753="","",'Time Series Inputs'!A753)</f>
        <v/>
      </c>
      <c r="C753" s="141">
        <f>IF('Time Series Inputs'!B753="","",'Time Series Inputs'!B753)</f>
        <v/>
      </c>
      <c r="D753" s="141">
        <f>IF('Time Series Inputs'!C753="","",'Time Series Inputs'!C753)</f>
        <v/>
      </c>
      <c r="E753" s="142" t="n"/>
      <c r="F753" s="142" t="n"/>
      <c r="G753" s="142" t="n"/>
      <c r="H753" s="142" t="n"/>
      <c r="I753" s="142" t="n"/>
      <c r="J753" s="142" t="n"/>
      <c r="K753" s="142" t="n"/>
      <c r="L753" s="142" t="n"/>
      <c r="M753" s="142" t="n"/>
      <c r="N753" s="142" t="n"/>
      <c r="O753" s="142" t="n"/>
      <c r="P753" s="142" t="n"/>
      <c r="Q753" s="142" t="n"/>
      <c r="R753" s="142" t="n"/>
      <c r="S753" s="142" t="n"/>
    </row>
    <row customHeight="1" ht="15.75" r="754" s="75">
      <c r="A754" s="139">
        <f>IF(B754="","",2*STRATEGY_AMPLITUDE*(1/(1+EXP(-(RATIO_SCALE_FACTOR*(($D754-BULLISH_BIAS_OFFSET)/$C754-1))))-0.5))</f>
        <v/>
      </c>
      <c r="B754" s="140">
        <f>IF('Time Series Inputs'!A754="","",'Time Series Inputs'!A754)</f>
        <v/>
      </c>
      <c r="C754" s="141">
        <f>IF('Time Series Inputs'!B754="","",'Time Series Inputs'!B754)</f>
        <v/>
      </c>
      <c r="D754" s="141">
        <f>IF('Time Series Inputs'!C754="","",'Time Series Inputs'!C754)</f>
        <v/>
      </c>
      <c r="E754" s="142" t="n"/>
      <c r="F754" s="142" t="n"/>
      <c r="G754" s="142" t="n"/>
      <c r="H754" s="142" t="n"/>
      <c r="I754" s="142" t="n"/>
      <c r="J754" s="142" t="n"/>
      <c r="K754" s="142" t="n"/>
      <c r="L754" s="142" t="n"/>
      <c r="M754" s="142" t="n"/>
      <c r="N754" s="142" t="n"/>
      <c r="O754" s="142" t="n"/>
      <c r="P754" s="142" t="n"/>
      <c r="Q754" s="142" t="n"/>
      <c r="R754" s="142" t="n"/>
      <c r="S754" s="142" t="n"/>
    </row>
    <row customHeight="1" ht="15.75" r="755" s="75">
      <c r="A755" s="139">
        <f>IF(B755="","",2*STRATEGY_AMPLITUDE*(1/(1+EXP(-(RATIO_SCALE_FACTOR*(($D755-BULLISH_BIAS_OFFSET)/$C755-1))))-0.5))</f>
        <v/>
      </c>
      <c r="B755" s="140">
        <f>IF('Time Series Inputs'!A755="","",'Time Series Inputs'!A755)</f>
        <v/>
      </c>
      <c r="C755" s="141">
        <f>IF('Time Series Inputs'!B755="","",'Time Series Inputs'!B755)</f>
        <v/>
      </c>
      <c r="D755" s="141">
        <f>IF('Time Series Inputs'!C755="","",'Time Series Inputs'!C755)</f>
        <v/>
      </c>
      <c r="E755" s="142" t="n"/>
      <c r="F755" s="142" t="n"/>
      <c r="G755" s="142" t="n"/>
      <c r="H755" s="142" t="n"/>
      <c r="I755" s="142" t="n"/>
      <c r="J755" s="142" t="n"/>
      <c r="K755" s="142" t="n"/>
      <c r="L755" s="142" t="n"/>
      <c r="M755" s="142" t="n"/>
      <c r="N755" s="142" t="n"/>
      <c r="O755" s="142" t="n"/>
      <c r="P755" s="142" t="n"/>
      <c r="Q755" s="142" t="n"/>
      <c r="R755" s="142" t="n"/>
      <c r="S755" s="142" t="n"/>
    </row>
    <row customHeight="1" ht="15.75" r="756" s="75">
      <c r="A756" s="139">
        <f>IF(B756="","",2*STRATEGY_AMPLITUDE*(1/(1+EXP(-(RATIO_SCALE_FACTOR*(($D756-BULLISH_BIAS_OFFSET)/$C756-1))))-0.5))</f>
        <v/>
      </c>
      <c r="B756" s="140">
        <f>IF('Time Series Inputs'!A756="","",'Time Series Inputs'!A756)</f>
        <v/>
      </c>
      <c r="C756" s="141">
        <f>IF('Time Series Inputs'!B756="","",'Time Series Inputs'!B756)</f>
        <v/>
      </c>
      <c r="D756" s="141">
        <f>IF('Time Series Inputs'!C756="","",'Time Series Inputs'!C756)</f>
        <v/>
      </c>
      <c r="E756" s="142" t="n"/>
      <c r="F756" s="142" t="n"/>
      <c r="G756" s="142" t="n"/>
      <c r="H756" s="142" t="n"/>
      <c r="I756" s="142" t="n"/>
      <c r="J756" s="142" t="n"/>
      <c r="K756" s="142" t="n"/>
      <c r="L756" s="142" t="n"/>
      <c r="M756" s="142" t="n"/>
      <c r="N756" s="142" t="n"/>
      <c r="O756" s="142" t="n"/>
      <c r="P756" s="142" t="n"/>
      <c r="Q756" s="142" t="n"/>
      <c r="R756" s="142" t="n"/>
      <c r="S756" s="142" t="n"/>
    </row>
    <row customHeight="1" ht="15.75" r="757" s="75">
      <c r="A757" s="139">
        <f>IF(B757="","",2*STRATEGY_AMPLITUDE*(1/(1+EXP(-(RATIO_SCALE_FACTOR*(($D757-BULLISH_BIAS_OFFSET)/$C757-1))))-0.5))</f>
        <v/>
      </c>
      <c r="B757" s="140">
        <f>IF('Time Series Inputs'!A757="","",'Time Series Inputs'!A757)</f>
        <v/>
      </c>
      <c r="C757" s="141">
        <f>IF('Time Series Inputs'!B757="","",'Time Series Inputs'!B757)</f>
        <v/>
      </c>
      <c r="D757" s="141">
        <f>IF('Time Series Inputs'!C757="","",'Time Series Inputs'!C757)</f>
        <v/>
      </c>
      <c r="E757" s="142" t="n"/>
      <c r="F757" s="142" t="n"/>
      <c r="G757" s="142" t="n"/>
      <c r="H757" s="142" t="n"/>
      <c r="I757" s="142" t="n"/>
      <c r="J757" s="142" t="n"/>
      <c r="K757" s="142" t="n"/>
      <c r="L757" s="142" t="n"/>
      <c r="M757" s="142" t="n"/>
      <c r="N757" s="142" t="n"/>
      <c r="O757" s="142" t="n"/>
      <c r="P757" s="142" t="n"/>
      <c r="Q757" s="142" t="n"/>
      <c r="R757" s="142" t="n"/>
      <c r="S757" s="142" t="n"/>
    </row>
    <row customHeight="1" ht="15.75" r="758" s="75">
      <c r="A758" s="139">
        <f>IF(B758="","",2*STRATEGY_AMPLITUDE*(1/(1+EXP(-(RATIO_SCALE_FACTOR*(($D758-BULLISH_BIAS_OFFSET)/$C758-1))))-0.5))</f>
        <v/>
      </c>
      <c r="B758" s="140">
        <f>IF('Time Series Inputs'!A758="","",'Time Series Inputs'!A758)</f>
        <v/>
      </c>
      <c r="C758" s="141">
        <f>IF('Time Series Inputs'!B758="","",'Time Series Inputs'!B758)</f>
        <v/>
      </c>
      <c r="D758" s="141">
        <f>IF('Time Series Inputs'!C758="","",'Time Series Inputs'!C758)</f>
        <v/>
      </c>
      <c r="E758" s="142" t="n"/>
      <c r="F758" s="142" t="n"/>
      <c r="G758" s="142" t="n"/>
      <c r="H758" s="142" t="n"/>
      <c r="I758" s="142" t="n"/>
      <c r="J758" s="142" t="n"/>
      <c r="K758" s="142" t="n"/>
      <c r="L758" s="142" t="n"/>
      <c r="M758" s="142" t="n"/>
      <c r="N758" s="142" t="n"/>
      <c r="O758" s="142" t="n"/>
      <c r="P758" s="142" t="n"/>
      <c r="Q758" s="142" t="n"/>
      <c r="R758" s="142" t="n"/>
      <c r="S758" s="142" t="n"/>
    </row>
    <row customHeight="1" ht="15.75" r="759" s="75">
      <c r="A759" s="139">
        <f>IF(B759="","",2*STRATEGY_AMPLITUDE*(1/(1+EXP(-(RATIO_SCALE_FACTOR*(($D759-BULLISH_BIAS_OFFSET)/$C759-1))))-0.5))</f>
        <v/>
      </c>
      <c r="B759" s="140">
        <f>IF('Time Series Inputs'!A759="","",'Time Series Inputs'!A759)</f>
        <v/>
      </c>
      <c r="C759" s="141">
        <f>IF('Time Series Inputs'!B759="","",'Time Series Inputs'!B759)</f>
        <v/>
      </c>
      <c r="D759" s="141">
        <f>IF('Time Series Inputs'!C759="","",'Time Series Inputs'!C759)</f>
        <v/>
      </c>
      <c r="E759" s="142" t="n"/>
      <c r="F759" s="142" t="n"/>
      <c r="G759" s="142" t="n"/>
      <c r="H759" s="142" t="n"/>
      <c r="I759" s="142" t="n"/>
      <c r="J759" s="142" t="n"/>
      <c r="K759" s="142" t="n"/>
      <c r="L759" s="142" t="n"/>
      <c r="M759" s="142" t="n"/>
      <c r="N759" s="142" t="n"/>
      <c r="O759" s="142" t="n"/>
      <c r="P759" s="142" t="n"/>
      <c r="Q759" s="142" t="n"/>
      <c r="R759" s="142" t="n"/>
      <c r="S759" s="142" t="n"/>
    </row>
    <row customHeight="1" ht="15.75" r="760" s="75">
      <c r="A760" s="139">
        <f>IF(B760="","",2*STRATEGY_AMPLITUDE*(1/(1+EXP(-(RATIO_SCALE_FACTOR*(($D760-BULLISH_BIAS_OFFSET)/$C760-1))))-0.5))</f>
        <v/>
      </c>
      <c r="B760" s="140">
        <f>IF('Time Series Inputs'!A760="","",'Time Series Inputs'!A760)</f>
        <v/>
      </c>
      <c r="C760" s="141">
        <f>IF('Time Series Inputs'!B760="","",'Time Series Inputs'!B760)</f>
        <v/>
      </c>
      <c r="D760" s="141">
        <f>IF('Time Series Inputs'!C760="","",'Time Series Inputs'!C760)</f>
        <v/>
      </c>
      <c r="E760" s="142" t="n"/>
      <c r="F760" s="142" t="n"/>
      <c r="G760" s="142" t="n"/>
      <c r="H760" s="142" t="n"/>
      <c r="I760" s="142" t="n"/>
      <c r="J760" s="142" t="n"/>
      <c r="K760" s="142" t="n"/>
      <c r="L760" s="142" t="n"/>
      <c r="M760" s="142" t="n"/>
      <c r="N760" s="142" t="n"/>
      <c r="O760" s="142" t="n"/>
      <c r="P760" s="142" t="n"/>
      <c r="Q760" s="142" t="n"/>
      <c r="R760" s="142" t="n"/>
      <c r="S760" s="142" t="n"/>
    </row>
    <row customHeight="1" ht="15.75" r="761" s="75">
      <c r="A761" s="139">
        <f>IF(B761="","",2*STRATEGY_AMPLITUDE*(1/(1+EXP(-(RATIO_SCALE_FACTOR*(($D761-BULLISH_BIAS_OFFSET)/$C761-1))))-0.5))</f>
        <v/>
      </c>
      <c r="B761" s="140">
        <f>IF('Time Series Inputs'!A761="","",'Time Series Inputs'!A761)</f>
        <v/>
      </c>
      <c r="C761" s="141">
        <f>IF('Time Series Inputs'!B761="","",'Time Series Inputs'!B761)</f>
        <v/>
      </c>
      <c r="D761" s="141">
        <f>IF('Time Series Inputs'!C761="","",'Time Series Inputs'!C761)</f>
        <v/>
      </c>
      <c r="E761" s="142" t="n"/>
      <c r="F761" s="142" t="n"/>
      <c r="G761" s="142" t="n"/>
      <c r="H761" s="142" t="n"/>
      <c r="I761" s="142" t="n"/>
      <c r="J761" s="142" t="n"/>
      <c r="K761" s="142" t="n"/>
      <c r="L761" s="142" t="n"/>
      <c r="M761" s="142" t="n"/>
      <c r="N761" s="142" t="n"/>
      <c r="O761" s="142" t="n"/>
      <c r="P761" s="142" t="n"/>
      <c r="Q761" s="142" t="n"/>
      <c r="R761" s="142" t="n"/>
      <c r="S761" s="142" t="n"/>
    </row>
    <row customHeight="1" ht="15.75" r="762" s="75">
      <c r="A762" s="139">
        <f>IF(B762="","",2*STRATEGY_AMPLITUDE*(1/(1+EXP(-(RATIO_SCALE_FACTOR*(($D762-BULLISH_BIAS_OFFSET)/$C762-1))))-0.5))</f>
        <v/>
      </c>
      <c r="B762" s="140">
        <f>IF('Time Series Inputs'!A762="","",'Time Series Inputs'!A762)</f>
        <v/>
      </c>
      <c r="C762" s="141">
        <f>IF('Time Series Inputs'!B762="","",'Time Series Inputs'!B762)</f>
        <v/>
      </c>
      <c r="D762" s="141">
        <f>IF('Time Series Inputs'!C762="","",'Time Series Inputs'!C762)</f>
        <v/>
      </c>
      <c r="E762" s="142" t="n"/>
      <c r="F762" s="142" t="n"/>
      <c r="G762" s="142" t="n"/>
      <c r="H762" s="142" t="n"/>
      <c r="I762" s="142" t="n"/>
      <c r="J762" s="142" t="n"/>
      <c r="K762" s="142" t="n"/>
      <c r="L762" s="142" t="n"/>
      <c r="M762" s="142" t="n"/>
      <c r="N762" s="142" t="n"/>
      <c r="O762" s="142" t="n"/>
      <c r="P762" s="142" t="n"/>
      <c r="Q762" s="142" t="n"/>
      <c r="R762" s="142" t="n"/>
      <c r="S762" s="142" t="n"/>
    </row>
    <row customHeight="1" ht="15.75" r="763" s="75">
      <c r="A763" s="139">
        <f>IF(B763="","",2*STRATEGY_AMPLITUDE*(1/(1+EXP(-(RATIO_SCALE_FACTOR*(($D763-BULLISH_BIAS_OFFSET)/$C763-1))))-0.5))</f>
        <v/>
      </c>
      <c r="B763" s="140">
        <f>IF('Time Series Inputs'!A763="","",'Time Series Inputs'!A763)</f>
        <v/>
      </c>
      <c r="C763" s="141">
        <f>IF('Time Series Inputs'!B763="","",'Time Series Inputs'!B763)</f>
        <v/>
      </c>
      <c r="D763" s="141">
        <f>IF('Time Series Inputs'!C763="","",'Time Series Inputs'!C763)</f>
        <v/>
      </c>
      <c r="E763" s="142" t="n"/>
      <c r="F763" s="142" t="n"/>
      <c r="G763" s="142" t="n"/>
      <c r="H763" s="142" t="n"/>
      <c r="I763" s="142" t="n"/>
      <c r="J763" s="142" t="n"/>
      <c r="K763" s="142" t="n"/>
      <c r="L763" s="142" t="n"/>
      <c r="M763" s="142" t="n"/>
      <c r="N763" s="142" t="n"/>
      <c r="O763" s="142" t="n"/>
      <c r="P763" s="142" t="n"/>
      <c r="Q763" s="142" t="n"/>
      <c r="R763" s="142" t="n"/>
      <c r="S763" s="142" t="n"/>
    </row>
    <row customHeight="1" ht="15.75" r="764" s="75">
      <c r="A764" s="139">
        <f>IF(B764="","",2*STRATEGY_AMPLITUDE*(1/(1+EXP(-(RATIO_SCALE_FACTOR*(($D764-BULLISH_BIAS_OFFSET)/$C764-1))))-0.5))</f>
        <v/>
      </c>
      <c r="B764" s="140">
        <f>IF('Time Series Inputs'!A764="","",'Time Series Inputs'!A764)</f>
        <v/>
      </c>
      <c r="C764" s="141">
        <f>IF('Time Series Inputs'!B764="","",'Time Series Inputs'!B764)</f>
        <v/>
      </c>
      <c r="D764" s="141">
        <f>IF('Time Series Inputs'!C764="","",'Time Series Inputs'!C764)</f>
        <v/>
      </c>
      <c r="E764" s="142" t="n"/>
      <c r="F764" s="142" t="n"/>
      <c r="G764" s="142" t="n"/>
      <c r="H764" s="142" t="n"/>
      <c r="I764" s="142" t="n"/>
      <c r="J764" s="142" t="n"/>
      <c r="K764" s="142" t="n"/>
      <c r="L764" s="142" t="n"/>
      <c r="M764" s="142" t="n"/>
      <c r="N764" s="142" t="n"/>
      <c r="O764" s="142" t="n"/>
      <c r="P764" s="142" t="n"/>
      <c r="Q764" s="142" t="n"/>
      <c r="R764" s="142" t="n"/>
      <c r="S764" s="142" t="n"/>
    </row>
    <row customHeight="1" ht="15.75" r="765" s="75">
      <c r="A765" s="139">
        <f>IF(B765="","",2*STRATEGY_AMPLITUDE*(1/(1+EXP(-(RATIO_SCALE_FACTOR*(($D765-BULLISH_BIAS_OFFSET)/$C765-1))))-0.5))</f>
        <v/>
      </c>
      <c r="B765" s="140">
        <f>IF('Time Series Inputs'!A765="","",'Time Series Inputs'!A765)</f>
        <v/>
      </c>
      <c r="C765" s="141">
        <f>IF('Time Series Inputs'!B765="","",'Time Series Inputs'!B765)</f>
        <v/>
      </c>
      <c r="D765" s="141">
        <f>IF('Time Series Inputs'!C765="","",'Time Series Inputs'!C765)</f>
        <v/>
      </c>
      <c r="E765" s="142" t="n"/>
      <c r="F765" s="142" t="n"/>
      <c r="G765" s="142" t="n"/>
      <c r="H765" s="142" t="n"/>
      <c r="I765" s="142" t="n"/>
      <c r="J765" s="142" t="n"/>
      <c r="K765" s="142" t="n"/>
      <c r="L765" s="142" t="n"/>
      <c r="M765" s="142" t="n"/>
      <c r="N765" s="142" t="n"/>
      <c r="O765" s="142" t="n"/>
      <c r="P765" s="142" t="n"/>
      <c r="Q765" s="142" t="n"/>
      <c r="R765" s="142" t="n"/>
      <c r="S765" s="142" t="n"/>
    </row>
    <row customHeight="1" ht="15.75" r="766" s="75">
      <c r="A766" s="139">
        <f>IF(B766="","",2*STRATEGY_AMPLITUDE*(1/(1+EXP(-(RATIO_SCALE_FACTOR*(($D766-BULLISH_BIAS_OFFSET)/$C766-1))))-0.5))</f>
        <v/>
      </c>
      <c r="B766" s="140">
        <f>IF('Time Series Inputs'!A766="","",'Time Series Inputs'!A766)</f>
        <v/>
      </c>
      <c r="C766" s="141">
        <f>IF('Time Series Inputs'!B766="","",'Time Series Inputs'!B766)</f>
        <v/>
      </c>
      <c r="D766" s="141">
        <f>IF('Time Series Inputs'!C766="","",'Time Series Inputs'!C766)</f>
        <v/>
      </c>
      <c r="E766" s="142" t="n"/>
      <c r="F766" s="142" t="n"/>
      <c r="G766" s="142" t="n"/>
      <c r="H766" s="142" t="n"/>
      <c r="I766" s="142" t="n"/>
      <c r="J766" s="142" t="n"/>
      <c r="K766" s="142" t="n"/>
      <c r="L766" s="142" t="n"/>
      <c r="M766" s="142" t="n"/>
      <c r="N766" s="142" t="n"/>
      <c r="O766" s="142" t="n"/>
      <c r="P766" s="142" t="n"/>
      <c r="Q766" s="142" t="n"/>
      <c r="R766" s="142" t="n"/>
      <c r="S766" s="142" t="n"/>
    </row>
    <row customHeight="1" ht="15.75" r="767" s="75">
      <c r="A767" s="139">
        <f>IF(B767="","",2*STRATEGY_AMPLITUDE*(1/(1+EXP(-(RATIO_SCALE_FACTOR*(($D767-BULLISH_BIAS_OFFSET)/$C767-1))))-0.5))</f>
        <v/>
      </c>
      <c r="B767" s="140">
        <f>IF('Time Series Inputs'!A767="","",'Time Series Inputs'!A767)</f>
        <v/>
      </c>
      <c r="C767" s="141">
        <f>IF('Time Series Inputs'!B767="","",'Time Series Inputs'!B767)</f>
        <v/>
      </c>
      <c r="D767" s="141">
        <f>IF('Time Series Inputs'!C767="","",'Time Series Inputs'!C767)</f>
        <v/>
      </c>
      <c r="E767" s="142" t="n"/>
      <c r="F767" s="142" t="n"/>
      <c r="G767" s="142" t="n"/>
      <c r="H767" s="142" t="n"/>
      <c r="I767" s="142" t="n"/>
      <c r="J767" s="142" t="n"/>
      <c r="K767" s="142" t="n"/>
      <c r="L767" s="142" t="n"/>
      <c r="M767" s="142" t="n"/>
      <c r="N767" s="142" t="n"/>
      <c r="O767" s="142" t="n"/>
      <c r="P767" s="142" t="n"/>
      <c r="Q767" s="142" t="n"/>
      <c r="R767" s="142" t="n"/>
      <c r="S767" s="142" t="n"/>
    </row>
    <row customHeight="1" ht="15.75" r="768" s="75">
      <c r="A768" s="139">
        <f>IF(B768="","",2*STRATEGY_AMPLITUDE*(1/(1+EXP(-(RATIO_SCALE_FACTOR*(($D768-BULLISH_BIAS_OFFSET)/$C768-1))))-0.5))</f>
        <v/>
      </c>
      <c r="B768" s="140">
        <f>IF('Time Series Inputs'!A768="","",'Time Series Inputs'!A768)</f>
        <v/>
      </c>
      <c r="C768" s="141">
        <f>IF('Time Series Inputs'!B768="","",'Time Series Inputs'!B768)</f>
        <v/>
      </c>
      <c r="D768" s="141">
        <f>IF('Time Series Inputs'!C768="","",'Time Series Inputs'!C768)</f>
        <v/>
      </c>
      <c r="E768" s="142" t="n"/>
      <c r="F768" s="142" t="n"/>
      <c r="G768" s="142" t="n"/>
      <c r="H768" s="142" t="n"/>
      <c r="I768" s="142" t="n"/>
      <c r="J768" s="142" t="n"/>
      <c r="K768" s="142" t="n"/>
      <c r="L768" s="142" t="n"/>
      <c r="M768" s="142" t="n"/>
      <c r="N768" s="142" t="n"/>
      <c r="O768" s="142" t="n"/>
      <c r="P768" s="142" t="n"/>
      <c r="Q768" s="142" t="n"/>
      <c r="R768" s="142" t="n"/>
      <c r="S768" s="142" t="n"/>
    </row>
    <row customHeight="1" ht="15.75" r="769" s="75">
      <c r="A769" s="139">
        <f>IF(B769="","",2*STRATEGY_AMPLITUDE*(1/(1+EXP(-(RATIO_SCALE_FACTOR*(($D769-BULLISH_BIAS_OFFSET)/$C769-1))))-0.5))</f>
        <v/>
      </c>
      <c r="B769" s="140">
        <f>IF('Time Series Inputs'!A769="","",'Time Series Inputs'!A769)</f>
        <v/>
      </c>
      <c r="C769" s="141">
        <f>IF('Time Series Inputs'!B769="","",'Time Series Inputs'!B769)</f>
        <v/>
      </c>
      <c r="D769" s="141">
        <f>IF('Time Series Inputs'!C769="","",'Time Series Inputs'!C769)</f>
        <v/>
      </c>
      <c r="E769" s="142" t="n"/>
      <c r="F769" s="142" t="n"/>
      <c r="G769" s="142" t="n"/>
      <c r="H769" s="142" t="n"/>
      <c r="I769" s="142" t="n"/>
      <c r="J769" s="142" t="n"/>
      <c r="K769" s="142" t="n"/>
      <c r="L769" s="142" t="n"/>
      <c r="M769" s="142" t="n"/>
      <c r="N769" s="142" t="n"/>
      <c r="O769" s="142" t="n"/>
      <c r="P769" s="142" t="n"/>
      <c r="Q769" s="142" t="n"/>
      <c r="R769" s="142" t="n"/>
      <c r="S769" s="142" t="n"/>
    </row>
    <row customHeight="1" ht="15.75" r="770" s="75">
      <c r="A770" s="139">
        <f>IF(B770="","",2*STRATEGY_AMPLITUDE*(1/(1+EXP(-(RATIO_SCALE_FACTOR*(($D770-BULLISH_BIAS_OFFSET)/$C770-1))))-0.5))</f>
        <v/>
      </c>
      <c r="B770" s="140">
        <f>IF('Time Series Inputs'!A770="","",'Time Series Inputs'!A770)</f>
        <v/>
      </c>
      <c r="C770" s="141">
        <f>IF('Time Series Inputs'!B770="","",'Time Series Inputs'!B770)</f>
        <v/>
      </c>
      <c r="D770" s="141">
        <f>IF('Time Series Inputs'!C770="","",'Time Series Inputs'!C770)</f>
        <v/>
      </c>
      <c r="E770" s="142" t="n"/>
      <c r="F770" s="142" t="n"/>
      <c r="G770" s="142" t="n"/>
      <c r="H770" s="142" t="n"/>
      <c r="I770" s="142" t="n"/>
      <c r="J770" s="142" t="n"/>
      <c r="K770" s="142" t="n"/>
      <c r="L770" s="142" t="n"/>
      <c r="M770" s="142" t="n"/>
      <c r="N770" s="142" t="n"/>
      <c r="O770" s="142" t="n"/>
      <c r="P770" s="142" t="n"/>
      <c r="Q770" s="142" t="n"/>
      <c r="R770" s="142" t="n"/>
      <c r="S770" s="142" t="n"/>
    </row>
    <row customHeight="1" ht="15.75" r="771" s="75">
      <c r="A771" s="139">
        <f>IF(B771="","",2*STRATEGY_AMPLITUDE*(1/(1+EXP(-(RATIO_SCALE_FACTOR*(($D771-BULLISH_BIAS_OFFSET)/$C771-1))))-0.5))</f>
        <v/>
      </c>
      <c r="B771" s="140">
        <f>IF('Time Series Inputs'!A771="","",'Time Series Inputs'!A771)</f>
        <v/>
      </c>
      <c r="C771" s="141">
        <f>IF('Time Series Inputs'!B771="","",'Time Series Inputs'!B771)</f>
        <v/>
      </c>
      <c r="D771" s="141">
        <f>IF('Time Series Inputs'!C771="","",'Time Series Inputs'!C771)</f>
        <v/>
      </c>
      <c r="E771" s="142" t="n"/>
      <c r="F771" s="142" t="n"/>
      <c r="G771" s="142" t="n"/>
      <c r="H771" s="142" t="n"/>
      <c r="I771" s="142" t="n"/>
      <c r="J771" s="142" t="n"/>
      <c r="K771" s="142" t="n"/>
      <c r="L771" s="142" t="n"/>
      <c r="M771" s="142" t="n"/>
      <c r="N771" s="142" t="n"/>
      <c r="O771" s="142" t="n"/>
      <c r="P771" s="142" t="n"/>
      <c r="Q771" s="142" t="n"/>
      <c r="R771" s="142" t="n"/>
      <c r="S771" s="142" t="n"/>
    </row>
    <row customHeight="1" ht="15.75" r="772" s="75">
      <c r="A772" s="139">
        <f>IF(B772="","",2*STRATEGY_AMPLITUDE*(1/(1+EXP(-(RATIO_SCALE_FACTOR*(($D772-BULLISH_BIAS_OFFSET)/$C772-1))))-0.5))</f>
        <v/>
      </c>
      <c r="B772" s="140">
        <f>IF('Time Series Inputs'!A772="","",'Time Series Inputs'!A772)</f>
        <v/>
      </c>
      <c r="C772" s="141">
        <f>IF('Time Series Inputs'!B772="","",'Time Series Inputs'!B772)</f>
        <v/>
      </c>
      <c r="D772" s="141">
        <f>IF('Time Series Inputs'!C772="","",'Time Series Inputs'!C772)</f>
        <v/>
      </c>
      <c r="E772" s="142" t="n"/>
      <c r="F772" s="142" t="n"/>
      <c r="G772" s="142" t="n"/>
      <c r="H772" s="142" t="n"/>
      <c r="I772" s="142" t="n"/>
      <c r="J772" s="142" t="n"/>
      <c r="K772" s="142" t="n"/>
      <c r="L772" s="142" t="n"/>
      <c r="M772" s="142" t="n"/>
      <c r="N772" s="142" t="n"/>
      <c r="O772" s="142" t="n"/>
      <c r="P772" s="142" t="n"/>
      <c r="Q772" s="142" t="n"/>
      <c r="R772" s="142" t="n"/>
      <c r="S772" s="142" t="n"/>
    </row>
    <row customHeight="1" ht="15.75" r="773" s="75">
      <c r="A773" s="139">
        <f>IF(B773="","",2*STRATEGY_AMPLITUDE*(1/(1+EXP(-(RATIO_SCALE_FACTOR*(($D773-BULLISH_BIAS_OFFSET)/$C773-1))))-0.5))</f>
        <v/>
      </c>
      <c r="B773" s="140">
        <f>IF('Time Series Inputs'!A773="","",'Time Series Inputs'!A773)</f>
        <v/>
      </c>
      <c r="C773" s="141">
        <f>IF('Time Series Inputs'!B773="","",'Time Series Inputs'!B773)</f>
        <v/>
      </c>
      <c r="D773" s="141">
        <f>IF('Time Series Inputs'!C773="","",'Time Series Inputs'!C773)</f>
        <v/>
      </c>
      <c r="E773" s="142" t="n"/>
      <c r="F773" s="142" t="n"/>
      <c r="G773" s="142" t="n"/>
      <c r="H773" s="142" t="n"/>
      <c r="I773" s="142" t="n"/>
      <c r="J773" s="142" t="n"/>
      <c r="K773" s="142" t="n"/>
      <c r="L773" s="142" t="n"/>
      <c r="M773" s="142" t="n"/>
      <c r="N773" s="142" t="n"/>
      <c r="O773" s="142" t="n"/>
      <c r="P773" s="142" t="n"/>
      <c r="Q773" s="142" t="n"/>
      <c r="R773" s="142" t="n"/>
      <c r="S773" s="142" t="n"/>
    </row>
    <row customHeight="1" ht="15.75" r="774" s="75">
      <c r="A774" s="139">
        <f>IF(B774="","",2*STRATEGY_AMPLITUDE*(1/(1+EXP(-(RATIO_SCALE_FACTOR*(($D774-BULLISH_BIAS_OFFSET)/$C774-1))))-0.5))</f>
        <v/>
      </c>
      <c r="B774" s="140">
        <f>IF('Time Series Inputs'!A774="","",'Time Series Inputs'!A774)</f>
        <v/>
      </c>
      <c r="C774" s="141">
        <f>IF('Time Series Inputs'!B774="","",'Time Series Inputs'!B774)</f>
        <v/>
      </c>
      <c r="D774" s="141">
        <f>IF('Time Series Inputs'!C774="","",'Time Series Inputs'!C774)</f>
        <v/>
      </c>
      <c r="E774" s="142" t="n"/>
      <c r="F774" s="142" t="n"/>
      <c r="G774" s="142" t="n"/>
      <c r="H774" s="142" t="n"/>
      <c r="I774" s="142" t="n"/>
      <c r="J774" s="142" t="n"/>
      <c r="K774" s="142" t="n"/>
      <c r="L774" s="142" t="n"/>
      <c r="M774" s="142" t="n"/>
      <c r="N774" s="142" t="n"/>
      <c r="O774" s="142" t="n"/>
      <c r="P774" s="142" t="n"/>
      <c r="Q774" s="142" t="n"/>
      <c r="R774" s="142" t="n"/>
      <c r="S774" s="142" t="n"/>
    </row>
    <row customHeight="1" ht="15.75" r="775" s="75">
      <c r="A775" s="139">
        <f>IF(B775="","",2*STRATEGY_AMPLITUDE*(1/(1+EXP(-(RATIO_SCALE_FACTOR*(($D775-BULLISH_BIAS_OFFSET)/$C775-1))))-0.5))</f>
        <v/>
      </c>
      <c r="B775" s="140">
        <f>IF('Time Series Inputs'!A775="","",'Time Series Inputs'!A775)</f>
        <v/>
      </c>
      <c r="C775" s="141">
        <f>IF('Time Series Inputs'!B775="","",'Time Series Inputs'!B775)</f>
        <v/>
      </c>
      <c r="D775" s="141">
        <f>IF('Time Series Inputs'!C775="","",'Time Series Inputs'!C775)</f>
        <v/>
      </c>
      <c r="E775" s="142" t="n"/>
      <c r="F775" s="142" t="n"/>
      <c r="G775" s="142" t="n"/>
      <c r="H775" s="142" t="n"/>
      <c r="I775" s="142" t="n"/>
      <c r="J775" s="142" t="n"/>
      <c r="K775" s="142" t="n"/>
      <c r="L775" s="142" t="n"/>
      <c r="M775" s="142" t="n"/>
      <c r="N775" s="142" t="n"/>
      <c r="O775" s="142" t="n"/>
      <c r="P775" s="142" t="n"/>
      <c r="Q775" s="142" t="n"/>
      <c r="R775" s="142" t="n"/>
      <c r="S775" s="142" t="n"/>
    </row>
    <row customHeight="1" ht="15.75" r="776" s="75">
      <c r="A776" s="139">
        <f>IF(B776="","",2*STRATEGY_AMPLITUDE*(1/(1+EXP(-(RATIO_SCALE_FACTOR*(($D776-BULLISH_BIAS_OFFSET)/$C776-1))))-0.5))</f>
        <v/>
      </c>
      <c r="B776" s="140">
        <f>IF('Time Series Inputs'!A776="","",'Time Series Inputs'!A776)</f>
        <v/>
      </c>
      <c r="C776" s="141">
        <f>IF('Time Series Inputs'!B776="","",'Time Series Inputs'!B776)</f>
        <v/>
      </c>
      <c r="D776" s="141">
        <f>IF('Time Series Inputs'!C776="","",'Time Series Inputs'!C776)</f>
        <v/>
      </c>
      <c r="E776" s="142" t="n"/>
      <c r="F776" s="142" t="n"/>
      <c r="G776" s="142" t="n"/>
      <c r="H776" s="142" t="n"/>
      <c r="I776" s="142" t="n"/>
      <c r="J776" s="142" t="n"/>
      <c r="K776" s="142" t="n"/>
      <c r="L776" s="142" t="n"/>
      <c r="M776" s="142" t="n"/>
      <c r="N776" s="142" t="n"/>
      <c r="O776" s="142" t="n"/>
      <c r="P776" s="142" t="n"/>
      <c r="Q776" s="142" t="n"/>
      <c r="R776" s="142" t="n"/>
      <c r="S776" s="142" t="n"/>
    </row>
    <row customHeight="1" ht="15.75" r="777" s="75">
      <c r="A777" s="139">
        <f>IF(B777="","",2*STRATEGY_AMPLITUDE*(1/(1+EXP(-(RATIO_SCALE_FACTOR*(($D777-BULLISH_BIAS_OFFSET)/$C777-1))))-0.5))</f>
        <v/>
      </c>
      <c r="B777" s="140">
        <f>IF('Time Series Inputs'!A777="","",'Time Series Inputs'!A777)</f>
        <v/>
      </c>
      <c r="C777" s="141">
        <f>IF('Time Series Inputs'!B777="","",'Time Series Inputs'!B777)</f>
        <v/>
      </c>
      <c r="D777" s="141">
        <f>IF('Time Series Inputs'!C777="","",'Time Series Inputs'!C777)</f>
        <v/>
      </c>
      <c r="E777" s="142" t="n"/>
      <c r="F777" s="142" t="n"/>
      <c r="G777" s="142" t="n"/>
      <c r="H777" s="142" t="n"/>
      <c r="I777" s="142" t="n"/>
      <c r="J777" s="142" t="n"/>
      <c r="K777" s="142" t="n"/>
      <c r="L777" s="142" t="n"/>
      <c r="M777" s="142" t="n"/>
      <c r="N777" s="142" t="n"/>
      <c r="O777" s="142" t="n"/>
      <c r="P777" s="142" t="n"/>
      <c r="Q777" s="142" t="n"/>
      <c r="R777" s="142" t="n"/>
      <c r="S777" s="142" t="n"/>
    </row>
    <row customHeight="1" ht="15.75" r="778" s="75">
      <c r="A778" s="139">
        <f>IF(B778="","",2*STRATEGY_AMPLITUDE*(1/(1+EXP(-(RATIO_SCALE_FACTOR*(($D778-BULLISH_BIAS_OFFSET)/$C778-1))))-0.5))</f>
        <v/>
      </c>
      <c r="B778" s="140">
        <f>IF('Time Series Inputs'!A778="","",'Time Series Inputs'!A778)</f>
        <v/>
      </c>
      <c r="C778" s="141">
        <f>IF('Time Series Inputs'!B778="","",'Time Series Inputs'!B778)</f>
        <v/>
      </c>
      <c r="D778" s="141">
        <f>IF('Time Series Inputs'!C778="","",'Time Series Inputs'!C778)</f>
        <v/>
      </c>
      <c r="E778" s="142" t="n"/>
      <c r="F778" s="142" t="n"/>
      <c r="G778" s="142" t="n"/>
      <c r="H778" s="142" t="n"/>
      <c r="I778" s="142" t="n"/>
      <c r="J778" s="142" t="n"/>
      <c r="K778" s="142" t="n"/>
      <c r="L778" s="142" t="n"/>
      <c r="M778" s="142" t="n"/>
      <c r="N778" s="142" t="n"/>
      <c r="O778" s="142" t="n"/>
      <c r="P778" s="142" t="n"/>
      <c r="Q778" s="142" t="n"/>
      <c r="R778" s="142" t="n"/>
      <c r="S778" s="142" t="n"/>
    </row>
    <row customHeight="1" ht="15.75" r="779" s="75">
      <c r="A779" s="139">
        <f>IF(B779="","",2*STRATEGY_AMPLITUDE*(1/(1+EXP(-(RATIO_SCALE_FACTOR*(($D779-BULLISH_BIAS_OFFSET)/$C779-1))))-0.5))</f>
        <v/>
      </c>
      <c r="B779" s="140">
        <f>IF('Time Series Inputs'!A779="","",'Time Series Inputs'!A779)</f>
        <v/>
      </c>
      <c r="C779" s="141">
        <f>IF('Time Series Inputs'!B779="","",'Time Series Inputs'!B779)</f>
        <v/>
      </c>
      <c r="D779" s="141">
        <f>IF('Time Series Inputs'!C779="","",'Time Series Inputs'!C779)</f>
        <v/>
      </c>
      <c r="E779" s="142" t="n"/>
      <c r="F779" s="142" t="n"/>
      <c r="G779" s="142" t="n"/>
      <c r="H779" s="142" t="n"/>
      <c r="I779" s="142" t="n"/>
      <c r="J779" s="142" t="n"/>
      <c r="K779" s="142" t="n"/>
      <c r="L779" s="142" t="n"/>
      <c r="M779" s="142" t="n"/>
      <c r="N779" s="142" t="n"/>
      <c r="O779" s="142" t="n"/>
      <c r="P779" s="142" t="n"/>
      <c r="Q779" s="142" t="n"/>
      <c r="R779" s="142" t="n"/>
      <c r="S779" s="142" t="n"/>
    </row>
    <row customHeight="1" ht="15.75" r="780" s="75">
      <c r="A780" s="139">
        <f>IF(B780="","",2*STRATEGY_AMPLITUDE*(1/(1+EXP(-(RATIO_SCALE_FACTOR*(($D780-BULLISH_BIAS_OFFSET)/$C780-1))))-0.5))</f>
        <v/>
      </c>
      <c r="B780" s="140">
        <f>IF('Time Series Inputs'!A780="","",'Time Series Inputs'!A780)</f>
        <v/>
      </c>
      <c r="C780" s="141">
        <f>IF('Time Series Inputs'!B780="","",'Time Series Inputs'!B780)</f>
        <v/>
      </c>
      <c r="D780" s="141">
        <f>IF('Time Series Inputs'!C780="","",'Time Series Inputs'!C780)</f>
        <v/>
      </c>
      <c r="E780" s="142" t="n"/>
      <c r="F780" s="142" t="n"/>
      <c r="G780" s="142" t="n"/>
      <c r="H780" s="142" t="n"/>
      <c r="I780" s="142" t="n"/>
      <c r="J780" s="142" t="n"/>
      <c r="K780" s="142" t="n"/>
      <c r="L780" s="142" t="n"/>
      <c r="M780" s="142" t="n"/>
      <c r="N780" s="142" t="n"/>
      <c r="O780" s="142" t="n"/>
      <c r="P780" s="142" t="n"/>
      <c r="Q780" s="142" t="n"/>
      <c r="R780" s="142" t="n"/>
      <c r="S780" s="142" t="n"/>
    </row>
    <row customHeight="1" ht="15.75" r="781" s="75">
      <c r="A781" s="139">
        <f>IF(B781="","",2*STRATEGY_AMPLITUDE*(1/(1+EXP(-(RATIO_SCALE_FACTOR*(($D781-BULLISH_BIAS_OFFSET)/$C781-1))))-0.5))</f>
        <v/>
      </c>
      <c r="B781" s="140">
        <f>IF('Time Series Inputs'!A781="","",'Time Series Inputs'!A781)</f>
        <v/>
      </c>
      <c r="C781" s="141">
        <f>IF('Time Series Inputs'!B781="","",'Time Series Inputs'!B781)</f>
        <v/>
      </c>
      <c r="D781" s="141">
        <f>IF('Time Series Inputs'!C781="","",'Time Series Inputs'!C781)</f>
        <v/>
      </c>
      <c r="E781" s="142" t="n"/>
      <c r="F781" s="142" t="n"/>
      <c r="G781" s="142" t="n"/>
      <c r="H781" s="142" t="n"/>
      <c r="I781" s="142" t="n"/>
      <c r="J781" s="142" t="n"/>
      <c r="K781" s="142" t="n"/>
      <c r="L781" s="142" t="n"/>
      <c r="M781" s="142" t="n"/>
      <c r="N781" s="142" t="n"/>
      <c r="O781" s="142" t="n"/>
      <c r="P781" s="142" t="n"/>
      <c r="Q781" s="142" t="n"/>
      <c r="R781" s="142" t="n"/>
      <c r="S781" s="142" t="n"/>
    </row>
    <row customHeight="1" ht="15.75" r="782" s="75">
      <c r="A782" s="139">
        <f>IF(B782="","",2*STRATEGY_AMPLITUDE*(1/(1+EXP(-(RATIO_SCALE_FACTOR*(($D782-BULLISH_BIAS_OFFSET)/$C782-1))))-0.5))</f>
        <v/>
      </c>
      <c r="B782" s="140">
        <f>IF('Time Series Inputs'!A782="","",'Time Series Inputs'!A782)</f>
        <v/>
      </c>
      <c r="C782" s="141">
        <f>IF('Time Series Inputs'!B782="","",'Time Series Inputs'!B782)</f>
        <v/>
      </c>
      <c r="D782" s="141">
        <f>IF('Time Series Inputs'!C782="","",'Time Series Inputs'!C782)</f>
        <v/>
      </c>
      <c r="E782" s="142" t="n"/>
      <c r="F782" s="142" t="n"/>
      <c r="G782" s="142" t="n"/>
      <c r="H782" s="142" t="n"/>
      <c r="I782" s="142" t="n"/>
      <c r="J782" s="142" t="n"/>
      <c r="K782" s="142" t="n"/>
      <c r="L782" s="142" t="n"/>
      <c r="M782" s="142" t="n"/>
      <c r="N782" s="142" t="n"/>
      <c r="O782" s="142" t="n"/>
      <c r="P782" s="142" t="n"/>
      <c r="Q782" s="142" t="n"/>
      <c r="R782" s="142" t="n"/>
      <c r="S782" s="142" t="n"/>
    </row>
    <row customHeight="1" ht="15.75" r="783" s="75">
      <c r="A783" s="139">
        <f>IF(B783="","",2*STRATEGY_AMPLITUDE*(1/(1+EXP(-(RATIO_SCALE_FACTOR*(($D783-BULLISH_BIAS_OFFSET)/$C783-1))))-0.5))</f>
        <v/>
      </c>
      <c r="B783" s="140">
        <f>IF('Time Series Inputs'!A783="","",'Time Series Inputs'!A783)</f>
        <v/>
      </c>
      <c r="C783" s="141">
        <f>IF('Time Series Inputs'!B783="","",'Time Series Inputs'!B783)</f>
        <v/>
      </c>
      <c r="D783" s="141">
        <f>IF('Time Series Inputs'!C783="","",'Time Series Inputs'!C783)</f>
        <v/>
      </c>
      <c r="E783" s="142" t="n"/>
      <c r="F783" s="142" t="n"/>
      <c r="G783" s="142" t="n"/>
      <c r="H783" s="142" t="n"/>
      <c r="I783" s="142" t="n"/>
      <c r="J783" s="142" t="n"/>
      <c r="K783" s="142" t="n"/>
      <c r="L783" s="142" t="n"/>
      <c r="M783" s="142" t="n"/>
      <c r="N783" s="142" t="n"/>
      <c r="O783" s="142" t="n"/>
      <c r="P783" s="142" t="n"/>
      <c r="Q783" s="142" t="n"/>
      <c r="R783" s="142" t="n"/>
      <c r="S783" s="142" t="n"/>
    </row>
    <row customHeight="1" ht="15.75" r="784" s="75">
      <c r="A784" s="139">
        <f>IF(B784="","",2*STRATEGY_AMPLITUDE*(1/(1+EXP(-(RATIO_SCALE_FACTOR*(($D784-BULLISH_BIAS_OFFSET)/$C784-1))))-0.5))</f>
        <v/>
      </c>
      <c r="B784" s="140">
        <f>IF('Time Series Inputs'!A784="","",'Time Series Inputs'!A784)</f>
        <v/>
      </c>
      <c r="C784" s="141">
        <f>IF('Time Series Inputs'!B784="","",'Time Series Inputs'!B784)</f>
        <v/>
      </c>
      <c r="D784" s="141">
        <f>IF('Time Series Inputs'!C784="","",'Time Series Inputs'!C784)</f>
        <v/>
      </c>
      <c r="E784" s="142" t="n"/>
      <c r="F784" s="142" t="n"/>
      <c r="G784" s="142" t="n"/>
      <c r="H784" s="142" t="n"/>
      <c r="I784" s="142" t="n"/>
      <c r="J784" s="142" t="n"/>
      <c r="K784" s="142" t="n"/>
      <c r="L784" s="142" t="n"/>
      <c r="M784" s="142" t="n"/>
      <c r="N784" s="142" t="n"/>
      <c r="O784" s="142" t="n"/>
      <c r="P784" s="142" t="n"/>
      <c r="Q784" s="142" t="n"/>
      <c r="R784" s="142" t="n"/>
      <c r="S784" s="142" t="n"/>
    </row>
    <row customHeight="1" ht="15.75" r="785" s="75">
      <c r="A785" s="139">
        <f>IF(B785="","",2*STRATEGY_AMPLITUDE*(1/(1+EXP(-(RATIO_SCALE_FACTOR*(($D785-BULLISH_BIAS_OFFSET)/$C785-1))))-0.5))</f>
        <v/>
      </c>
      <c r="B785" s="140">
        <f>IF('Time Series Inputs'!A785="","",'Time Series Inputs'!A785)</f>
        <v/>
      </c>
      <c r="C785" s="141">
        <f>IF('Time Series Inputs'!B785="","",'Time Series Inputs'!B785)</f>
        <v/>
      </c>
      <c r="D785" s="141">
        <f>IF('Time Series Inputs'!C785="","",'Time Series Inputs'!C785)</f>
        <v/>
      </c>
      <c r="E785" s="142" t="n"/>
      <c r="F785" s="142" t="n"/>
      <c r="G785" s="142" t="n"/>
      <c r="H785" s="142" t="n"/>
      <c r="I785" s="142" t="n"/>
      <c r="J785" s="142" t="n"/>
      <c r="K785" s="142" t="n"/>
      <c r="L785" s="142" t="n"/>
      <c r="M785" s="142" t="n"/>
      <c r="N785" s="142" t="n"/>
      <c r="O785" s="142" t="n"/>
      <c r="P785" s="142" t="n"/>
      <c r="Q785" s="142" t="n"/>
      <c r="R785" s="142" t="n"/>
      <c r="S785" s="142" t="n"/>
    </row>
    <row customHeight="1" ht="15.75" r="786" s="75">
      <c r="A786" s="139">
        <f>IF(B786="","",2*STRATEGY_AMPLITUDE*(1/(1+EXP(-(RATIO_SCALE_FACTOR*(($D786-BULLISH_BIAS_OFFSET)/$C786-1))))-0.5))</f>
        <v/>
      </c>
      <c r="B786" s="140">
        <f>IF('Time Series Inputs'!A786="","",'Time Series Inputs'!A786)</f>
        <v/>
      </c>
      <c r="C786" s="141">
        <f>IF('Time Series Inputs'!B786="","",'Time Series Inputs'!B786)</f>
        <v/>
      </c>
      <c r="D786" s="141">
        <f>IF('Time Series Inputs'!C786="","",'Time Series Inputs'!C786)</f>
        <v/>
      </c>
      <c r="E786" s="142" t="n"/>
      <c r="F786" s="142" t="n"/>
      <c r="G786" s="142" t="n"/>
      <c r="H786" s="142" t="n"/>
      <c r="I786" s="142" t="n"/>
      <c r="J786" s="142" t="n"/>
      <c r="K786" s="142" t="n"/>
      <c r="L786" s="142" t="n"/>
      <c r="M786" s="142" t="n"/>
      <c r="N786" s="142" t="n"/>
      <c r="O786" s="142" t="n"/>
      <c r="P786" s="142" t="n"/>
      <c r="Q786" s="142" t="n"/>
      <c r="R786" s="142" t="n"/>
      <c r="S786" s="142" t="n"/>
    </row>
    <row customHeight="1" ht="15.75" r="787" s="75">
      <c r="A787" s="139">
        <f>IF(B787="","",2*STRATEGY_AMPLITUDE*(1/(1+EXP(-(RATIO_SCALE_FACTOR*(($D787-BULLISH_BIAS_OFFSET)/$C787-1))))-0.5))</f>
        <v/>
      </c>
      <c r="B787" s="140">
        <f>IF('Time Series Inputs'!A787="","",'Time Series Inputs'!A787)</f>
        <v/>
      </c>
      <c r="C787" s="141">
        <f>IF('Time Series Inputs'!B787="","",'Time Series Inputs'!B787)</f>
        <v/>
      </c>
      <c r="D787" s="141">
        <f>IF('Time Series Inputs'!C787="","",'Time Series Inputs'!C787)</f>
        <v/>
      </c>
      <c r="E787" s="142" t="n"/>
      <c r="F787" s="142" t="n"/>
      <c r="G787" s="142" t="n"/>
      <c r="H787" s="142" t="n"/>
      <c r="I787" s="142" t="n"/>
      <c r="J787" s="142" t="n"/>
      <c r="K787" s="142" t="n"/>
      <c r="L787" s="142" t="n"/>
      <c r="M787" s="142" t="n"/>
      <c r="N787" s="142" t="n"/>
      <c r="O787" s="142" t="n"/>
      <c r="P787" s="142" t="n"/>
      <c r="Q787" s="142" t="n"/>
      <c r="R787" s="142" t="n"/>
      <c r="S787" s="142" t="n"/>
    </row>
    <row customHeight="1" ht="15.75" r="788" s="75">
      <c r="A788" s="139">
        <f>IF(B788="","",2*STRATEGY_AMPLITUDE*(1/(1+EXP(-(RATIO_SCALE_FACTOR*(($D788-BULLISH_BIAS_OFFSET)/$C788-1))))-0.5))</f>
        <v/>
      </c>
      <c r="B788" s="140">
        <f>IF('Time Series Inputs'!A788="","",'Time Series Inputs'!A788)</f>
        <v/>
      </c>
      <c r="C788" s="141">
        <f>IF('Time Series Inputs'!B788="","",'Time Series Inputs'!B788)</f>
        <v/>
      </c>
      <c r="D788" s="141">
        <f>IF('Time Series Inputs'!C788="","",'Time Series Inputs'!C788)</f>
        <v/>
      </c>
      <c r="E788" s="142" t="n"/>
      <c r="F788" s="142" t="n"/>
      <c r="G788" s="142" t="n"/>
      <c r="H788" s="142" t="n"/>
      <c r="I788" s="142" t="n"/>
      <c r="J788" s="142" t="n"/>
      <c r="K788" s="142" t="n"/>
      <c r="L788" s="142" t="n"/>
      <c r="M788" s="142" t="n"/>
      <c r="N788" s="142" t="n"/>
      <c r="O788" s="142" t="n"/>
      <c r="P788" s="142" t="n"/>
      <c r="Q788" s="142" t="n"/>
      <c r="R788" s="142" t="n"/>
      <c r="S788" s="142" t="n"/>
    </row>
    <row customHeight="1" ht="15.75" r="789" s="75">
      <c r="A789" s="139">
        <f>IF(B789="","",2*STRATEGY_AMPLITUDE*(1/(1+EXP(-(RATIO_SCALE_FACTOR*(($D789-BULLISH_BIAS_OFFSET)/$C789-1))))-0.5))</f>
        <v/>
      </c>
      <c r="B789" s="140">
        <f>IF('Time Series Inputs'!A789="","",'Time Series Inputs'!A789)</f>
        <v/>
      </c>
      <c r="C789" s="141">
        <f>IF('Time Series Inputs'!B789="","",'Time Series Inputs'!B789)</f>
        <v/>
      </c>
      <c r="D789" s="141">
        <f>IF('Time Series Inputs'!C789="","",'Time Series Inputs'!C789)</f>
        <v/>
      </c>
      <c r="E789" s="142" t="n"/>
      <c r="F789" s="142" t="n"/>
      <c r="G789" s="142" t="n"/>
      <c r="H789" s="142" t="n"/>
      <c r="I789" s="142" t="n"/>
      <c r="J789" s="142" t="n"/>
      <c r="K789" s="142" t="n"/>
      <c r="L789" s="142" t="n"/>
      <c r="M789" s="142" t="n"/>
      <c r="N789" s="142" t="n"/>
      <c r="O789" s="142" t="n"/>
      <c r="P789" s="142" t="n"/>
      <c r="Q789" s="142" t="n"/>
      <c r="R789" s="142" t="n"/>
      <c r="S789" s="142" t="n"/>
    </row>
    <row customHeight="1" ht="15.75" r="790" s="75">
      <c r="A790" s="139">
        <f>IF(B790="","",2*STRATEGY_AMPLITUDE*(1/(1+EXP(-(RATIO_SCALE_FACTOR*(($D790-BULLISH_BIAS_OFFSET)/$C790-1))))-0.5))</f>
        <v/>
      </c>
      <c r="B790" s="140">
        <f>IF('Time Series Inputs'!A790="","",'Time Series Inputs'!A790)</f>
        <v/>
      </c>
      <c r="C790" s="141">
        <f>IF('Time Series Inputs'!B790="","",'Time Series Inputs'!B790)</f>
        <v/>
      </c>
      <c r="D790" s="141">
        <f>IF('Time Series Inputs'!C790="","",'Time Series Inputs'!C790)</f>
        <v/>
      </c>
      <c r="E790" s="142" t="n"/>
      <c r="F790" s="142" t="n"/>
      <c r="G790" s="142" t="n"/>
      <c r="H790" s="142" t="n"/>
      <c r="I790" s="142" t="n"/>
      <c r="J790" s="142" t="n"/>
      <c r="K790" s="142" t="n"/>
      <c r="L790" s="142" t="n"/>
      <c r="M790" s="142" t="n"/>
      <c r="N790" s="142" t="n"/>
      <c r="O790" s="142" t="n"/>
      <c r="P790" s="142" t="n"/>
      <c r="Q790" s="142" t="n"/>
      <c r="R790" s="142" t="n"/>
      <c r="S790" s="142" t="n"/>
    </row>
    <row customHeight="1" ht="15.75" r="791" s="75">
      <c r="A791" s="139">
        <f>IF(B791="","",2*STRATEGY_AMPLITUDE*(1/(1+EXP(-(RATIO_SCALE_FACTOR*(($D791-BULLISH_BIAS_OFFSET)/$C791-1))))-0.5))</f>
        <v/>
      </c>
      <c r="B791" s="140">
        <f>IF('Time Series Inputs'!A791="","",'Time Series Inputs'!A791)</f>
        <v/>
      </c>
      <c r="C791" s="141">
        <f>IF('Time Series Inputs'!B791="","",'Time Series Inputs'!B791)</f>
        <v/>
      </c>
      <c r="D791" s="141">
        <f>IF('Time Series Inputs'!C791="","",'Time Series Inputs'!C791)</f>
        <v/>
      </c>
      <c r="E791" s="142" t="n"/>
      <c r="F791" s="142" t="n"/>
      <c r="G791" s="142" t="n"/>
      <c r="H791" s="142" t="n"/>
      <c r="I791" s="142" t="n"/>
      <c r="J791" s="142" t="n"/>
      <c r="K791" s="142" t="n"/>
      <c r="L791" s="142" t="n"/>
      <c r="M791" s="142" t="n"/>
      <c r="N791" s="142" t="n"/>
      <c r="O791" s="142" t="n"/>
      <c r="P791" s="142" t="n"/>
      <c r="Q791" s="142" t="n"/>
      <c r="R791" s="142" t="n"/>
      <c r="S791" s="142" t="n"/>
    </row>
    <row customHeight="1" ht="15.75" r="792" s="75">
      <c r="A792" s="139">
        <f>IF(B792="","",2*STRATEGY_AMPLITUDE*(1/(1+EXP(-(RATIO_SCALE_FACTOR*(($D792-BULLISH_BIAS_OFFSET)/$C792-1))))-0.5))</f>
        <v/>
      </c>
      <c r="B792" s="140">
        <f>IF('Time Series Inputs'!A792="","",'Time Series Inputs'!A792)</f>
        <v/>
      </c>
      <c r="C792" s="141">
        <f>IF('Time Series Inputs'!B792="","",'Time Series Inputs'!B792)</f>
        <v/>
      </c>
      <c r="D792" s="141">
        <f>IF('Time Series Inputs'!C792="","",'Time Series Inputs'!C792)</f>
        <v/>
      </c>
      <c r="E792" s="142" t="n"/>
      <c r="F792" s="142" t="n"/>
      <c r="G792" s="142" t="n"/>
      <c r="H792" s="142" t="n"/>
      <c r="I792" s="142" t="n"/>
      <c r="J792" s="142" t="n"/>
      <c r="K792" s="142" t="n"/>
      <c r="L792" s="142" t="n"/>
      <c r="M792" s="142" t="n"/>
      <c r="N792" s="142" t="n"/>
      <c r="O792" s="142" t="n"/>
      <c r="P792" s="142" t="n"/>
      <c r="Q792" s="142" t="n"/>
      <c r="R792" s="142" t="n"/>
      <c r="S792" s="142" t="n"/>
    </row>
    <row customHeight="1" ht="15.75" r="793" s="75">
      <c r="A793" s="139">
        <f>IF(B793="","",2*STRATEGY_AMPLITUDE*(1/(1+EXP(-(RATIO_SCALE_FACTOR*(($D793-BULLISH_BIAS_OFFSET)/$C793-1))))-0.5))</f>
        <v/>
      </c>
      <c r="B793" s="140">
        <f>IF('Time Series Inputs'!A793="","",'Time Series Inputs'!A793)</f>
        <v/>
      </c>
      <c r="C793" s="141">
        <f>IF('Time Series Inputs'!B793="","",'Time Series Inputs'!B793)</f>
        <v/>
      </c>
      <c r="D793" s="141">
        <f>IF('Time Series Inputs'!C793="","",'Time Series Inputs'!C793)</f>
        <v/>
      </c>
      <c r="E793" s="142" t="n"/>
      <c r="F793" s="142" t="n"/>
      <c r="G793" s="142" t="n"/>
      <c r="H793" s="142" t="n"/>
      <c r="I793" s="142" t="n"/>
      <c r="J793" s="142" t="n"/>
      <c r="K793" s="142" t="n"/>
      <c r="L793" s="142" t="n"/>
      <c r="M793" s="142" t="n"/>
      <c r="N793" s="142" t="n"/>
      <c r="O793" s="142" t="n"/>
      <c r="P793" s="142" t="n"/>
      <c r="Q793" s="142" t="n"/>
      <c r="R793" s="142" t="n"/>
      <c r="S793" s="142" t="n"/>
    </row>
    <row customHeight="1" ht="15.75" r="794" s="75">
      <c r="A794" s="139">
        <f>IF(B794="","",2*STRATEGY_AMPLITUDE*(1/(1+EXP(-(RATIO_SCALE_FACTOR*(($D794-BULLISH_BIAS_OFFSET)/$C794-1))))-0.5))</f>
        <v/>
      </c>
      <c r="B794" s="140">
        <f>IF('Time Series Inputs'!A794="","",'Time Series Inputs'!A794)</f>
        <v/>
      </c>
      <c r="C794" s="141">
        <f>IF('Time Series Inputs'!B794="","",'Time Series Inputs'!B794)</f>
        <v/>
      </c>
      <c r="D794" s="141">
        <f>IF('Time Series Inputs'!C794="","",'Time Series Inputs'!C794)</f>
        <v/>
      </c>
      <c r="E794" s="142" t="n"/>
      <c r="F794" s="142" t="n"/>
      <c r="G794" s="142" t="n"/>
      <c r="H794" s="142" t="n"/>
      <c r="I794" s="142" t="n"/>
      <c r="J794" s="142" t="n"/>
      <c r="K794" s="142" t="n"/>
      <c r="L794" s="142" t="n"/>
      <c r="M794" s="142" t="n"/>
      <c r="N794" s="142" t="n"/>
      <c r="O794" s="142" t="n"/>
      <c r="P794" s="142" t="n"/>
      <c r="Q794" s="142" t="n"/>
      <c r="R794" s="142" t="n"/>
      <c r="S794" s="142" t="n"/>
    </row>
    <row customHeight="1" ht="15.75" r="795" s="75">
      <c r="A795" s="139">
        <f>IF(B795="","",2*STRATEGY_AMPLITUDE*(1/(1+EXP(-(RATIO_SCALE_FACTOR*(($D795-BULLISH_BIAS_OFFSET)/$C795-1))))-0.5))</f>
        <v/>
      </c>
      <c r="B795" s="140">
        <f>IF('Time Series Inputs'!A795="","",'Time Series Inputs'!A795)</f>
        <v/>
      </c>
      <c r="C795" s="141">
        <f>IF('Time Series Inputs'!B795="","",'Time Series Inputs'!B795)</f>
        <v/>
      </c>
      <c r="D795" s="141">
        <f>IF('Time Series Inputs'!C795="","",'Time Series Inputs'!C795)</f>
        <v/>
      </c>
      <c r="E795" s="142" t="n"/>
      <c r="F795" s="142" t="n"/>
      <c r="G795" s="142" t="n"/>
      <c r="H795" s="142" t="n"/>
      <c r="I795" s="142" t="n"/>
      <c r="J795" s="142" t="n"/>
      <c r="K795" s="142" t="n"/>
      <c r="L795" s="142" t="n"/>
      <c r="M795" s="142" t="n"/>
      <c r="N795" s="142" t="n"/>
      <c r="O795" s="142" t="n"/>
      <c r="P795" s="142" t="n"/>
      <c r="Q795" s="142" t="n"/>
      <c r="R795" s="142" t="n"/>
      <c r="S795" s="142" t="n"/>
    </row>
    <row customHeight="1" ht="15.75" r="796" s="75">
      <c r="A796" s="139">
        <f>IF(B796="","",2*STRATEGY_AMPLITUDE*(1/(1+EXP(-(RATIO_SCALE_FACTOR*(($D796-BULLISH_BIAS_OFFSET)/$C796-1))))-0.5))</f>
        <v/>
      </c>
      <c r="B796" s="140">
        <f>IF('Time Series Inputs'!A796="","",'Time Series Inputs'!A796)</f>
        <v/>
      </c>
      <c r="C796" s="141">
        <f>IF('Time Series Inputs'!B796="","",'Time Series Inputs'!B796)</f>
        <v/>
      </c>
      <c r="D796" s="141">
        <f>IF('Time Series Inputs'!C796="","",'Time Series Inputs'!C796)</f>
        <v/>
      </c>
      <c r="E796" s="142" t="n"/>
      <c r="F796" s="142" t="n"/>
      <c r="G796" s="142" t="n"/>
      <c r="H796" s="142" t="n"/>
      <c r="I796" s="142" t="n"/>
      <c r="J796" s="142" t="n"/>
      <c r="K796" s="142" t="n"/>
      <c r="L796" s="142" t="n"/>
      <c r="M796" s="142" t="n"/>
      <c r="N796" s="142" t="n"/>
      <c r="O796" s="142" t="n"/>
      <c r="P796" s="142" t="n"/>
      <c r="Q796" s="142" t="n"/>
      <c r="R796" s="142" t="n"/>
      <c r="S796" s="142" t="n"/>
    </row>
    <row customHeight="1" ht="15.75" r="797" s="75">
      <c r="A797" s="139">
        <f>IF(B797="","",2*STRATEGY_AMPLITUDE*(1/(1+EXP(-(RATIO_SCALE_FACTOR*(($D797-BULLISH_BIAS_OFFSET)/$C797-1))))-0.5))</f>
        <v/>
      </c>
      <c r="B797" s="140">
        <f>IF('Time Series Inputs'!A797="","",'Time Series Inputs'!A797)</f>
        <v/>
      </c>
      <c r="C797" s="141">
        <f>IF('Time Series Inputs'!B797="","",'Time Series Inputs'!B797)</f>
        <v/>
      </c>
      <c r="D797" s="141">
        <f>IF('Time Series Inputs'!C797="","",'Time Series Inputs'!C797)</f>
        <v/>
      </c>
      <c r="E797" s="142" t="n"/>
      <c r="F797" s="142" t="n"/>
      <c r="G797" s="142" t="n"/>
      <c r="H797" s="142" t="n"/>
      <c r="I797" s="142" t="n"/>
      <c r="J797" s="142" t="n"/>
      <c r="K797" s="142" t="n"/>
      <c r="L797" s="142" t="n"/>
      <c r="M797" s="142" t="n"/>
      <c r="N797" s="142" t="n"/>
      <c r="O797" s="142" t="n"/>
      <c r="P797" s="142" t="n"/>
      <c r="Q797" s="142" t="n"/>
      <c r="R797" s="142" t="n"/>
      <c r="S797" s="142" t="n"/>
    </row>
    <row customHeight="1" ht="15.75" r="798" s="75">
      <c r="A798" s="139">
        <f>IF(B798="","",2*STRATEGY_AMPLITUDE*(1/(1+EXP(-(RATIO_SCALE_FACTOR*(($D798-BULLISH_BIAS_OFFSET)/$C798-1))))-0.5))</f>
        <v/>
      </c>
      <c r="B798" s="140">
        <f>IF('Time Series Inputs'!A798="","",'Time Series Inputs'!A798)</f>
        <v/>
      </c>
      <c r="C798" s="141">
        <f>IF('Time Series Inputs'!B798="","",'Time Series Inputs'!B798)</f>
        <v/>
      </c>
      <c r="D798" s="141">
        <f>IF('Time Series Inputs'!C798="","",'Time Series Inputs'!C798)</f>
        <v/>
      </c>
      <c r="E798" s="142" t="n"/>
      <c r="F798" s="142" t="n"/>
      <c r="G798" s="142" t="n"/>
      <c r="H798" s="142" t="n"/>
      <c r="I798" s="142" t="n"/>
      <c r="J798" s="142" t="n"/>
      <c r="K798" s="142" t="n"/>
      <c r="L798" s="142" t="n"/>
      <c r="M798" s="142" t="n"/>
      <c r="N798" s="142" t="n"/>
      <c r="O798" s="142" t="n"/>
      <c r="P798" s="142" t="n"/>
      <c r="Q798" s="142" t="n"/>
      <c r="R798" s="142" t="n"/>
      <c r="S798" s="142" t="n"/>
    </row>
    <row customHeight="1" ht="15.75" r="799" s="75">
      <c r="A799" s="139">
        <f>IF(B799="","",2*STRATEGY_AMPLITUDE*(1/(1+EXP(-(RATIO_SCALE_FACTOR*(($D799-BULLISH_BIAS_OFFSET)/$C799-1))))-0.5))</f>
        <v/>
      </c>
      <c r="B799" s="140">
        <f>IF('Time Series Inputs'!A799="","",'Time Series Inputs'!A799)</f>
        <v/>
      </c>
      <c r="C799" s="141">
        <f>IF('Time Series Inputs'!B799="","",'Time Series Inputs'!B799)</f>
        <v/>
      </c>
      <c r="D799" s="141">
        <f>IF('Time Series Inputs'!C799="","",'Time Series Inputs'!C799)</f>
        <v/>
      </c>
      <c r="E799" s="142" t="n"/>
      <c r="F799" s="142" t="n"/>
      <c r="G799" s="142" t="n"/>
      <c r="H799" s="142" t="n"/>
      <c r="I799" s="142" t="n"/>
      <c r="J799" s="142" t="n"/>
      <c r="K799" s="142" t="n"/>
      <c r="L799" s="142" t="n"/>
      <c r="M799" s="142" t="n"/>
      <c r="N799" s="142" t="n"/>
      <c r="O799" s="142" t="n"/>
      <c r="P799" s="142" t="n"/>
      <c r="Q799" s="142" t="n"/>
      <c r="R799" s="142" t="n"/>
      <c r="S799" s="142" t="n"/>
    </row>
    <row customHeight="1" ht="15.75" r="800" s="75">
      <c r="A800" s="139">
        <f>IF(B800="","",2*STRATEGY_AMPLITUDE*(1/(1+EXP(-(RATIO_SCALE_FACTOR*(($D800-BULLISH_BIAS_OFFSET)/$C800-1))))-0.5))</f>
        <v/>
      </c>
      <c r="B800" s="140">
        <f>IF('Time Series Inputs'!A800="","",'Time Series Inputs'!A800)</f>
        <v/>
      </c>
      <c r="C800" s="141">
        <f>IF('Time Series Inputs'!B800="","",'Time Series Inputs'!B800)</f>
        <v/>
      </c>
      <c r="D800" s="141">
        <f>IF('Time Series Inputs'!C800="","",'Time Series Inputs'!C800)</f>
        <v/>
      </c>
      <c r="E800" s="142" t="n"/>
      <c r="F800" s="142" t="n"/>
      <c r="G800" s="142" t="n"/>
      <c r="H800" s="142" t="n"/>
      <c r="I800" s="142" t="n"/>
      <c r="J800" s="142" t="n"/>
      <c r="K800" s="142" t="n"/>
      <c r="L800" s="142" t="n"/>
      <c r="M800" s="142" t="n"/>
      <c r="N800" s="142" t="n"/>
      <c r="O800" s="142" t="n"/>
      <c r="P800" s="142" t="n"/>
      <c r="Q800" s="142" t="n"/>
      <c r="R800" s="142" t="n"/>
      <c r="S800" s="142" t="n"/>
    </row>
    <row customHeight="1" ht="15.75" r="801" s="75">
      <c r="A801" s="139">
        <f>IF(B801="","",2*STRATEGY_AMPLITUDE*(1/(1+EXP(-(RATIO_SCALE_FACTOR*(($D801-BULLISH_BIAS_OFFSET)/$C801-1))))-0.5))</f>
        <v/>
      </c>
      <c r="B801" s="140">
        <f>IF('Time Series Inputs'!A801="","",'Time Series Inputs'!A801)</f>
        <v/>
      </c>
      <c r="C801" s="141">
        <f>IF('Time Series Inputs'!B801="","",'Time Series Inputs'!B801)</f>
        <v/>
      </c>
      <c r="D801" s="141">
        <f>IF('Time Series Inputs'!C801="","",'Time Series Inputs'!C801)</f>
        <v/>
      </c>
      <c r="E801" s="142" t="n"/>
      <c r="F801" s="142" t="n"/>
      <c r="G801" s="142" t="n"/>
      <c r="H801" s="142" t="n"/>
      <c r="I801" s="142" t="n"/>
      <c r="J801" s="142" t="n"/>
      <c r="K801" s="142" t="n"/>
      <c r="L801" s="142" t="n"/>
      <c r="M801" s="142" t="n"/>
      <c r="N801" s="142" t="n"/>
      <c r="O801" s="142" t="n"/>
      <c r="P801" s="142" t="n"/>
      <c r="Q801" s="142" t="n"/>
      <c r="R801" s="142" t="n"/>
      <c r="S801" s="142" t="n"/>
    </row>
    <row customHeight="1" ht="15.75" r="802" s="75">
      <c r="A802" s="139">
        <f>IF(B802="","",2*STRATEGY_AMPLITUDE*(1/(1+EXP(-(RATIO_SCALE_FACTOR*(($D802-BULLISH_BIAS_OFFSET)/$C802-1))))-0.5))</f>
        <v/>
      </c>
      <c r="B802" s="140">
        <f>IF('Time Series Inputs'!A802="","",'Time Series Inputs'!A802)</f>
        <v/>
      </c>
      <c r="C802" s="141">
        <f>IF('Time Series Inputs'!B802="","",'Time Series Inputs'!B802)</f>
        <v/>
      </c>
      <c r="D802" s="141">
        <f>IF('Time Series Inputs'!C802="","",'Time Series Inputs'!C802)</f>
        <v/>
      </c>
      <c r="E802" s="142" t="n"/>
      <c r="F802" s="142" t="n"/>
      <c r="G802" s="142" t="n"/>
      <c r="H802" s="142" t="n"/>
      <c r="I802" s="142" t="n"/>
      <c r="J802" s="142" t="n"/>
      <c r="K802" s="142" t="n"/>
      <c r="L802" s="142" t="n"/>
      <c r="M802" s="142" t="n"/>
      <c r="N802" s="142" t="n"/>
      <c r="O802" s="142" t="n"/>
      <c r="P802" s="142" t="n"/>
      <c r="Q802" s="142" t="n"/>
      <c r="R802" s="142" t="n"/>
      <c r="S802" s="142" t="n"/>
    </row>
    <row customHeight="1" ht="15.75" r="803" s="75">
      <c r="A803" s="139">
        <f>IF(B803="","",2*STRATEGY_AMPLITUDE*(1/(1+EXP(-(RATIO_SCALE_FACTOR*(($D803-BULLISH_BIAS_OFFSET)/$C803-1))))-0.5))</f>
        <v/>
      </c>
      <c r="B803" s="140">
        <f>IF('Time Series Inputs'!A803="","",'Time Series Inputs'!A803)</f>
        <v/>
      </c>
      <c r="C803" s="141">
        <f>IF('Time Series Inputs'!B803="","",'Time Series Inputs'!B803)</f>
        <v/>
      </c>
      <c r="D803" s="141">
        <f>IF('Time Series Inputs'!C803="","",'Time Series Inputs'!C803)</f>
        <v/>
      </c>
      <c r="E803" s="142" t="n"/>
      <c r="F803" s="142" t="n"/>
      <c r="G803" s="142" t="n"/>
      <c r="H803" s="142" t="n"/>
      <c r="I803" s="142" t="n"/>
      <c r="J803" s="142" t="n"/>
      <c r="K803" s="142" t="n"/>
      <c r="L803" s="142" t="n"/>
      <c r="M803" s="142" t="n"/>
      <c r="N803" s="142" t="n"/>
      <c r="O803" s="142" t="n"/>
      <c r="P803" s="142" t="n"/>
      <c r="Q803" s="142" t="n"/>
      <c r="R803" s="142" t="n"/>
      <c r="S803" s="142" t="n"/>
    </row>
    <row customHeight="1" ht="15.75" r="804" s="75">
      <c r="A804" s="139">
        <f>IF(B804="","",2*STRATEGY_AMPLITUDE*(1/(1+EXP(-(RATIO_SCALE_FACTOR*(($D804-BULLISH_BIAS_OFFSET)/$C804-1))))-0.5))</f>
        <v/>
      </c>
      <c r="B804" s="140">
        <f>IF('Time Series Inputs'!A804="","",'Time Series Inputs'!A804)</f>
        <v/>
      </c>
      <c r="C804" s="141">
        <f>IF('Time Series Inputs'!B804="","",'Time Series Inputs'!B804)</f>
        <v/>
      </c>
      <c r="D804" s="141">
        <f>IF('Time Series Inputs'!C804="","",'Time Series Inputs'!C804)</f>
        <v/>
      </c>
      <c r="E804" s="142" t="n"/>
      <c r="F804" s="142" t="n"/>
      <c r="G804" s="142" t="n"/>
      <c r="H804" s="142" t="n"/>
      <c r="I804" s="142" t="n"/>
      <c r="J804" s="142" t="n"/>
      <c r="K804" s="142" t="n"/>
      <c r="L804" s="142" t="n"/>
      <c r="M804" s="142" t="n"/>
      <c r="N804" s="142" t="n"/>
      <c r="O804" s="142" t="n"/>
      <c r="P804" s="142" t="n"/>
      <c r="Q804" s="142" t="n"/>
      <c r="R804" s="142" t="n"/>
      <c r="S804" s="142" t="n"/>
    </row>
    <row customHeight="1" ht="15.75" r="805" s="75">
      <c r="A805" s="139">
        <f>IF(B805="","",2*STRATEGY_AMPLITUDE*(1/(1+EXP(-(RATIO_SCALE_FACTOR*(($D805-BULLISH_BIAS_OFFSET)/$C805-1))))-0.5))</f>
        <v/>
      </c>
      <c r="B805" s="140">
        <f>IF('Time Series Inputs'!A805="","",'Time Series Inputs'!A805)</f>
        <v/>
      </c>
      <c r="C805" s="141">
        <f>IF('Time Series Inputs'!B805="","",'Time Series Inputs'!B805)</f>
        <v/>
      </c>
      <c r="D805" s="141">
        <f>IF('Time Series Inputs'!C805="","",'Time Series Inputs'!C805)</f>
        <v/>
      </c>
      <c r="E805" s="142" t="n"/>
      <c r="F805" s="142" t="n"/>
      <c r="G805" s="142" t="n"/>
      <c r="H805" s="142" t="n"/>
      <c r="I805" s="142" t="n"/>
      <c r="J805" s="142" t="n"/>
      <c r="K805" s="142" t="n"/>
      <c r="L805" s="142" t="n"/>
      <c r="M805" s="142" t="n"/>
      <c r="N805" s="142" t="n"/>
      <c r="O805" s="142" t="n"/>
      <c r="P805" s="142" t="n"/>
      <c r="Q805" s="142" t="n"/>
      <c r="R805" s="142" t="n"/>
      <c r="S805" s="142" t="n"/>
    </row>
    <row customHeight="1" ht="15.75" r="806" s="75">
      <c r="A806" s="139">
        <f>IF(B806="","",2*STRATEGY_AMPLITUDE*(1/(1+EXP(-(RATIO_SCALE_FACTOR*(($D806-BULLISH_BIAS_OFFSET)/$C806-1))))-0.5))</f>
        <v/>
      </c>
      <c r="B806" s="140">
        <f>IF('Time Series Inputs'!A806="","",'Time Series Inputs'!A806)</f>
        <v/>
      </c>
      <c r="C806" s="141">
        <f>IF('Time Series Inputs'!B806="","",'Time Series Inputs'!B806)</f>
        <v/>
      </c>
      <c r="D806" s="141">
        <f>IF('Time Series Inputs'!C806="","",'Time Series Inputs'!C806)</f>
        <v/>
      </c>
      <c r="E806" s="142" t="n"/>
      <c r="F806" s="142" t="n"/>
      <c r="G806" s="142" t="n"/>
      <c r="H806" s="142" t="n"/>
      <c r="I806" s="142" t="n"/>
      <c r="J806" s="142" t="n"/>
      <c r="K806" s="142" t="n"/>
      <c r="L806" s="142" t="n"/>
      <c r="M806" s="142" t="n"/>
      <c r="N806" s="142" t="n"/>
      <c r="O806" s="142" t="n"/>
      <c r="P806" s="142" t="n"/>
      <c r="Q806" s="142" t="n"/>
      <c r="R806" s="142" t="n"/>
      <c r="S806" s="142" t="n"/>
    </row>
    <row customHeight="1" ht="15.75" r="807" s="75">
      <c r="A807" s="139">
        <f>IF(B807="","",2*STRATEGY_AMPLITUDE*(1/(1+EXP(-(RATIO_SCALE_FACTOR*(($D807-BULLISH_BIAS_OFFSET)/$C807-1))))-0.5))</f>
        <v/>
      </c>
      <c r="B807" s="140">
        <f>IF('Time Series Inputs'!A807="","",'Time Series Inputs'!A807)</f>
        <v/>
      </c>
      <c r="C807" s="141">
        <f>IF('Time Series Inputs'!B807="","",'Time Series Inputs'!B807)</f>
        <v/>
      </c>
      <c r="D807" s="141">
        <f>IF('Time Series Inputs'!C807="","",'Time Series Inputs'!C807)</f>
        <v/>
      </c>
      <c r="E807" s="142" t="n"/>
      <c r="F807" s="142" t="n"/>
      <c r="G807" s="142" t="n"/>
      <c r="H807" s="142" t="n"/>
      <c r="I807" s="142" t="n"/>
      <c r="J807" s="142" t="n"/>
      <c r="K807" s="142" t="n"/>
      <c r="L807" s="142" t="n"/>
      <c r="M807" s="142" t="n"/>
      <c r="N807" s="142" t="n"/>
      <c r="O807" s="142" t="n"/>
      <c r="P807" s="142" t="n"/>
      <c r="Q807" s="142" t="n"/>
      <c r="R807" s="142" t="n"/>
      <c r="S807" s="142" t="n"/>
    </row>
    <row customHeight="1" ht="15.75" r="808" s="75">
      <c r="A808" s="139">
        <f>IF(B808="","",2*STRATEGY_AMPLITUDE*(1/(1+EXP(-(RATIO_SCALE_FACTOR*(($D808-BULLISH_BIAS_OFFSET)/$C808-1))))-0.5))</f>
        <v/>
      </c>
      <c r="B808" s="140">
        <f>IF('Time Series Inputs'!A808="","",'Time Series Inputs'!A808)</f>
        <v/>
      </c>
      <c r="C808" s="141">
        <f>IF('Time Series Inputs'!B808="","",'Time Series Inputs'!B808)</f>
        <v/>
      </c>
      <c r="D808" s="141">
        <f>IF('Time Series Inputs'!C808="","",'Time Series Inputs'!C808)</f>
        <v/>
      </c>
      <c r="E808" s="142" t="n"/>
      <c r="F808" s="142" t="n"/>
      <c r="G808" s="142" t="n"/>
      <c r="H808" s="142" t="n"/>
      <c r="I808" s="142" t="n"/>
      <c r="J808" s="142" t="n"/>
      <c r="K808" s="142" t="n"/>
      <c r="L808" s="142" t="n"/>
      <c r="M808" s="142" t="n"/>
      <c r="N808" s="142" t="n"/>
      <c r="O808" s="142" t="n"/>
      <c r="P808" s="142" t="n"/>
      <c r="Q808" s="142" t="n"/>
      <c r="R808" s="142" t="n"/>
      <c r="S808" s="142" t="n"/>
    </row>
    <row customHeight="1" ht="15.75" r="809" s="75">
      <c r="A809" s="139">
        <f>IF(B809="","",2*STRATEGY_AMPLITUDE*(1/(1+EXP(-(RATIO_SCALE_FACTOR*(($D809-BULLISH_BIAS_OFFSET)/$C809-1))))-0.5))</f>
        <v/>
      </c>
      <c r="B809" s="140">
        <f>IF('Time Series Inputs'!A809="","",'Time Series Inputs'!A809)</f>
        <v/>
      </c>
      <c r="C809" s="141">
        <f>IF('Time Series Inputs'!B809="","",'Time Series Inputs'!B809)</f>
        <v/>
      </c>
      <c r="D809" s="141">
        <f>IF('Time Series Inputs'!C809="","",'Time Series Inputs'!C809)</f>
        <v/>
      </c>
      <c r="E809" s="142" t="n"/>
      <c r="F809" s="142" t="n"/>
      <c r="G809" s="142" t="n"/>
      <c r="H809" s="142" t="n"/>
      <c r="I809" s="142" t="n"/>
      <c r="J809" s="142" t="n"/>
      <c r="K809" s="142" t="n"/>
      <c r="L809" s="142" t="n"/>
      <c r="M809" s="142" t="n"/>
      <c r="N809" s="142" t="n"/>
      <c r="O809" s="142" t="n"/>
      <c r="P809" s="142" t="n"/>
      <c r="Q809" s="142" t="n"/>
      <c r="R809" s="142" t="n"/>
      <c r="S809" s="142" t="n"/>
    </row>
    <row customHeight="1" ht="15.75" r="810" s="75">
      <c r="A810" s="139">
        <f>IF(B810="","",2*STRATEGY_AMPLITUDE*(1/(1+EXP(-(RATIO_SCALE_FACTOR*(($D810-BULLISH_BIAS_OFFSET)/$C810-1))))-0.5))</f>
        <v/>
      </c>
      <c r="B810" s="140">
        <f>IF('Time Series Inputs'!A810="","",'Time Series Inputs'!A810)</f>
        <v/>
      </c>
      <c r="C810" s="141">
        <f>IF('Time Series Inputs'!B810="","",'Time Series Inputs'!B810)</f>
        <v/>
      </c>
      <c r="D810" s="141">
        <f>IF('Time Series Inputs'!C810="","",'Time Series Inputs'!C810)</f>
        <v/>
      </c>
      <c r="E810" s="142" t="n"/>
      <c r="F810" s="142" t="n"/>
      <c r="G810" s="142" t="n"/>
      <c r="H810" s="142" t="n"/>
      <c r="I810" s="142" t="n"/>
      <c r="J810" s="142" t="n"/>
      <c r="K810" s="142" t="n"/>
      <c r="L810" s="142" t="n"/>
      <c r="M810" s="142" t="n"/>
      <c r="N810" s="142" t="n"/>
      <c r="O810" s="142" t="n"/>
      <c r="P810" s="142" t="n"/>
      <c r="Q810" s="142" t="n"/>
      <c r="R810" s="142" t="n"/>
      <c r="S810" s="142" t="n"/>
    </row>
    <row customHeight="1" ht="15.75" r="811" s="75">
      <c r="A811" s="139">
        <f>IF(B811="","",2*STRATEGY_AMPLITUDE*(1/(1+EXP(-(RATIO_SCALE_FACTOR*(($D811-BULLISH_BIAS_OFFSET)/$C811-1))))-0.5))</f>
        <v/>
      </c>
      <c r="B811" s="140">
        <f>IF('Time Series Inputs'!A811="","",'Time Series Inputs'!A811)</f>
        <v/>
      </c>
      <c r="C811" s="141">
        <f>IF('Time Series Inputs'!B811="","",'Time Series Inputs'!B811)</f>
        <v/>
      </c>
      <c r="D811" s="141">
        <f>IF('Time Series Inputs'!C811="","",'Time Series Inputs'!C811)</f>
        <v/>
      </c>
      <c r="E811" s="142" t="n"/>
      <c r="F811" s="142" t="n"/>
      <c r="G811" s="142" t="n"/>
      <c r="H811" s="142" t="n"/>
      <c r="I811" s="142" t="n"/>
      <c r="J811" s="142" t="n"/>
      <c r="K811" s="142" t="n"/>
      <c r="L811" s="142" t="n"/>
      <c r="M811" s="142" t="n"/>
      <c r="N811" s="142" t="n"/>
      <c r="O811" s="142" t="n"/>
      <c r="P811" s="142" t="n"/>
      <c r="Q811" s="142" t="n"/>
      <c r="R811" s="142" t="n"/>
      <c r="S811" s="142" t="n"/>
    </row>
    <row customHeight="1" ht="15.75" r="812" s="75">
      <c r="A812" s="139">
        <f>IF(B812="","",2*STRATEGY_AMPLITUDE*(1/(1+EXP(-(RATIO_SCALE_FACTOR*(($D812-BULLISH_BIAS_OFFSET)/$C812-1))))-0.5))</f>
        <v/>
      </c>
      <c r="B812" s="140">
        <f>IF('Time Series Inputs'!A812="","",'Time Series Inputs'!A812)</f>
        <v/>
      </c>
      <c r="C812" s="141">
        <f>IF('Time Series Inputs'!B812="","",'Time Series Inputs'!B812)</f>
        <v/>
      </c>
      <c r="D812" s="141">
        <f>IF('Time Series Inputs'!C812="","",'Time Series Inputs'!C812)</f>
        <v/>
      </c>
      <c r="E812" s="142" t="n"/>
      <c r="F812" s="142" t="n"/>
      <c r="G812" s="142" t="n"/>
      <c r="H812" s="142" t="n"/>
      <c r="I812" s="142" t="n"/>
      <c r="J812" s="142" t="n"/>
      <c r="K812" s="142" t="n"/>
      <c r="L812" s="142" t="n"/>
      <c r="M812" s="142" t="n"/>
      <c r="N812" s="142" t="n"/>
      <c r="O812" s="142" t="n"/>
      <c r="P812" s="142" t="n"/>
      <c r="Q812" s="142" t="n"/>
      <c r="R812" s="142" t="n"/>
      <c r="S812" s="142" t="n"/>
    </row>
    <row customHeight="1" ht="15.75" r="813" s="75">
      <c r="A813" s="139">
        <f>IF(B813="","",2*STRATEGY_AMPLITUDE*(1/(1+EXP(-(RATIO_SCALE_FACTOR*(($D813-BULLISH_BIAS_OFFSET)/$C813-1))))-0.5))</f>
        <v/>
      </c>
      <c r="B813" s="140">
        <f>IF('Time Series Inputs'!A813="","",'Time Series Inputs'!A813)</f>
        <v/>
      </c>
      <c r="C813" s="141">
        <f>IF('Time Series Inputs'!B813="","",'Time Series Inputs'!B813)</f>
        <v/>
      </c>
      <c r="D813" s="141">
        <f>IF('Time Series Inputs'!C813="","",'Time Series Inputs'!C813)</f>
        <v/>
      </c>
      <c r="E813" s="142" t="n"/>
      <c r="F813" s="142" t="n"/>
      <c r="G813" s="142" t="n"/>
      <c r="H813" s="142" t="n"/>
      <c r="I813" s="142" t="n"/>
      <c r="J813" s="142" t="n"/>
      <c r="K813" s="142" t="n"/>
      <c r="L813" s="142" t="n"/>
      <c r="M813" s="142" t="n"/>
      <c r="N813" s="142" t="n"/>
      <c r="O813" s="142" t="n"/>
      <c r="P813" s="142" t="n"/>
      <c r="Q813" s="142" t="n"/>
      <c r="R813" s="142" t="n"/>
      <c r="S813" s="142" t="n"/>
    </row>
    <row customHeight="1" ht="15.75" r="814" s="75">
      <c r="A814" s="139">
        <f>IF(B814="","",2*STRATEGY_AMPLITUDE*(1/(1+EXP(-(RATIO_SCALE_FACTOR*(($D814-BULLISH_BIAS_OFFSET)/$C814-1))))-0.5))</f>
        <v/>
      </c>
      <c r="B814" s="140">
        <f>IF('Time Series Inputs'!A814="","",'Time Series Inputs'!A814)</f>
        <v/>
      </c>
      <c r="C814" s="141">
        <f>IF('Time Series Inputs'!B814="","",'Time Series Inputs'!B814)</f>
        <v/>
      </c>
      <c r="D814" s="141">
        <f>IF('Time Series Inputs'!C814="","",'Time Series Inputs'!C814)</f>
        <v/>
      </c>
      <c r="E814" s="142" t="n"/>
      <c r="F814" s="142" t="n"/>
      <c r="G814" s="142" t="n"/>
      <c r="H814" s="142" t="n"/>
      <c r="I814" s="142" t="n"/>
      <c r="J814" s="142" t="n"/>
      <c r="K814" s="142" t="n"/>
      <c r="L814" s="142" t="n"/>
      <c r="M814" s="142" t="n"/>
      <c r="N814" s="142" t="n"/>
      <c r="O814" s="142" t="n"/>
      <c r="P814" s="142" t="n"/>
      <c r="Q814" s="142" t="n"/>
      <c r="R814" s="142" t="n"/>
      <c r="S814" s="142" t="n"/>
    </row>
    <row customHeight="1" ht="15.75" r="815" s="75">
      <c r="A815" s="139">
        <f>IF(B815="","",2*STRATEGY_AMPLITUDE*(1/(1+EXP(-(RATIO_SCALE_FACTOR*(($D815-BULLISH_BIAS_OFFSET)/$C815-1))))-0.5))</f>
        <v/>
      </c>
      <c r="B815" s="140">
        <f>IF('Time Series Inputs'!A815="","",'Time Series Inputs'!A815)</f>
        <v/>
      </c>
      <c r="C815" s="141">
        <f>IF('Time Series Inputs'!B815="","",'Time Series Inputs'!B815)</f>
        <v/>
      </c>
      <c r="D815" s="141">
        <f>IF('Time Series Inputs'!C815="","",'Time Series Inputs'!C815)</f>
        <v/>
      </c>
      <c r="E815" s="142" t="n"/>
      <c r="F815" s="142" t="n"/>
      <c r="G815" s="142" t="n"/>
      <c r="H815" s="142" t="n"/>
      <c r="I815" s="142" t="n"/>
      <c r="J815" s="142" t="n"/>
      <c r="K815" s="142" t="n"/>
      <c r="L815" s="142" t="n"/>
      <c r="M815" s="142" t="n"/>
      <c r="N815" s="142" t="n"/>
      <c r="O815" s="142" t="n"/>
      <c r="P815" s="142" t="n"/>
      <c r="Q815" s="142" t="n"/>
      <c r="R815" s="142" t="n"/>
      <c r="S815" s="142" t="n"/>
    </row>
    <row customHeight="1" ht="15.75" r="816" s="75">
      <c r="A816" s="139">
        <f>IF(B816="","",2*STRATEGY_AMPLITUDE*(1/(1+EXP(-(RATIO_SCALE_FACTOR*(($D816-BULLISH_BIAS_OFFSET)/$C816-1))))-0.5))</f>
        <v/>
      </c>
      <c r="B816" s="140">
        <f>IF('Time Series Inputs'!A816="","",'Time Series Inputs'!A816)</f>
        <v/>
      </c>
      <c r="C816" s="141">
        <f>IF('Time Series Inputs'!B816="","",'Time Series Inputs'!B816)</f>
        <v/>
      </c>
      <c r="D816" s="141">
        <f>IF('Time Series Inputs'!C816="","",'Time Series Inputs'!C816)</f>
        <v/>
      </c>
      <c r="E816" s="142" t="n"/>
      <c r="F816" s="142" t="n"/>
      <c r="G816" s="142" t="n"/>
      <c r="H816" s="142" t="n"/>
      <c r="I816" s="142" t="n"/>
      <c r="J816" s="142" t="n"/>
      <c r="K816" s="142" t="n"/>
      <c r="L816" s="142" t="n"/>
      <c r="M816" s="142" t="n"/>
      <c r="N816" s="142" t="n"/>
      <c r="O816" s="142" t="n"/>
      <c r="P816" s="142" t="n"/>
      <c r="Q816" s="142" t="n"/>
      <c r="R816" s="142" t="n"/>
      <c r="S816" s="142" t="n"/>
    </row>
    <row customHeight="1" ht="15.75" r="817" s="75">
      <c r="A817" s="139">
        <f>IF(B817="","",2*STRATEGY_AMPLITUDE*(1/(1+EXP(-(RATIO_SCALE_FACTOR*(($D817-BULLISH_BIAS_OFFSET)/$C817-1))))-0.5))</f>
        <v/>
      </c>
      <c r="B817" s="140">
        <f>IF('Time Series Inputs'!A817="","",'Time Series Inputs'!A817)</f>
        <v/>
      </c>
      <c r="C817" s="141">
        <f>IF('Time Series Inputs'!B817="","",'Time Series Inputs'!B817)</f>
        <v/>
      </c>
      <c r="D817" s="141">
        <f>IF('Time Series Inputs'!C817="","",'Time Series Inputs'!C817)</f>
        <v/>
      </c>
      <c r="E817" s="142" t="n"/>
      <c r="F817" s="142" t="n"/>
      <c r="G817" s="142" t="n"/>
      <c r="H817" s="142" t="n"/>
      <c r="I817" s="142" t="n"/>
      <c r="J817" s="142" t="n"/>
      <c r="K817" s="142" t="n"/>
      <c r="L817" s="142" t="n"/>
      <c r="M817" s="142" t="n"/>
      <c r="N817" s="142" t="n"/>
      <c r="O817" s="142" t="n"/>
      <c r="P817" s="142" t="n"/>
      <c r="Q817" s="142" t="n"/>
      <c r="R817" s="142" t="n"/>
      <c r="S817" s="142" t="n"/>
    </row>
    <row customHeight="1" ht="15.75" r="818" s="75">
      <c r="A818" s="139">
        <f>IF(B818="","",2*STRATEGY_AMPLITUDE*(1/(1+EXP(-(RATIO_SCALE_FACTOR*(($D818-BULLISH_BIAS_OFFSET)/$C818-1))))-0.5))</f>
        <v/>
      </c>
      <c r="B818" s="140">
        <f>IF('Time Series Inputs'!A818="","",'Time Series Inputs'!A818)</f>
        <v/>
      </c>
      <c r="C818" s="141">
        <f>IF('Time Series Inputs'!B818="","",'Time Series Inputs'!B818)</f>
        <v/>
      </c>
      <c r="D818" s="141">
        <f>IF('Time Series Inputs'!C818="","",'Time Series Inputs'!C818)</f>
        <v/>
      </c>
      <c r="E818" s="142" t="n"/>
      <c r="F818" s="142" t="n"/>
      <c r="G818" s="142" t="n"/>
      <c r="H818" s="142" t="n"/>
      <c r="I818" s="142" t="n"/>
      <c r="J818" s="142" t="n"/>
      <c r="K818" s="142" t="n"/>
      <c r="L818" s="142" t="n"/>
      <c r="M818" s="142" t="n"/>
      <c r="N818" s="142" t="n"/>
      <c r="O818" s="142" t="n"/>
      <c r="P818" s="142" t="n"/>
      <c r="Q818" s="142" t="n"/>
      <c r="R818" s="142" t="n"/>
      <c r="S818" s="142" t="n"/>
    </row>
    <row customHeight="1" ht="15.75" r="819" s="75">
      <c r="A819" s="139">
        <f>IF(B819="","",2*STRATEGY_AMPLITUDE*(1/(1+EXP(-(RATIO_SCALE_FACTOR*(($D819-BULLISH_BIAS_OFFSET)/$C819-1))))-0.5))</f>
        <v/>
      </c>
      <c r="B819" s="140">
        <f>IF('Time Series Inputs'!A819="","",'Time Series Inputs'!A819)</f>
        <v/>
      </c>
      <c r="C819" s="141">
        <f>IF('Time Series Inputs'!B819="","",'Time Series Inputs'!B819)</f>
        <v/>
      </c>
      <c r="D819" s="141">
        <f>IF('Time Series Inputs'!C819="","",'Time Series Inputs'!C819)</f>
        <v/>
      </c>
      <c r="E819" s="142" t="n"/>
      <c r="F819" s="142" t="n"/>
      <c r="G819" s="142" t="n"/>
      <c r="H819" s="142" t="n"/>
      <c r="I819" s="142" t="n"/>
      <c r="J819" s="142" t="n"/>
      <c r="K819" s="142" t="n"/>
      <c r="L819" s="142" t="n"/>
      <c r="M819" s="142" t="n"/>
      <c r="N819" s="142" t="n"/>
      <c r="O819" s="142" t="n"/>
      <c r="P819" s="142" t="n"/>
      <c r="Q819" s="142" t="n"/>
      <c r="R819" s="142" t="n"/>
      <c r="S819" s="142" t="n"/>
    </row>
    <row customHeight="1" ht="15.75" r="820" s="75">
      <c r="A820" s="139">
        <f>IF(B820="","",2*STRATEGY_AMPLITUDE*(1/(1+EXP(-(RATIO_SCALE_FACTOR*(($D820-BULLISH_BIAS_OFFSET)/$C820-1))))-0.5))</f>
        <v/>
      </c>
      <c r="B820" s="140">
        <f>IF('Time Series Inputs'!A820="","",'Time Series Inputs'!A820)</f>
        <v/>
      </c>
      <c r="C820" s="141">
        <f>IF('Time Series Inputs'!B820="","",'Time Series Inputs'!B820)</f>
        <v/>
      </c>
      <c r="D820" s="141">
        <f>IF('Time Series Inputs'!C820="","",'Time Series Inputs'!C820)</f>
        <v/>
      </c>
      <c r="E820" s="142" t="n"/>
      <c r="F820" s="142" t="n"/>
      <c r="G820" s="142" t="n"/>
      <c r="H820" s="142" t="n"/>
      <c r="I820" s="142" t="n"/>
      <c r="J820" s="142" t="n"/>
      <c r="K820" s="142" t="n"/>
      <c r="L820" s="142" t="n"/>
      <c r="M820" s="142" t="n"/>
      <c r="N820" s="142" t="n"/>
      <c r="O820" s="142" t="n"/>
      <c r="P820" s="142" t="n"/>
      <c r="Q820" s="142" t="n"/>
      <c r="R820" s="142" t="n"/>
      <c r="S820" s="142" t="n"/>
    </row>
    <row customHeight="1" ht="15.75" r="821" s="75">
      <c r="A821" s="139">
        <f>IF(B821="","",2*STRATEGY_AMPLITUDE*(1/(1+EXP(-(RATIO_SCALE_FACTOR*(($D821-BULLISH_BIAS_OFFSET)/$C821-1))))-0.5))</f>
        <v/>
      </c>
      <c r="B821" s="140">
        <f>IF('Time Series Inputs'!A821="","",'Time Series Inputs'!A821)</f>
        <v/>
      </c>
      <c r="C821" s="141">
        <f>IF('Time Series Inputs'!B821="","",'Time Series Inputs'!B821)</f>
        <v/>
      </c>
      <c r="D821" s="141">
        <f>IF('Time Series Inputs'!C821="","",'Time Series Inputs'!C821)</f>
        <v/>
      </c>
      <c r="E821" s="142" t="n"/>
      <c r="F821" s="142" t="n"/>
      <c r="G821" s="142" t="n"/>
      <c r="H821" s="142" t="n"/>
      <c r="I821" s="142" t="n"/>
      <c r="J821" s="142" t="n"/>
      <c r="K821" s="142" t="n"/>
      <c r="L821" s="142" t="n"/>
      <c r="M821" s="142" t="n"/>
      <c r="N821" s="142" t="n"/>
      <c r="O821" s="142" t="n"/>
      <c r="P821" s="142" t="n"/>
      <c r="Q821" s="142" t="n"/>
      <c r="R821" s="142" t="n"/>
      <c r="S821" s="142" t="n"/>
    </row>
    <row customHeight="1" ht="15.75" r="822" s="75">
      <c r="A822" s="139">
        <f>IF(B822="","",2*STRATEGY_AMPLITUDE*(1/(1+EXP(-(RATIO_SCALE_FACTOR*(($D822-BULLISH_BIAS_OFFSET)/$C822-1))))-0.5))</f>
        <v/>
      </c>
      <c r="B822" s="140">
        <f>IF('Time Series Inputs'!A822="","",'Time Series Inputs'!A822)</f>
        <v/>
      </c>
      <c r="C822" s="141">
        <f>IF('Time Series Inputs'!B822="","",'Time Series Inputs'!B822)</f>
        <v/>
      </c>
      <c r="D822" s="141">
        <f>IF('Time Series Inputs'!C822="","",'Time Series Inputs'!C822)</f>
        <v/>
      </c>
      <c r="E822" s="142" t="n"/>
      <c r="F822" s="142" t="n"/>
      <c r="G822" s="142" t="n"/>
      <c r="H822" s="142" t="n"/>
      <c r="I822" s="142" t="n"/>
      <c r="J822" s="142" t="n"/>
      <c r="K822" s="142" t="n"/>
      <c r="L822" s="142" t="n"/>
      <c r="M822" s="142" t="n"/>
      <c r="N822" s="142" t="n"/>
      <c r="O822" s="142" t="n"/>
      <c r="P822" s="142" t="n"/>
      <c r="Q822" s="142" t="n"/>
      <c r="R822" s="142" t="n"/>
      <c r="S822" s="142" t="n"/>
    </row>
    <row customHeight="1" ht="15.75" r="823" s="75">
      <c r="A823" s="139">
        <f>IF(B823="","",2*STRATEGY_AMPLITUDE*(1/(1+EXP(-(RATIO_SCALE_FACTOR*(($D823-BULLISH_BIAS_OFFSET)/$C823-1))))-0.5))</f>
        <v/>
      </c>
      <c r="B823" s="140">
        <f>IF('Time Series Inputs'!A823="","",'Time Series Inputs'!A823)</f>
        <v/>
      </c>
      <c r="C823" s="141">
        <f>IF('Time Series Inputs'!B823="","",'Time Series Inputs'!B823)</f>
        <v/>
      </c>
      <c r="D823" s="141">
        <f>IF('Time Series Inputs'!C823="","",'Time Series Inputs'!C823)</f>
        <v/>
      </c>
      <c r="E823" s="142" t="n"/>
      <c r="F823" s="142" t="n"/>
      <c r="G823" s="142" t="n"/>
      <c r="H823" s="142" t="n"/>
      <c r="I823" s="142" t="n"/>
      <c r="J823" s="142" t="n"/>
      <c r="K823" s="142" t="n"/>
      <c r="L823" s="142" t="n"/>
      <c r="M823" s="142" t="n"/>
      <c r="N823" s="142" t="n"/>
      <c r="O823" s="142" t="n"/>
      <c r="P823" s="142" t="n"/>
      <c r="Q823" s="142" t="n"/>
      <c r="R823" s="142" t="n"/>
      <c r="S823" s="142" t="n"/>
    </row>
    <row customHeight="1" ht="15.75" r="824" s="75">
      <c r="A824" s="139">
        <f>IF(B824="","",2*STRATEGY_AMPLITUDE*(1/(1+EXP(-(RATIO_SCALE_FACTOR*(($D824-BULLISH_BIAS_OFFSET)/$C824-1))))-0.5))</f>
        <v/>
      </c>
      <c r="B824" s="140">
        <f>IF('Time Series Inputs'!A824="","",'Time Series Inputs'!A824)</f>
        <v/>
      </c>
      <c r="C824" s="141">
        <f>IF('Time Series Inputs'!B824="","",'Time Series Inputs'!B824)</f>
        <v/>
      </c>
      <c r="D824" s="141">
        <f>IF('Time Series Inputs'!C824="","",'Time Series Inputs'!C824)</f>
        <v/>
      </c>
      <c r="E824" s="142" t="n"/>
      <c r="F824" s="142" t="n"/>
      <c r="G824" s="142" t="n"/>
      <c r="H824" s="142" t="n"/>
      <c r="I824" s="142" t="n"/>
      <c r="J824" s="142" t="n"/>
      <c r="K824" s="142" t="n"/>
      <c r="L824" s="142" t="n"/>
      <c r="M824" s="142" t="n"/>
      <c r="N824" s="142" t="n"/>
      <c r="O824" s="142" t="n"/>
      <c r="P824" s="142" t="n"/>
      <c r="Q824" s="142" t="n"/>
      <c r="R824" s="142" t="n"/>
      <c r="S824" s="142" t="n"/>
    </row>
    <row customHeight="1" ht="15.75" r="825" s="75">
      <c r="A825" s="139">
        <f>IF(B825="","",2*STRATEGY_AMPLITUDE*(1/(1+EXP(-(RATIO_SCALE_FACTOR*(($D825-BULLISH_BIAS_OFFSET)/$C825-1))))-0.5))</f>
        <v/>
      </c>
      <c r="B825" s="140">
        <f>IF('Time Series Inputs'!A825="","",'Time Series Inputs'!A825)</f>
        <v/>
      </c>
      <c r="C825" s="141">
        <f>IF('Time Series Inputs'!B825="","",'Time Series Inputs'!B825)</f>
        <v/>
      </c>
      <c r="D825" s="141">
        <f>IF('Time Series Inputs'!C825="","",'Time Series Inputs'!C825)</f>
        <v/>
      </c>
      <c r="E825" s="142" t="n"/>
      <c r="F825" s="142" t="n"/>
      <c r="G825" s="142" t="n"/>
      <c r="H825" s="142" t="n"/>
      <c r="I825" s="142" t="n"/>
      <c r="J825" s="142" t="n"/>
      <c r="K825" s="142" t="n"/>
      <c r="L825" s="142" t="n"/>
      <c r="M825" s="142" t="n"/>
      <c r="N825" s="142" t="n"/>
      <c r="O825" s="142" t="n"/>
      <c r="P825" s="142" t="n"/>
      <c r="Q825" s="142" t="n"/>
      <c r="R825" s="142" t="n"/>
      <c r="S825" s="142" t="n"/>
    </row>
    <row customHeight="1" ht="15.75" r="826" s="75">
      <c r="A826" s="139">
        <f>IF(B826="","",2*STRATEGY_AMPLITUDE*(1/(1+EXP(-(RATIO_SCALE_FACTOR*(($D826-BULLISH_BIAS_OFFSET)/$C826-1))))-0.5))</f>
        <v/>
      </c>
      <c r="B826" s="140">
        <f>IF('Time Series Inputs'!A826="","",'Time Series Inputs'!A826)</f>
        <v/>
      </c>
      <c r="C826" s="141">
        <f>IF('Time Series Inputs'!B826="","",'Time Series Inputs'!B826)</f>
        <v/>
      </c>
      <c r="D826" s="141">
        <f>IF('Time Series Inputs'!C826="","",'Time Series Inputs'!C826)</f>
        <v/>
      </c>
      <c r="E826" s="142" t="n"/>
      <c r="F826" s="142" t="n"/>
      <c r="G826" s="142" t="n"/>
      <c r="H826" s="142" t="n"/>
      <c r="I826" s="142" t="n"/>
      <c r="J826" s="142" t="n"/>
      <c r="K826" s="142" t="n"/>
      <c r="L826" s="142" t="n"/>
      <c r="M826" s="142" t="n"/>
      <c r="N826" s="142" t="n"/>
      <c r="O826" s="142" t="n"/>
      <c r="P826" s="142" t="n"/>
      <c r="Q826" s="142" t="n"/>
      <c r="R826" s="142" t="n"/>
      <c r="S826" s="142" t="n"/>
    </row>
    <row customHeight="1" ht="15.75" r="827" s="75">
      <c r="A827" s="139">
        <f>IF(B827="","",2*STRATEGY_AMPLITUDE*(1/(1+EXP(-(RATIO_SCALE_FACTOR*(($D827-BULLISH_BIAS_OFFSET)/$C827-1))))-0.5))</f>
        <v/>
      </c>
      <c r="B827" s="140">
        <f>IF('Time Series Inputs'!A827="","",'Time Series Inputs'!A827)</f>
        <v/>
      </c>
      <c r="C827" s="141">
        <f>IF('Time Series Inputs'!B827="","",'Time Series Inputs'!B827)</f>
        <v/>
      </c>
      <c r="D827" s="141">
        <f>IF('Time Series Inputs'!C827="","",'Time Series Inputs'!C827)</f>
        <v/>
      </c>
      <c r="E827" s="142" t="n"/>
      <c r="F827" s="142" t="n"/>
      <c r="G827" s="142" t="n"/>
      <c r="H827" s="142" t="n"/>
      <c r="I827" s="142" t="n"/>
      <c r="J827" s="142" t="n"/>
      <c r="K827" s="142" t="n"/>
      <c r="L827" s="142" t="n"/>
      <c r="M827" s="142" t="n"/>
      <c r="N827" s="142" t="n"/>
      <c r="O827" s="142" t="n"/>
      <c r="P827" s="142" t="n"/>
      <c r="Q827" s="142" t="n"/>
      <c r="R827" s="142" t="n"/>
      <c r="S827" s="142" t="n"/>
    </row>
    <row customHeight="1" ht="15.75" r="828" s="75">
      <c r="A828" s="139">
        <f>IF(B828="","",2*STRATEGY_AMPLITUDE*(1/(1+EXP(-(RATIO_SCALE_FACTOR*(($D828-BULLISH_BIAS_OFFSET)/$C828-1))))-0.5))</f>
        <v/>
      </c>
      <c r="B828" s="140">
        <f>IF('Time Series Inputs'!A828="","",'Time Series Inputs'!A828)</f>
        <v/>
      </c>
      <c r="C828" s="141">
        <f>IF('Time Series Inputs'!B828="","",'Time Series Inputs'!B828)</f>
        <v/>
      </c>
      <c r="D828" s="141">
        <f>IF('Time Series Inputs'!C828="","",'Time Series Inputs'!C828)</f>
        <v/>
      </c>
      <c r="E828" s="142" t="n"/>
      <c r="F828" s="142" t="n"/>
      <c r="G828" s="142" t="n"/>
      <c r="H828" s="142" t="n"/>
      <c r="I828" s="142" t="n"/>
      <c r="J828" s="142" t="n"/>
      <c r="K828" s="142" t="n"/>
      <c r="L828" s="142" t="n"/>
      <c r="M828" s="142" t="n"/>
      <c r="N828" s="142" t="n"/>
      <c r="O828" s="142" t="n"/>
      <c r="P828" s="142" t="n"/>
      <c r="Q828" s="142" t="n"/>
      <c r="R828" s="142" t="n"/>
      <c r="S828" s="142" t="n"/>
    </row>
    <row customHeight="1" ht="15.75" r="829" s="75">
      <c r="A829" s="139">
        <f>IF(B829="","",2*STRATEGY_AMPLITUDE*(1/(1+EXP(-(RATIO_SCALE_FACTOR*(($D829-BULLISH_BIAS_OFFSET)/$C829-1))))-0.5))</f>
        <v/>
      </c>
      <c r="B829" s="140">
        <f>IF('Time Series Inputs'!A829="","",'Time Series Inputs'!A829)</f>
        <v/>
      </c>
      <c r="C829" s="141">
        <f>IF('Time Series Inputs'!B829="","",'Time Series Inputs'!B829)</f>
        <v/>
      </c>
      <c r="D829" s="141">
        <f>IF('Time Series Inputs'!C829="","",'Time Series Inputs'!C829)</f>
        <v/>
      </c>
      <c r="E829" s="142" t="n"/>
      <c r="F829" s="142" t="n"/>
      <c r="G829" s="142" t="n"/>
      <c r="H829" s="142" t="n"/>
      <c r="I829" s="142" t="n"/>
      <c r="J829" s="142" t="n"/>
      <c r="K829" s="142" t="n"/>
      <c r="L829" s="142" t="n"/>
      <c r="M829" s="142" t="n"/>
      <c r="N829" s="142" t="n"/>
      <c r="O829" s="142" t="n"/>
      <c r="P829" s="142" t="n"/>
      <c r="Q829" s="142" t="n"/>
      <c r="R829" s="142" t="n"/>
      <c r="S829" s="142" t="n"/>
    </row>
    <row customHeight="1" ht="15.75" r="830" s="75">
      <c r="A830" s="139">
        <f>IF(B830="","",2*STRATEGY_AMPLITUDE*(1/(1+EXP(-(RATIO_SCALE_FACTOR*(($D830-BULLISH_BIAS_OFFSET)/$C830-1))))-0.5))</f>
        <v/>
      </c>
      <c r="B830" s="140">
        <f>IF('Time Series Inputs'!A830="","",'Time Series Inputs'!A830)</f>
        <v/>
      </c>
      <c r="C830" s="141">
        <f>IF('Time Series Inputs'!B830="","",'Time Series Inputs'!B830)</f>
        <v/>
      </c>
      <c r="D830" s="141">
        <f>IF('Time Series Inputs'!C830="","",'Time Series Inputs'!C830)</f>
        <v/>
      </c>
      <c r="E830" s="142" t="n"/>
      <c r="F830" s="142" t="n"/>
      <c r="G830" s="142" t="n"/>
      <c r="H830" s="142" t="n"/>
      <c r="I830" s="142" t="n"/>
      <c r="J830" s="142" t="n"/>
      <c r="K830" s="142" t="n"/>
      <c r="L830" s="142" t="n"/>
      <c r="M830" s="142" t="n"/>
      <c r="N830" s="142" t="n"/>
      <c r="O830" s="142" t="n"/>
      <c r="P830" s="142" t="n"/>
      <c r="Q830" s="142" t="n"/>
      <c r="R830" s="142" t="n"/>
      <c r="S830" s="142" t="n"/>
    </row>
    <row customHeight="1" ht="15.75" r="831" s="75">
      <c r="A831" s="139">
        <f>IF(B831="","",2*STRATEGY_AMPLITUDE*(1/(1+EXP(-(RATIO_SCALE_FACTOR*(($D831-BULLISH_BIAS_OFFSET)/$C831-1))))-0.5))</f>
        <v/>
      </c>
      <c r="B831" s="140">
        <f>IF('Time Series Inputs'!A831="","",'Time Series Inputs'!A831)</f>
        <v/>
      </c>
      <c r="C831" s="141">
        <f>IF('Time Series Inputs'!B831="","",'Time Series Inputs'!B831)</f>
        <v/>
      </c>
      <c r="D831" s="141">
        <f>IF('Time Series Inputs'!C831="","",'Time Series Inputs'!C831)</f>
        <v/>
      </c>
      <c r="E831" s="142" t="n"/>
      <c r="F831" s="142" t="n"/>
      <c r="G831" s="142" t="n"/>
      <c r="H831" s="142" t="n"/>
      <c r="I831" s="142" t="n"/>
      <c r="J831" s="142" t="n"/>
      <c r="K831" s="142" t="n"/>
      <c r="L831" s="142" t="n"/>
      <c r="M831" s="142" t="n"/>
      <c r="N831" s="142" t="n"/>
      <c r="O831" s="142" t="n"/>
      <c r="P831" s="142" t="n"/>
      <c r="Q831" s="142" t="n"/>
      <c r="R831" s="142" t="n"/>
      <c r="S831" s="142" t="n"/>
    </row>
    <row customHeight="1" ht="15.75" r="832" s="75">
      <c r="A832" s="139">
        <f>IF(B832="","",2*STRATEGY_AMPLITUDE*(1/(1+EXP(-(RATIO_SCALE_FACTOR*(($D832-BULLISH_BIAS_OFFSET)/$C832-1))))-0.5))</f>
        <v/>
      </c>
      <c r="B832" s="140">
        <f>IF('Time Series Inputs'!A832="","",'Time Series Inputs'!A832)</f>
        <v/>
      </c>
      <c r="C832" s="141">
        <f>IF('Time Series Inputs'!B832="","",'Time Series Inputs'!B832)</f>
        <v/>
      </c>
      <c r="D832" s="141">
        <f>IF('Time Series Inputs'!C832="","",'Time Series Inputs'!C832)</f>
        <v/>
      </c>
      <c r="E832" s="142" t="n"/>
      <c r="F832" s="142" t="n"/>
      <c r="G832" s="142" t="n"/>
      <c r="H832" s="142" t="n"/>
      <c r="I832" s="142" t="n"/>
      <c r="J832" s="142" t="n"/>
      <c r="K832" s="142" t="n"/>
      <c r="L832" s="142" t="n"/>
      <c r="M832" s="142" t="n"/>
      <c r="N832" s="142" t="n"/>
      <c r="O832" s="142" t="n"/>
      <c r="P832" s="142" t="n"/>
      <c r="Q832" s="142" t="n"/>
      <c r="R832" s="142" t="n"/>
      <c r="S832" s="142" t="n"/>
    </row>
    <row customHeight="1" ht="15.75" r="833" s="75">
      <c r="A833" s="139">
        <f>IF(B833="","",2*STRATEGY_AMPLITUDE*(1/(1+EXP(-(RATIO_SCALE_FACTOR*(($D833-BULLISH_BIAS_OFFSET)/$C833-1))))-0.5))</f>
        <v/>
      </c>
      <c r="B833" s="140">
        <f>IF('Time Series Inputs'!A833="","",'Time Series Inputs'!A833)</f>
        <v/>
      </c>
      <c r="C833" s="141">
        <f>IF('Time Series Inputs'!B833="","",'Time Series Inputs'!B833)</f>
        <v/>
      </c>
      <c r="D833" s="141">
        <f>IF('Time Series Inputs'!C833="","",'Time Series Inputs'!C833)</f>
        <v/>
      </c>
      <c r="E833" s="142" t="n"/>
      <c r="F833" s="142" t="n"/>
      <c r="G833" s="142" t="n"/>
      <c r="H833" s="142" t="n"/>
      <c r="I833" s="142" t="n"/>
      <c r="J833" s="142" t="n"/>
      <c r="K833" s="142" t="n"/>
      <c r="L833" s="142" t="n"/>
      <c r="M833" s="142" t="n"/>
      <c r="N833" s="142" t="n"/>
      <c r="O833" s="142" t="n"/>
      <c r="P833" s="142" t="n"/>
      <c r="Q833" s="142" t="n"/>
      <c r="R833" s="142" t="n"/>
      <c r="S833" s="142" t="n"/>
    </row>
    <row customHeight="1" ht="15.75" r="834" s="75">
      <c r="A834" s="139">
        <f>IF(B834="","",2*STRATEGY_AMPLITUDE*(1/(1+EXP(-(RATIO_SCALE_FACTOR*(($D834-BULLISH_BIAS_OFFSET)/$C834-1))))-0.5))</f>
        <v/>
      </c>
      <c r="B834" s="140">
        <f>IF('Time Series Inputs'!A834="","",'Time Series Inputs'!A834)</f>
        <v/>
      </c>
      <c r="C834" s="141">
        <f>IF('Time Series Inputs'!B834="","",'Time Series Inputs'!B834)</f>
        <v/>
      </c>
      <c r="D834" s="141">
        <f>IF('Time Series Inputs'!C834="","",'Time Series Inputs'!C834)</f>
        <v/>
      </c>
      <c r="E834" s="142" t="n"/>
      <c r="F834" s="142" t="n"/>
      <c r="G834" s="142" t="n"/>
      <c r="H834" s="142" t="n"/>
      <c r="I834" s="142" t="n"/>
      <c r="J834" s="142" t="n"/>
      <c r="K834" s="142" t="n"/>
      <c r="L834" s="142" t="n"/>
      <c r="M834" s="142" t="n"/>
      <c r="N834" s="142" t="n"/>
      <c r="O834" s="142" t="n"/>
      <c r="P834" s="142" t="n"/>
      <c r="Q834" s="142" t="n"/>
      <c r="R834" s="142" t="n"/>
      <c r="S834" s="142" t="n"/>
    </row>
    <row customHeight="1" ht="15.75" r="835" s="75">
      <c r="A835" s="139">
        <f>IF(B835="","",2*STRATEGY_AMPLITUDE*(1/(1+EXP(-(RATIO_SCALE_FACTOR*(($D835-BULLISH_BIAS_OFFSET)/$C835-1))))-0.5))</f>
        <v/>
      </c>
      <c r="B835" s="140">
        <f>IF('Time Series Inputs'!A835="","",'Time Series Inputs'!A835)</f>
        <v/>
      </c>
      <c r="C835" s="141">
        <f>IF('Time Series Inputs'!B835="","",'Time Series Inputs'!B835)</f>
        <v/>
      </c>
      <c r="D835" s="141">
        <f>IF('Time Series Inputs'!C835="","",'Time Series Inputs'!C835)</f>
        <v/>
      </c>
      <c r="E835" s="142" t="n"/>
      <c r="F835" s="142" t="n"/>
      <c r="G835" s="142" t="n"/>
      <c r="H835" s="142" t="n"/>
      <c r="I835" s="142" t="n"/>
      <c r="J835" s="142" t="n"/>
      <c r="K835" s="142" t="n"/>
      <c r="L835" s="142" t="n"/>
      <c r="M835" s="142" t="n"/>
      <c r="N835" s="142" t="n"/>
      <c r="O835" s="142" t="n"/>
      <c r="P835" s="142" t="n"/>
      <c r="Q835" s="142" t="n"/>
      <c r="R835" s="142" t="n"/>
      <c r="S835" s="142" t="n"/>
    </row>
    <row customHeight="1" ht="15.75" r="836" s="75">
      <c r="A836" s="139">
        <f>IF(B836="","",2*STRATEGY_AMPLITUDE*(1/(1+EXP(-(RATIO_SCALE_FACTOR*(($D836-BULLISH_BIAS_OFFSET)/$C836-1))))-0.5))</f>
        <v/>
      </c>
      <c r="B836" s="140">
        <f>IF('Time Series Inputs'!A836="","",'Time Series Inputs'!A836)</f>
        <v/>
      </c>
      <c r="C836" s="141">
        <f>IF('Time Series Inputs'!B836="","",'Time Series Inputs'!B836)</f>
        <v/>
      </c>
      <c r="D836" s="141">
        <f>IF('Time Series Inputs'!C836="","",'Time Series Inputs'!C836)</f>
        <v/>
      </c>
      <c r="E836" s="142" t="n"/>
      <c r="F836" s="142" t="n"/>
      <c r="G836" s="142" t="n"/>
      <c r="H836" s="142" t="n"/>
      <c r="I836" s="142" t="n"/>
      <c r="J836" s="142" t="n"/>
      <c r="K836" s="142" t="n"/>
      <c r="L836" s="142" t="n"/>
      <c r="M836" s="142" t="n"/>
      <c r="N836" s="142" t="n"/>
      <c r="O836" s="142" t="n"/>
      <c r="P836" s="142" t="n"/>
      <c r="Q836" s="142" t="n"/>
      <c r="R836" s="142" t="n"/>
      <c r="S836" s="142" t="n"/>
    </row>
    <row customHeight="1" ht="15.75" r="837" s="75">
      <c r="A837" s="139">
        <f>IF(B837="","",2*STRATEGY_AMPLITUDE*(1/(1+EXP(-(RATIO_SCALE_FACTOR*(($D837-BULLISH_BIAS_OFFSET)/$C837-1))))-0.5))</f>
        <v/>
      </c>
      <c r="B837" s="140">
        <f>IF('Time Series Inputs'!A837="","",'Time Series Inputs'!A837)</f>
        <v/>
      </c>
      <c r="C837" s="141">
        <f>IF('Time Series Inputs'!B837="","",'Time Series Inputs'!B837)</f>
        <v/>
      </c>
      <c r="D837" s="141">
        <f>IF('Time Series Inputs'!C837="","",'Time Series Inputs'!C837)</f>
        <v/>
      </c>
      <c r="E837" s="142" t="n"/>
      <c r="F837" s="142" t="n"/>
      <c r="G837" s="142" t="n"/>
      <c r="H837" s="142" t="n"/>
      <c r="I837" s="142" t="n"/>
      <c r="J837" s="142" t="n"/>
      <c r="K837" s="142" t="n"/>
      <c r="L837" s="142" t="n"/>
      <c r="M837" s="142" t="n"/>
      <c r="N837" s="142" t="n"/>
      <c r="O837" s="142" t="n"/>
      <c r="P837" s="142" t="n"/>
      <c r="Q837" s="142" t="n"/>
      <c r="R837" s="142" t="n"/>
      <c r="S837" s="142" t="n"/>
    </row>
    <row customHeight="1" ht="15.75" r="838" s="75">
      <c r="A838" s="139">
        <f>IF(B838="","",2*STRATEGY_AMPLITUDE*(1/(1+EXP(-(RATIO_SCALE_FACTOR*(($D838-BULLISH_BIAS_OFFSET)/$C838-1))))-0.5))</f>
        <v/>
      </c>
      <c r="B838" s="140">
        <f>IF('Time Series Inputs'!A838="","",'Time Series Inputs'!A838)</f>
        <v/>
      </c>
      <c r="C838" s="141">
        <f>IF('Time Series Inputs'!B838="","",'Time Series Inputs'!B838)</f>
        <v/>
      </c>
      <c r="D838" s="141">
        <f>IF('Time Series Inputs'!C838="","",'Time Series Inputs'!C838)</f>
        <v/>
      </c>
      <c r="E838" s="142" t="n"/>
      <c r="F838" s="142" t="n"/>
      <c r="G838" s="142" t="n"/>
      <c r="H838" s="142" t="n"/>
      <c r="I838" s="142" t="n"/>
      <c r="J838" s="142" t="n"/>
      <c r="K838" s="142" t="n"/>
      <c r="L838" s="142" t="n"/>
      <c r="M838" s="142" t="n"/>
      <c r="N838" s="142" t="n"/>
      <c r="O838" s="142" t="n"/>
      <c r="P838" s="142" t="n"/>
      <c r="Q838" s="142" t="n"/>
      <c r="R838" s="142" t="n"/>
      <c r="S838" s="142" t="n"/>
    </row>
    <row customHeight="1" ht="15.75" r="839" s="75">
      <c r="A839" s="139">
        <f>IF(B839="","",2*STRATEGY_AMPLITUDE*(1/(1+EXP(-(RATIO_SCALE_FACTOR*(($D839-BULLISH_BIAS_OFFSET)/$C839-1))))-0.5))</f>
        <v/>
      </c>
      <c r="B839" s="140">
        <f>IF('Time Series Inputs'!A839="","",'Time Series Inputs'!A839)</f>
        <v/>
      </c>
      <c r="C839" s="141">
        <f>IF('Time Series Inputs'!B839="","",'Time Series Inputs'!B839)</f>
        <v/>
      </c>
      <c r="D839" s="141">
        <f>IF('Time Series Inputs'!C839="","",'Time Series Inputs'!C839)</f>
        <v/>
      </c>
      <c r="E839" s="142" t="n"/>
      <c r="F839" s="142" t="n"/>
      <c r="G839" s="142" t="n"/>
      <c r="H839" s="142" t="n"/>
      <c r="I839" s="142" t="n"/>
      <c r="J839" s="142" t="n"/>
      <c r="K839" s="142" t="n"/>
      <c r="L839" s="142" t="n"/>
      <c r="M839" s="142" t="n"/>
      <c r="N839" s="142" t="n"/>
      <c r="O839" s="142" t="n"/>
      <c r="P839" s="142" t="n"/>
      <c r="Q839" s="142" t="n"/>
      <c r="R839" s="142" t="n"/>
      <c r="S839" s="142" t="n"/>
    </row>
    <row customHeight="1" ht="15.75" r="840" s="75">
      <c r="A840" s="139">
        <f>IF(B840="","",2*STRATEGY_AMPLITUDE*(1/(1+EXP(-(RATIO_SCALE_FACTOR*(($D840-BULLISH_BIAS_OFFSET)/$C840-1))))-0.5))</f>
        <v/>
      </c>
      <c r="B840" s="140">
        <f>IF('Time Series Inputs'!A840="","",'Time Series Inputs'!A840)</f>
        <v/>
      </c>
      <c r="C840" s="141">
        <f>IF('Time Series Inputs'!B840="","",'Time Series Inputs'!B840)</f>
        <v/>
      </c>
      <c r="D840" s="141">
        <f>IF('Time Series Inputs'!C840="","",'Time Series Inputs'!C840)</f>
        <v/>
      </c>
      <c r="E840" s="142" t="n"/>
      <c r="F840" s="142" t="n"/>
      <c r="G840" s="142" t="n"/>
      <c r="H840" s="142" t="n"/>
      <c r="I840" s="142" t="n"/>
      <c r="J840" s="142" t="n"/>
      <c r="K840" s="142" t="n"/>
      <c r="L840" s="142" t="n"/>
      <c r="M840" s="142" t="n"/>
      <c r="N840" s="142" t="n"/>
      <c r="O840" s="142" t="n"/>
      <c r="P840" s="142" t="n"/>
      <c r="Q840" s="142" t="n"/>
      <c r="R840" s="142" t="n"/>
      <c r="S840" s="142" t="n"/>
    </row>
    <row customHeight="1" ht="15.75" r="841" s="75">
      <c r="A841" s="139">
        <f>IF(B841="","",2*STRATEGY_AMPLITUDE*(1/(1+EXP(-(RATIO_SCALE_FACTOR*(($D841-BULLISH_BIAS_OFFSET)/$C841-1))))-0.5))</f>
        <v/>
      </c>
      <c r="B841" s="140">
        <f>IF('Time Series Inputs'!A841="","",'Time Series Inputs'!A841)</f>
        <v/>
      </c>
      <c r="C841" s="141">
        <f>IF('Time Series Inputs'!B841="","",'Time Series Inputs'!B841)</f>
        <v/>
      </c>
      <c r="D841" s="141">
        <f>IF('Time Series Inputs'!C841="","",'Time Series Inputs'!C841)</f>
        <v/>
      </c>
      <c r="E841" s="142" t="n"/>
      <c r="F841" s="142" t="n"/>
      <c r="G841" s="142" t="n"/>
      <c r="H841" s="142" t="n"/>
      <c r="I841" s="142" t="n"/>
      <c r="J841" s="142" t="n"/>
      <c r="K841" s="142" t="n"/>
      <c r="L841" s="142" t="n"/>
      <c r="M841" s="142" t="n"/>
      <c r="N841" s="142" t="n"/>
      <c r="O841" s="142" t="n"/>
      <c r="P841" s="142" t="n"/>
      <c r="Q841" s="142" t="n"/>
      <c r="R841" s="142" t="n"/>
      <c r="S841" s="142" t="n"/>
    </row>
    <row customHeight="1" ht="15.75" r="842" s="75">
      <c r="A842" s="139">
        <f>IF(B842="","",2*STRATEGY_AMPLITUDE*(1/(1+EXP(-(RATIO_SCALE_FACTOR*(($D842-BULLISH_BIAS_OFFSET)/$C842-1))))-0.5))</f>
        <v/>
      </c>
      <c r="B842" s="140">
        <f>IF('Time Series Inputs'!A842="","",'Time Series Inputs'!A842)</f>
        <v/>
      </c>
      <c r="C842" s="141">
        <f>IF('Time Series Inputs'!B842="","",'Time Series Inputs'!B842)</f>
        <v/>
      </c>
      <c r="D842" s="141">
        <f>IF('Time Series Inputs'!C842="","",'Time Series Inputs'!C842)</f>
        <v/>
      </c>
      <c r="E842" s="142" t="n"/>
      <c r="F842" s="142" t="n"/>
      <c r="G842" s="142" t="n"/>
      <c r="H842" s="142" t="n"/>
      <c r="I842" s="142" t="n"/>
      <c r="J842" s="142" t="n"/>
      <c r="K842" s="142" t="n"/>
      <c r="L842" s="142" t="n"/>
      <c r="M842" s="142" t="n"/>
      <c r="N842" s="142" t="n"/>
      <c r="O842" s="142" t="n"/>
      <c r="P842" s="142" t="n"/>
      <c r="Q842" s="142" t="n"/>
      <c r="R842" s="142" t="n"/>
      <c r="S842" s="142" t="n"/>
    </row>
    <row customHeight="1" ht="15.75" r="843" s="75">
      <c r="A843" s="139">
        <f>IF(B843="","",2*STRATEGY_AMPLITUDE*(1/(1+EXP(-(RATIO_SCALE_FACTOR*(($D843-BULLISH_BIAS_OFFSET)/$C843-1))))-0.5))</f>
        <v/>
      </c>
      <c r="B843" s="140">
        <f>IF('Time Series Inputs'!A843="","",'Time Series Inputs'!A843)</f>
        <v/>
      </c>
      <c r="C843" s="141">
        <f>IF('Time Series Inputs'!B843="","",'Time Series Inputs'!B843)</f>
        <v/>
      </c>
      <c r="D843" s="141">
        <f>IF('Time Series Inputs'!C843="","",'Time Series Inputs'!C843)</f>
        <v/>
      </c>
      <c r="E843" s="142" t="n"/>
      <c r="F843" s="142" t="n"/>
      <c r="G843" s="142" t="n"/>
      <c r="H843" s="142" t="n"/>
      <c r="I843" s="142" t="n"/>
      <c r="J843" s="142" t="n"/>
      <c r="K843" s="142" t="n"/>
      <c r="L843" s="142" t="n"/>
      <c r="M843" s="142" t="n"/>
      <c r="N843" s="142" t="n"/>
      <c r="O843" s="142" t="n"/>
      <c r="P843" s="142" t="n"/>
      <c r="Q843" s="142" t="n"/>
      <c r="R843" s="142" t="n"/>
      <c r="S843" s="142" t="n"/>
    </row>
    <row customHeight="1" ht="15.75" r="844" s="75">
      <c r="A844" s="139">
        <f>IF(B844="","",2*STRATEGY_AMPLITUDE*(1/(1+EXP(-(RATIO_SCALE_FACTOR*(($D844-BULLISH_BIAS_OFFSET)/$C844-1))))-0.5))</f>
        <v/>
      </c>
      <c r="B844" s="140">
        <f>IF('Time Series Inputs'!A844="","",'Time Series Inputs'!A844)</f>
        <v/>
      </c>
      <c r="C844" s="141">
        <f>IF('Time Series Inputs'!B844="","",'Time Series Inputs'!B844)</f>
        <v/>
      </c>
      <c r="D844" s="141">
        <f>IF('Time Series Inputs'!C844="","",'Time Series Inputs'!C844)</f>
        <v/>
      </c>
      <c r="E844" s="142" t="n"/>
      <c r="F844" s="142" t="n"/>
      <c r="G844" s="142" t="n"/>
      <c r="H844" s="142" t="n"/>
      <c r="I844" s="142" t="n"/>
      <c r="J844" s="142" t="n"/>
      <c r="K844" s="142" t="n"/>
      <c r="L844" s="142" t="n"/>
      <c r="M844" s="142" t="n"/>
      <c r="N844" s="142" t="n"/>
      <c r="O844" s="142" t="n"/>
      <c r="P844" s="142" t="n"/>
      <c r="Q844" s="142" t="n"/>
      <c r="R844" s="142" t="n"/>
      <c r="S844" s="142" t="n"/>
    </row>
    <row customHeight="1" ht="15.75" r="845" s="75">
      <c r="A845" s="139">
        <f>IF(B845="","",2*STRATEGY_AMPLITUDE*(1/(1+EXP(-(RATIO_SCALE_FACTOR*(($D845-BULLISH_BIAS_OFFSET)/$C845-1))))-0.5))</f>
        <v/>
      </c>
      <c r="B845" s="140">
        <f>IF('Time Series Inputs'!A845="","",'Time Series Inputs'!A845)</f>
        <v/>
      </c>
      <c r="C845" s="141">
        <f>IF('Time Series Inputs'!B845="","",'Time Series Inputs'!B845)</f>
        <v/>
      </c>
      <c r="D845" s="141">
        <f>IF('Time Series Inputs'!C845="","",'Time Series Inputs'!C845)</f>
        <v/>
      </c>
      <c r="E845" s="142" t="n"/>
      <c r="F845" s="142" t="n"/>
      <c r="G845" s="142" t="n"/>
      <c r="H845" s="142" t="n"/>
      <c r="I845" s="142" t="n"/>
      <c r="J845" s="142" t="n"/>
      <c r="K845" s="142" t="n"/>
      <c r="L845" s="142" t="n"/>
      <c r="M845" s="142" t="n"/>
      <c r="N845" s="142" t="n"/>
      <c r="O845" s="142" t="n"/>
      <c r="P845" s="142" t="n"/>
      <c r="Q845" s="142" t="n"/>
      <c r="R845" s="142" t="n"/>
      <c r="S845" s="142" t="n"/>
    </row>
    <row customHeight="1" ht="15.75" r="846" s="75">
      <c r="A846" s="139">
        <f>IF(B846="","",2*STRATEGY_AMPLITUDE*(1/(1+EXP(-(RATIO_SCALE_FACTOR*(($D846-BULLISH_BIAS_OFFSET)/$C846-1))))-0.5))</f>
        <v/>
      </c>
      <c r="B846" s="140">
        <f>IF('Time Series Inputs'!A846="","",'Time Series Inputs'!A846)</f>
        <v/>
      </c>
      <c r="C846" s="141">
        <f>IF('Time Series Inputs'!B846="","",'Time Series Inputs'!B846)</f>
        <v/>
      </c>
      <c r="D846" s="141">
        <f>IF('Time Series Inputs'!C846="","",'Time Series Inputs'!C846)</f>
        <v/>
      </c>
      <c r="E846" s="142" t="n"/>
      <c r="F846" s="142" t="n"/>
      <c r="G846" s="142" t="n"/>
      <c r="H846" s="142" t="n"/>
      <c r="I846" s="142" t="n"/>
      <c r="J846" s="142" t="n"/>
      <c r="K846" s="142" t="n"/>
      <c r="L846" s="142" t="n"/>
      <c r="M846" s="142" t="n"/>
      <c r="N846" s="142" t="n"/>
      <c r="O846" s="142" t="n"/>
      <c r="P846" s="142" t="n"/>
      <c r="Q846" s="142" t="n"/>
      <c r="R846" s="142" t="n"/>
      <c r="S846" s="142" t="n"/>
    </row>
    <row customHeight="1" ht="15.75" r="847" s="75">
      <c r="A847" s="139">
        <f>IF(B847="","",2*STRATEGY_AMPLITUDE*(1/(1+EXP(-(RATIO_SCALE_FACTOR*(($D847-BULLISH_BIAS_OFFSET)/$C847-1))))-0.5))</f>
        <v/>
      </c>
      <c r="B847" s="140">
        <f>IF('Time Series Inputs'!A847="","",'Time Series Inputs'!A847)</f>
        <v/>
      </c>
      <c r="C847" s="141">
        <f>IF('Time Series Inputs'!B847="","",'Time Series Inputs'!B847)</f>
        <v/>
      </c>
      <c r="D847" s="141">
        <f>IF('Time Series Inputs'!C847="","",'Time Series Inputs'!C847)</f>
        <v/>
      </c>
      <c r="E847" s="142" t="n"/>
      <c r="F847" s="142" t="n"/>
      <c r="G847" s="142" t="n"/>
      <c r="H847" s="142" t="n"/>
      <c r="I847" s="142" t="n"/>
      <c r="J847" s="142" t="n"/>
      <c r="K847" s="142" t="n"/>
      <c r="L847" s="142" t="n"/>
      <c r="M847" s="142" t="n"/>
      <c r="N847" s="142" t="n"/>
      <c r="O847" s="142" t="n"/>
      <c r="P847" s="142" t="n"/>
      <c r="Q847" s="142" t="n"/>
      <c r="R847" s="142" t="n"/>
      <c r="S847" s="142" t="n"/>
    </row>
    <row customHeight="1" ht="15.75" r="848" s="75">
      <c r="A848" s="139">
        <f>IF(B848="","",2*STRATEGY_AMPLITUDE*(1/(1+EXP(-(RATIO_SCALE_FACTOR*(($D848-BULLISH_BIAS_OFFSET)/$C848-1))))-0.5))</f>
        <v/>
      </c>
      <c r="B848" s="140">
        <f>IF('Time Series Inputs'!A848="","",'Time Series Inputs'!A848)</f>
        <v/>
      </c>
      <c r="C848" s="141">
        <f>IF('Time Series Inputs'!B848="","",'Time Series Inputs'!B848)</f>
        <v/>
      </c>
      <c r="D848" s="141">
        <f>IF('Time Series Inputs'!C848="","",'Time Series Inputs'!C848)</f>
        <v/>
      </c>
      <c r="E848" s="142" t="n"/>
      <c r="F848" s="142" t="n"/>
      <c r="G848" s="142" t="n"/>
      <c r="H848" s="142" t="n"/>
      <c r="I848" s="142" t="n"/>
      <c r="J848" s="142" t="n"/>
      <c r="K848" s="142" t="n"/>
      <c r="L848" s="142" t="n"/>
      <c r="M848" s="142" t="n"/>
      <c r="N848" s="142" t="n"/>
      <c r="O848" s="142" t="n"/>
      <c r="P848" s="142" t="n"/>
      <c r="Q848" s="142" t="n"/>
      <c r="R848" s="142" t="n"/>
      <c r="S848" s="142" t="n"/>
    </row>
    <row customHeight="1" ht="15.75" r="849" s="75">
      <c r="A849" s="139">
        <f>IF(B849="","",2*STRATEGY_AMPLITUDE*(1/(1+EXP(-(RATIO_SCALE_FACTOR*(($D849-BULLISH_BIAS_OFFSET)/$C849-1))))-0.5))</f>
        <v/>
      </c>
      <c r="B849" s="140">
        <f>IF('Time Series Inputs'!A849="","",'Time Series Inputs'!A849)</f>
        <v/>
      </c>
      <c r="C849" s="141">
        <f>IF('Time Series Inputs'!B849="","",'Time Series Inputs'!B849)</f>
        <v/>
      </c>
      <c r="D849" s="141">
        <f>IF('Time Series Inputs'!C849="","",'Time Series Inputs'!C849)</f>
        <v/>
      </c>
      <c r="E849" s="142" t="n"/>
      <c r="F849" s="142" t="n"/>
      <c r="G849" s="142" t="n"/>
      <c r="H849" s="142" t="n"/>
      <c r="I849" s="142" t="n"/>
      <c r="J849" s="142" t="n"/>
      <c r="K849" s="142" t="n"/>
      <c r="L849" s="142" t="n"/>
      <c r="M849" s="142" t="n"/>
      <c r="N849" s="142" t="n"/>
      <c r="O849" s="142" t="n"/>
      <c r="P849" s="142" t="n"/>
      <c r="Q849" s="142" t="n"/>
      <c r="R849" s="142" t="n"/>
      <c r="S849" s="142" t="n"/>
    </row>
    <row customHeight="1" ht="15.75" r="850" s="75">
      <c r="A850" s="139">
        <f>IF(B850="","",2*STRATEGY_AMPLITUDE*(1/(1+EXP(-(RATIO_SCALE_FACTOR*(($D850-BULLISH_BIAS_OFFSET)/$C850-1))))-0.5))</f>
        <v/>
      </c>
      <c r="B850" s="140">
        <f>IF('Time Series Inputs'!A850="","",'Time Series Inputs'!A850)</f>
        <v/>
      </c>
      <c r="C850" s="141">
        <f>IF('Time Series Inputs'!B850="","",'Time Series Inputs'!B850)</f>
        <v/>
      </c>
      <c r="D850" s="141">
        <f>IF('Time Series Inputs'!C850="","",'Time Series Inputs'!C850)</f>
        <v/>
      </c>
      <c r="E850" s="142" t="n"/>
      <c r="F850" s="142" t="n"/>
      <c r="G850" s="142" t="n"/>
      <c r="H850" s="142" t="n"/>
      <c r="I850" s="142" t="n"/>
      <c r="J850" s="142" t="n"/>
      <c r="K850" s="142" t="n"/>
      <c r="L850" s="142" t="n"/>
      <c r="M850" s="142" t="n"/>
      <c r="N850" s="142" t="n"/>
      <c r="O850" s="142" t="n"/>
      <c r="P850" s="142" t="n"/>
      <c r="Q850" s="142" t="n"/>
      <c r="R850" s="142" t="n"/>
      <c r="S850" s="142" t="n"/>
    </row>
    <row customHeight="1" ht="15.75" r="851" s="75">
      <c r="A851" s="139">
        <f>IF(B851="","",2*STRATEGY_AMPLITUDE*(1/(1+EXP(-(RATIO_SCALE_FACTOR*(($D851-BULLISH_BIAS_OFFSET)/$C851-1))))-0.5))</f>
        <v/>
      </c>
      <c r="B851" s="140">
        <f>IF('Time Series Inputs'!A851="","",'Time Series Inputs'!A851)</f>
        <v/>
      </c>
      <c r="C851" s="141">
        <f>IF('Time Series Inputs'!B851="","",'Time Series Inputs'!B851)</f>
        <v/>
      </c>
      <c r="D851" s="141">
        <f>IF('Time Series Inputs'!C851="","",'Time Series Inputs'!C851)</f>
        <v/>
      </c>
      <c r="E851" s="142" t="n"/>
      <c r="F851" s="142" t="n"/>
      <c r="G851" s="142" t="n"/>
      <c r="H851" s="142" t="n"/>
      <c r="I851" s="142" t="n"/>
      <c r="J851" s="142" t="n"/>
      <c r="K851" s="142" t="n"/>
      <c r="L851" s="142" t="n"/>
      <c r="M851" s="142" t="n"/>
      <c r="N851" s="142" t="n"/>
      <c r="O851" s="142" t="n"/>
      <c r="P851" s="142" t="n"/>
      <c r="Q851" s="142" t="n"/>
      <c r="R851" s="142" t="n"/>
      <c r="S851" s="142" t="n"/>
    </row>
    <row customHeight="1" ht="15.75" r="852" s="75">
      <c r="A852" s="139">
        <f>IF(B852="","",2*STRATEGY_AMPLITUDE*(1/(1+EXP(-(RATIO_SCALE_FACTOR*(($D852-BULLISH_BIAS_OFFSET)/$C852-1))))-0.5))</f>
        <v/>
      </c>
      <c r="B852" s="140">
        <f>IF('Time Series Inputs'!A852="","",'Time Series Inputs'!A852)</f>
        <v/>
      </c>
      <c r="C852" s="141">
        <f>IF('Time Series Inputs'!B852="","",'Time Series Inputs'!B852)</f>
        <v/>
      </c>
      <c r="D852" s="141">
        <f>IF('Time Series Inputs'!C852="","",'Time Series Inputs'!C852)</f>
        <v/>
      </c>
      <c r="E852" s="142" t="n"/>
      <c r="F852" s="142" t="n"/>
      <c r="G852" s="142" t="n"/>
      <c r="H852" s="142" t="n"/>
      <c r="I852" s="142" t="n"/>
      <c r="J852" s="142" t="n"/>
      <c r="K852" s="142" t="n"/>
      <c r="L852" s="142" t="n"/>
      <c r="M852" s="142" t="n"/>
      <c r="N852" s="142" t="n"/>
      <c r="O852" s="142" t="n"/>
      <c r="P852" s="142" t="n"/>
      <c r="Q852" s="142" t="n"/>
      <c r="R852" s="142" t="n"/>
      <c r="S852" s="142" t="n"/>
    </row>
    <row customHeight="1" ht="15.75" r="853" s="75">
      <c r="A853" s="139">
        <f>IF(B853="","",2*STRATEGY_AMPLITUDE*(1/(1+EXP(-(RATIO_SCALE_FACTOR*(($D853-BULLISH_BIAS_OFFSET)/$C853-1))))-0.5))</f>
        <v/>
      </c>
      <c r="B853" s="140">
        <f>IF('Time Series Inputs'!A853="","",'Time Series Inputs'!A853)</f>
        <v/>
      </c>
      <c r="C853" s="141">
        <f>IF('Time Series Inputs'!B853="","",'Time Series Inputs'!B853)</f>
        <v/>
      </c>
      <c r="D853" s="141">
        <f>IF('Time Series Inputs'!C853="","",'Time Series Inputs'!C853)</f>
        <v/>
      </c>
      <c r="E853" s="142" t="n"/>
      <c r="F853" s="142" t="n"/>
      <c r="G853" s="142" t="n"/>
      <c r="H853" s="142" t="n"/>
      <c r="I853" s="142" t="n"/>
      <c r="J853" s="142" t="n"/>
      <c r="K853" s="142" t="n"/>
      <c r="L853" s="142" t="n"/>
      <c r="M853" s="142" t="n"/>
      <c r="N853" s="142" t="n"/>
      <c r="O853" s="142" t="n"/>
      <c r="P853" s="142" t="n"/>
      <c r="Q853" s="142" t="n"/>
      <c r="R853" s="142" t="n"/>
      <c r="S853" s="142" t="n"/>
    </row>
    <row customHeight="1" ht="15.75" r="854" s="75">
      <c r="A854" s="139">
        <f>IF(B854="","",2*STRATEGY_AMPLITUDE*(1/(1+EXP(-(RATIO_SCALE_FACTOR*(($D854-BULLISH_BIAS_OFFSET)/$C854-1))))-0.5))</f>
        <v/>
      </c>
      <c r="B854" s="140">
        <f>IF('Time Series Inputs'!A854="","",'Time Series Inputs'!A854)</f>
        <v/>
      </c>
      <c r="C854" s="141">
        <f>IF('Time Series Inputs'!B854="","",'Time Series Inputs'!B854)</f>
        <v/>
      </c>
      <c r="D854" s="141">
        <f>IF('Time Series Inputs'!C854="","",'Time Series Inputs'!C854)</f>
        <v/>
      </c>
      <c r="E854" s="142" t="n"/>
      <c r="F854" s="142" t="n"/>
      <c r="G854" s="142" t="n"/>
      <c r="H854" s="142" t="n"/>
      <c r="I854" s="142" t="n"/>
      <c r="J854" s="142" t="n"/>
      <c r="K854" s="142" t="n"/>
      <c r="L854" s="142" t="n"/>
      <c r="M854" s="142" t="n"/>
      <c r="N854" s="142" t="n"/>
      <c r="O854" s="142" t="n"/>
      <c r="P854" s="142" t="n"/>
      <c r="Q854" s="142" t="n"/>
      <c r="R854" s="142" t="n"/>
      <c r="S854" s="142" t="n"/>
    </row>
    <row customHeight="1" ht="15.75" r="855" s="75">
      <c r="A855" s="139">
        <f>IF(B855="","",2*STRATEGY_AMPLITUDE*(1/(1+EXP(-(RATIO_SCALE_FACTOR*(($D855-BULLISH_BIAS_OFFSET)/$C855-1))))-0.5))</f>
        <v/>
      </c>
      <c r="B855" s="140">
        <f>IF('Time Series Inputs'!A855="","",'Time Series Inputs'!A855)</f>
        <v/>
      </c>
      <c r="C855" s="141">
        <f>IF('Time Series Inputs'!B855="","",'Time Series Inputs'!B855)</f>
        <v/>
      </c>
      <c r="D855" s="141">
        <f>IF('Time Series Inputs'!C855="","",'Time Series Inputs'!C855)</f>
        <v/>
      </c>
      <c r="E855" s="142" t="n"/>
      <c r="F855" s="142" t="n"/>
      <c r="G855" s="142" t="n"/>
      <c r="H855" s="142" t="n"/>
      <c r="I855" s="142" t="n"/>
      <c r="J855" s="142" t="n"/>
      <c r="K855" s="142" t="n"/>
      <c r="L855" s="142" t="n"/>
      <c r="M855" s="142" t="n"/>
      <c r="N855" s="142" t="n"/>
      <c r="O855" s="142" t="n"/>
      <c r="P855" s="142" t="n"/>
      <c r="Q855" s="142" t="n"/>
      <c r="R855" s="142" t="n"/>
      <c r="S855" s="142" t="n"/>
    </row>
    <row customHeight="1" ht="15.75" r="856" s="75">
      <c r="A856" s="139">
        <f>IF(B856="","",2*STRATEGY_AMPLITUDE*(1/(1+EXP(-(RATIO_SCALE_FACTOR*(($D856-BULLISH_BIAS_OFFSET)/$C856-1))))-0.5))</f>
        <v/>
      </c>
      <c r="B856" s="140">
        <f>IF('Time Series Inputs'!A856="","",'Time Series Inputs'!A856)</f>
        <v/>
      </c>
      <c r="C856" s="141">
        <f>IF('Time Series Inputs'!B856="","",'Time Series Inputs'!B856)</f>
        <v/>
      </c>
      <c r="D856" s="141">
        <f>IF('Time Series Inputs'!C856="","",'Time Series Inputs'!C856)</f>
        <v/>
      </c>
      <c r="E856" s="142" t="n"/>
      <c r="F856" s="142" t="n"/>
      <c r="G856" s="142" t="n"/>
      <c r="H856" s="142" t="n"/>
      <c r="I856" s="142" t="n"/>
      <c r="J856" s="142" t="n"/>
      <c r="K856" s="142" t="n"/>
      <c r="L856" s="142" t="n"/>
      <c r="M856" s="142" t="n"/>
      <c r="N856" s="142" t="n"/>
      <c r="O856" s="142" t="n"/>
      <c r="P856" s="142" t="n"/>
      <c r="Q856" s="142" t="n"/>
      <c r="R856" s="142" t="n"/>
      <c r="S856" s="142" t="n"/>
    </row>
    <row customHeight="1" ht="15.75" r="857" s="75">
      <c r="A857" s="139">
        <f>IF(B857="","",2*STRATEGY_AMPLITUDE*(1/(1+EXP(-(RATIO_SCALE_FACTOR*(($D857-BULLISH_BIAS_OFFSET)/$C857-1))))-0.5))</f>
        <v/>
      </c>
      <c r="B857" s="140">
        <f>IF('Time Series Inputs'!A857="","",'Time Series Inputs'!A857)</f>
        <v/>
      </c>
      <c r="C857" s="141">
        <f>IF('Time Series Inputs'!B857="","",'Time Series Inputs'!B857)</f>
        <v/>
      </c>
      <c r="D857" s="141">
        <f>IF('Time Series Inputs'!C857="","",'Time Series Inputs'!C857)</f>
        <v/>
      </c>
      <c r="E857" s="142" t="n"/>
      <c r="F857" s="142" t="n"/>
      <c r="G857" s="142" t="n"/>
      <c r="H857" s="142" t="n"/>
      <c r="I857" s="142" t="n"/>
      <c r="J857" s="142" t="n"/>
      <c r="K857" s="142" t="n"/>
      <c r="L857" s="142" t="n"/>
      <c r="M857" s="142" t="n"/>
      <c r="N857" s="142" t="n"/>
      <c r="O857" s="142" t="n"/>
      <c r="P857" s="142" t="n"/>
      <c r="Q857" s="142" t="n"/>
      <c r="R857" s="142" t="n"/>
      <c r="S857" s="142" t="n"/>
    </row>
    <row customHeight="1" ht="15.75" r="858" s="75">
      <c r="A858" s="139">
        <f>IF(B858="","",2*STRATEGY_AMPLITUDE*(1/(1+EXP(-(RATIO_SCALE_FACTOR*(($D858-BULLISH_BIAS_OFFSET)/$C858-1))))-0.5))</f>
        <v/>
      </c>
      <c r="B858" s="140">
        <f>IF('Time Series Inputs'!A858="","",'Time Series Inputs'!A858)</f>
        <v/>
      </c>
      <c r="C858" s="141">
        <f>IF('Time Series Inputs'!B858="","",'Time Series Inputs'!B858)</f>
        <v/>
      </c>
      <c r="D858" s="141">
        <f>IF('Time Series Inputs'!C858="","",'Time Series Inputs'!C858)</f>
        <v/>
      </c>
      <c r="E858" s="142" t="n"/>
      <c r="F858" s="142" t="n"/>
      <c r="G858" s="142" t="n"/>
      <c r="H858" s="142" t="n"/>
      <c r="I858" s="142" t="n"/>
      <c r="J858" s="142" t="n"/>
      <c r="K858" s="142" t="n"/>
      <c r="L858" s="142" t="n"/>
      <c r="M858" s="142" t="n"/>
      <c r="N858" s="142" t="n"/>
      <c r="O858" s="142" t="n"/>
      <c r="P858" s="142" t="n"/>
      <c r="Q858" s="142" t="n"/>
      <c r="R858" s="142" t="n"/>
      <c r="S858" s="142" t="n"/>
    </row>
    <row customHeight="1" ht="15.75" r="859" s="75">
      <c r="A859" s="139">
        <f>IF(B859="","",2*STRATEGY_AMPLITUDE*(1/(1+EXP(-(RATIO_SCALE_FACTOR*(($D859-BULLISH_BIAS_OFFSET)/$C859-1))))-0.5))</f>
        <v/>
      </c>
      <c r="B859" s="140">
        <f>IF('Time Series Inputs'!A859="","",'Time Series Inputs'!A859)</f>
        <v/>
      </c>
      <c r="C859" s="141">
        <f>IF('Time Series Inputs'!B859="","",'Time Series Inputs'!B859)</f>
        <v/>
      </c>
      <c r="D859" s="141">
        <f>IF('Time Series Inputs'!C859="","",'Time Series Inputs'!C859)</f>
        <v/>
      </c>
      <c r="E859" s="142" t="n"/>
      <c r="F859" s="142" t="n"/>
      <c r="G859" s="142" t="n"/>
      <c r="H859" s="142" t="n"/>
      <c r="I859" s="142" t="n"/>
      <c r="J859" s="142" t="n"/>
      <c r="K859" s="142" t="n"/>
      <c r="L859" s="142" t="n"/>
      <c r="M859" s="142" t="n"/>
      <c r="N859" s="142" t="n"/>
      <c r="O859" s="142" t="n"/>
      <c r="P859" s="142" t="n"/>
      <c r="Q859" s="142" t="n"/>
      <c r="R859" s="142" t="n"/>
      <c r="S859" s="142" t="n"/>
    </row>
    <row customHeight="1" ht="15.75" r="860" s="75">
      <c r="A860" s="139">
        <f>IF(B860="","",2*STRATEGY_AMPLITUDE*(1/(1+EXP(-(RATIO_SCALE_FACTOR*(($D860-BULLISH_BIAS_OFFSET)/$C860-1))))-0.5))</f>
        <v/>
      </c>
      <c r="B860" s="140">
        <f>IF('Time Series Inputs'!A860="","",'Time Series Inputs'!A860)</f>
        <v/>
      </c>
      <c r="C860" s="141">
        <f>IF('Time Series Inputs'!B860="","",'Time Series Inputs'!B860)</f>
        <v/>
      </c>
      <c r="D860" s="141">
        <f>IF('Time Series Inputs'!C860="","",'Time Series Inputs'!C860)</f>
        <v/>
      </c>
      <c r="E860" s="142" t="n"/>
      <c r="F860" s="142" t="n"/>
      <c r="G860" s="142" t="n"/>
      <c r="H860" s="142" t="n"/>
      <c r="I860" s="142" t="n"/>
      <c r="J860" s="142" t="n"/>
      <c r="K860" s="142" t="n"/>
      <c r="L860" s="142" t="n"/>
      <c r="M860" s="142" t="n"/>
      <c r="N860" s="142" t="n"/>
      <c r="O860" s="142" t="n"/>
      <c r="P860" s="142" t="n"/>
      <c r="Q860" s="142" t="n"/>
      <c r="R860" s="142" t="n"/>
      <c r="S860" s="142" t="n"/>
    </row>
    <row customHeight="1" ht="15.75" r="861" s="75">
      <c r="A861" s="139">
        <f>IF(B861="","",2*STRATEGY_AMPLITUDE*(1/(1+EXP(-(RATIO_SCALE_FACTOR*(($D861-BULLISH_BIAS_OFFSET)/$C861-1))))-0.5))</f>
        <v/>
      </c>
      <c r="B861" s="140">
        <f>IF('Time Series Inputs'!A861="","",'Time Series Inputs'!A861)</f>
        <v/>
      </c>
      <c r="C861" s="141">
        <f>IF('Time Series Inputs'!B861="","",'Time Series Inputs'!B861)</f>
        <v/>
      </c>
      <c r="D861" s="141">
        <f>IF('Time Series Inputs'!C861="","",'Time Series Inputs'!C861)</f>
        <v/>
      </c>
      <c r="E861" s="142" t="n"/>
      <c r="F861" s="142" t="n"/>
      <c r="G861" s="142" t="n"/>
      <c r="H861" s="142" t="n"/>
      <c r="I861" s="142" t="n"/>
      <c r="J861" s="142" t="n"/>
      <c r="K861" s="142" t="n"/>
      <c r="L861" s="142" t="n"/>
      <c r="M861" s="142" t="n"/>
      <c r="N861" s="142" t="n"/>
      <c r="O861" s="142" t="n"/>
      <c r="P861" s="142" t="n"/>
      <c r="Q861" s="142" t="n"/>
      <c r="R861" s="142" t="n"/>
      <c r="S861" s="142" t="n"/>
    </row>
    <row customHeight="1" ht="15.75" r="862" s="75">
      <c r="A862" s="139">
        <f>IF(B862="","",2*STRATEGY_AMPLITUDE*(1/(1+EXP(-(RATIO_SCALE_FACTOR*(($D862-BULLISH_BIAS_OFFSET)/$C862-1))))-0.5))</f>
        <v/>
      </c>
      <c r="B862" s="140">
        <f>IF('Time Series Inputs'!A862="","",'Time Series Inputs'!A862)</f>
        <v/>
      </c>
      <c r="C862" s="141">
        <f>IF('Time Series Inputs'!B862="","",'Time Series Inputs'!B862)</f>
        <v/>
      </c>
      <c r="D862" s="141">
        <f>IF('Time Series Inputs'!C862="","",'Time Series Inputs'!C862)</f>
        <v/>
      </c>
      <c r="E862" s="142" t="n"/>
      <c r="F862" s="142" t="n"/>
      <c r="G862" s="142" t="n"/>
      <c r="H862" s="142" t="n"/>
      <c r="I862" s="142" t="n"/>
      <c r="J862" s="142" t="n"/>
      <c r="K862" s="142" t="n"/>
      <c r="L862" s="142" t="n"/>
      <c r="M862" s="142" t="n"/>
      <c r="N862" s="142" t="n"/>
      <c r="O862" s="142" t="n"/>
      <c r="P862" s="142" t="n"/>
      <c r="Q862" s="142" t="n"/>
      <c r="R862" s="142" t="n"/>
      <c r="S862" s="142" t="n"/>
    </row>
    <row customHeight="1" ht="15.75" r="863" s="75">
      <c r="A863" s="139">
        <f>IF(B863="","",2*STRATEGY_AMPLITUDE*(1/(1+EXP(-(RATIO_SCALE_FACTOR*(($D863-BULLISH_BIAS_OFFSET)/$C863-1))))-0.5))</f>
        <v/>
      </c>
      <c r="B863" s="140">
        <f>IF('Time Series Inputs'!A863="","",'Time Series Inputs'!A863)</f>
        <v/>
      </c>
      <c r="C863" s="141">
        <f>IF('Time Series Inputs'!B863="","",'Time Series Inputs'!B863)</f>
        <v/>
      </c>
      <c r="D863" s="141">
        <f>IF('Time Series Inputs'!C863="","",'Time Series Inputs'!C863)</f>
        <v/>
      </c>
      <c r="E863" s="142" t="n"/>
      <c r="F863" s="142" t="n"/>
      <c r="G863" s="142" t="n"/>
      <c r="H863" s="142" t="n"/>
      <c r="I863" s="142" t="n"/>
      <c r="J863" s="142" t="n"/>
      <c r="K863" s="142" t="n"/>
      <c r="L863" s="142" t="n"/>
      <c r="M863" s="142" t="n"/>
      <c r="N863" s="142" t="n"/>
      <c r="O863" s="142" t="n"/>
      <c r="P863" s="142" t="n"/>
      <c r="Q863" s="142" t="n"/>
      <c r="R863" s="142" t="n"/>
      <c r="S863" s="142" t="n"/>
    </row>
    <row customHeight="1" ht="15.75" r="864" s="75">
      <c r="A864" s="139">
        <f>IF(B864="","",2*STRATEGY_AMPLITUDE*(1/(1+EXP(-(RATIO_SCALE_FACTOR*(($D864-BULLISH_BIAS_OFFSET)/$C864-1))))-0.5))</f>
        <v/>
      </c>
      <c r="B864" s="140">
        <f>IF('Time Series Inputs'!A864="","",'Time Series Inputs'!A864)</f>
        <v/>
      </c>
      <c r="C864" s="141">
        <f>IF('Time Series Inputs'!B864="","",'Time Series Inputs'!B864)</f>
        <v/>
      </c>
      <c r="D864" s="141">
        <f>IF('Time Series Inputs'!C864="","",'Time Series Inputs'!C864)</f>
        <v/>
      </c>
      <c r="E864" s="142" t="n"/>
      <c r="F864" s="142" t="n"/>
      <c r="G864" s="142" t="n"/>
      <c r="H864" s="142" t="n"/>
      <c r="I864" s="142" t="n"/>
      <c r="J864" s="142" t="n"/>
      <c r="K864" s="142" t="n"/>
      <c r="L864" s="142" t="n"/>
      <c r="M864" s="142" t="n"/>
      <c r="N864" s="142" t="n"/>
      <c r="O864" s="142" t="n"/>
      <c r="P864" s="142" t="n"/>
      <c r="Q864" s="142" t="n"/>
      <c r="R864" s="142" t="n"/>
      <c r="S864" s="142" t="n"/>
    </row>
    <row customHeight="1" ht="15.75" r="865" s="75">
      <c r="A865" s="139">
        <f>IF(B865="","",2*STRATEGY_AMPLITUDE*(1/(1+EXP(-(RATIO_SCALE_FACTOR*(($D865-BULLISH_BIAS_OFFSET)/$C865-1))))-0.5))</f>
        <v/>
      </c>
      <c r="B865" s="140">
        <f>IF('Time Series Inputs'!A865="","",'Time Series Inputs'!A865)</f>
        <v/>
      </c>
      <c r="C865" s="141">
        <f>IF('Time Series Inputs'!B865="","",'Time Series Inputs'!B865)</f>
        <v/>
      </c>
      <c r="D865" s="141">
        <f>IF('Time Series Inputs'!C865="","",'Time Series Inputs'!C865)</f>
        <v/>
      </c>
      <c r="E865" s="142" t="n"/>
      <c r="F865" s="142" t="n"/>
      <c r="G865" s="142" t="n"/>
      <c r="H865" s="142" t="n"/>
      <c r="I865" s="142" t="n"/>
      <c r="J865" s="142" t="n"/>
      <c r="K865" s="142" t="n"/>
      <c r="L865" s="142" t="n"/>
      <c r="M865" s="142" t="n"/>
      <c r="N865" s="142" t="n"/>
      <c r="O865" s="142" t="n"/>
      <c r="P865" s="142" t="n"/>
      <c r="Q865" s="142" t="n"/>
      <c r="R865" s="142" t="n"/>
      <c r="S865" s="142" t="n"/>
    </row>
    <row customHeight="1" ht="15.75" r="866" s="75">
      <c r="A866" s="139">
        <f>IF(B866="","",2*STRATEGY_AMPLITUDE*(1/(1+EXP(-(RATIO_SCALE_FACTOR*(($D866-BULLISH_BIAS_OFFSET)/$C866-1))))-0.5))</f>
        <v/>
      </c>
      <c r="B866" s="140">
        <f>IF('Time Series Inputs'!A866="","",'Time Series Inputs'!A866)</f>
        <v/>
      </c>
      <c r="C866" s="141">
        <f>IF('Time Series Inputs'!B866="","",'Time Series Inputs'!B866)</f>
        <v/>
      </c>
      <c r="D866" s="141">
        <f>IF('Time Series Inputs'!C866="","",'Time Series Inputs'!C866)</f>
        <v/>
      </c>
      <c r="E866" s="142" t="n"/>
      <c r="F866" s="142" t="n"/>
      <c r="G866" s="142" t="n"/>
      <c r="H866" s="142" t="n"/>
      <c r="I866" s="142" t="n"/>
      <c r="J866" s="142" t="n"/>
      <c r="K866" s="142" t="n"/>
      <c r="L866" s="142" t="n"/>
      <c r="M866" s="142" t="n"/>
      <c r="N866" s="142" t="n"/>
      <c r="O866" s="142" t="n"/>
      <c r="P866" s="142" t="n"/>
      <c r="Q866" s="142" t="n"/>
      <c r="R866" s="142" t="n"/>
      <c r="S866" s="142" t="n"/>
    </row>
    <row customHeight="1" ht="15.75" r="867" s="75">
      <c r="A867" s="139">
        <f>IF(B867="","",2*STRATEGY_AMPLITUDE*(1/(1+EXP(-(RATIO_SCALE_FACTOR*(($D867-BULLISH_BIAS_OFFSET)/$C867-1))))-0.5))</f>
        <v/>
      </c>
      <c r="B867" s="140">
        <f>IF('Time Series Inputs'!A867="","",'Time Series Inputs'!A867)</f>
        <v/>
      </c>
      <c r="C867" s="141">
        <f>IF('Time Series Inputs'!B867="","",'Time Series Inputs'!B867)</f>
        <v/>
      </c>
      <c r="D867" s="141">
        <f>IF('Time Series Inputs'!C867="","",'Time Series Inputs'!C867)</f>
        <v/>
      </c>
      <c r="E867" s="142" t="n"/>
      <c r="F867" s="142" t="n"/>
      <c r="G867" s="142" t="n"/>
      <c r="H867" s="142" t="n"/>
      <c r="I867" s="142" t="n"/>
      <c r="J867" s="142" t="n"/>
      <c r="K867" s="142" t="n"/>
      <c r="L867" s="142" t="n"/>
      <c r="M867" s="142" t="n"/>
      <c r="N867" s="142" t="n"/>
      <c r="O867" s="142" t="n"/>
      <c r="P867" s="142" t="n"/>
      <c r="Q867" s="142" t="n"/>
      <c r="R867" s="142" t="n"/>
      <c r="S867" s="142" t="n"/>
    </row>
    <row customHeight="1" ht="15.75" r="868" s="75">
      <c r="A868" s="139">
        <f>IF(B868="","",2*STRATEGY_AMPLITUDE*(1/(1+EXP(-(RATIO_SCALE_FACTOR*(($D868-BULLISH_BIAS_OFFSET)/$C868-1))))-0.5))</f>
        <v/>
      </c>
      <c r="B868" s="140">
        <f>IF('Time Series Inputs'!A868="","",'Time Series Inputs'!A868)</f>
        <v/>
      </c>
      <c r="C868" s="141">
        <f>IF('Time Series Inputs'!B868="","",'Time Series Inputs'!B868)</f>
        <v/>
      </c>
      <c r="D868" s="141">
        <f>IF('Time Series Inputs'!C868="","",'Time Series Inputs'!C868)</f>
        <v/>
      </c>
      <c r="E868" s="142" t="n"/>
      <c r="F868" s="142" t="n"/>
      <c r="G868" s="142" t="n"/>
      <c r="H868" s="142" t="n"/>
      <c r="I868" s="142" t="n"/>
      <c r="J868" s="142" t="n"/>
      <c r="K868" s="142" t="n"/>
      <c r="L868" s="142" t="n"/>
      <c r="M868" s="142" t="n"/>
      <c r="N868" s="142" t="n"/>
      <c r="O868" s="142" t="n"/>
      <c r="P868" s="142" t="n"/>
      <c r="Q868" s="142" t="n"/>
      <c r="R868" s="142" t="n"/>
      <c r="S868" s="142" t="n"/>
    </row>
    <row customHeight="1" ht="15.75" r="869" s="75">
      <c r="A869" s="139">
        <f>IF(B869="","",2*STRATEGY_AMPLITUDE*(1/(1+EXP(-(RATIO_SCALE_FACTOR*(($D869-BULLISH_BIAS_OFFSET)/$C869-1))))-0.5))</f>
        <v/>
      </c>
      <c r="B869" s="140">
        <f>IF('Time Series Inputs'!A869="","",'Time Series Inputs'!A869)</f>
        <v/>
      </c>
      <c r="C869" s="141">
        <f>IF('Time Series Inputs'!B869="","",'Time Series Inputs'!B869)</f>
        <v/>
      </c>
      <c r="D869" s="141">
        <f>IF('Time Series Inputs'!C869="","",'Time Series Inputs'!C869)</f>
        <v/>
      </c>
      <c r="E869" s="142" t="n"/>
      <c r="F869" s="142" t="n"/>
      <c r="G869" s="142" t="n"/>
      <c r="H869" s="142" t="n"/>
      <c r="I869" s="142" t="n"/>
      <c r="J869" s="142" t="n"/>
      <c r="K869" s="142" t="n"/>
      <c r="L869" s="142" t="n"/>
      <c r="M869" s="142" t="n"/>
      <c r="N869" s="142" t="n"/>
      <c r="O869" s="142" t="n"/>
      <c r="P869" s="142" t="n"/>
      <c r="Q869" s="142" t="n"/>
      <c r="R869" s="142" t="n"/>
      <c r="S869" s="142" t="n"/>
    </row>
    <row customHeight="1" ht="15.75" r="870" s="75">
      <c r="A870" s="139">
        <f>IF(B870="","",2*STRATEGY_AMPLITUDE*(1/(1+EXP(-(RATIO_SCALE_FACTOR*(($D870-BULLISH_BIAS_OFFSET)/$C870-1))))-0.5))</f>
        <v/>
      </c>
      <c r="B870" s="140">
        <f>IF('Time Series Inputs'!A870="","",'Time Series Inputs'!A870)</f>
        <v/>
      </c>
      <c r="C870" s="141">
        <f>IF('Time Series Inputs'!B870="","",'Time Series Inputs'!B870)</f>
        <v/>
      </c>
      <c r="D870" s="141">
        <f>IF('Time Series Inputs'!C870="","",'Time Series Inputs'!C870)</f>
        <v/>
      </c>
      <c r="E870" s="142" t="n"/>
      <c r="F870" s="142" t="n"/>
      <c r="G870" s="142" t="n"/>
      <c r="H870" s="142" t="n"/>
      <c r="I870" s="142" t="n"/>
      <c r="J870" s="142" t="n"/>
      <c r="K870" s="142" t="n"/>
      <c r="L870" s="142" t="n"/>
      <c r="M870" s="142" t="n"/>
      <c r="N870" s="142" t="n"/>
      <c r="O870" s="142" t="n"/>
      <c r="P870" s="142" t="n"/>
      <c r="Q870" s="142" t="n"/>
      <c r="R870" s="142" t="n"/>
      <c r="S870" s="142" t="n"/>
    </row>
    <row customHeight="1" ht="15.75" r="871" s="75">
      <c r="A871" s="139">
        <f>IF(B871="","",2*STRATEGY_AMPLITUDE*(1/(1+EXP(-(RATIO_SCALE_FACTOR*(($D871-BULLISH_BIAS_OFFSET)/$C871-1))))-0.5))</f>
        <v/>
      </c>
      <c r="B871" s="140">
        <f>IF('Time Series Inputs'!A871="","",'Time Series Inputs'!A871)</f>
        <v/>
      </c>
      <c r="C871" s="141">
        <f>IF('Time Series Inputs'!B871="","",'Time Series Inputs'!B871)</f>
        <v/>
      </c>
      <c r="D871" s="141">
        <f>IF('Time Series Inputs'!C871="","",'Time Series Inputs'!C871)</f>
        <v/>
      </c>
      <c r="E871" s="142" t="n"/>
      <c r="F871" s="142" t="n"/>
      <c r="G871" s="142" t="n"/>
      <c r="H871" s="142" t="n"/>
      <c r="I871" s="142" t="n"/>
      <c r="J871" s="142" t="n"/>
      <c r="K871" s="142" t="n"/>
      <c r="L871" s="142" t="n"/>
      <c r="M871" s="142" t="n"/>
      <c r="N871" s="142" t="n"/>
      <c r="O871" s="142" t="n"/>
      <c r="P871" s="142" t="n"/>
      <c r="Q871" s="142" t="n"/>
      <c r="R871" s="142" t="n"/>
      <c r="S871" s="142" t="n"/>
    </row>
    <row customHeight="1" ht="15.75" r="872" s="75">
      <c r="A872" s="139">
        <f>IF(B872="","",2*STRATEGY_AMPLITUDE*(1/(1+EXP(-(RATIO_SCALE_FACTOR*(($D872-BULLISH_BIAS_OFFSET)/$C872-1))))-0.5))</f>
        <v/>
      </c>
      <c r="B872" s="140">
        <f>IF('Time Series Inputs'!A872="","",'Time Series Inputs'!A872)</f>
        <v/>
      </c>
      <c r="C872" s="141">
        <f>IF('Time Series Inputs'!B872="","",'Time Series Inputs'!B872)</f>
        <v/>
      </c>
      <c r="D872" s="141">
        <f>IF('Time Series Inputs'!C872="","",'Time Series Inputs'!C872)</f>
        <v/>
      </c>
      <c r="E872" s="142" t="n"/>
      <c r="F872" s="142" t="n"/>
      <c r="G872" s="142" t="n"/>
      <c r="H872" s="142" t="n"/>
      <c r="I872" s="142" t="n"/>
      <c r="J872" s="142" t="n"/>
      <c r="K872" s="142" t="n"/>
      <c r="L872" s="142" t="n"/>
      <c r="M872" s="142" t="n"/>
      <c r="N872" s="142" t="n"/>
      <c r="O872" s="142" t="n"/>
      <c r="P872" s="142" t="n"/>
      <c r="Q872" s="142" t="n"/>
      <c r="R872" s="142" t="n"/>
      <c r="S872" s="142" t="n"/>
    </row>
    <row customHeight="1" ht="15.75" r="873" s="75">
      <c r="A873" s="139">
        <f>IF(B873="","",2*STRATEGY_AMPLITUDE*(1/(1+EXP(-(RATIO_SCALE_FACTOR*(($D873-BULLISH_BIAS_OFFSET)/$C873-1))))-0.5))</f>
        <v/>
      </c>
      <c r="B873" s="140">
        <f>IF('Time Series Inputs'!A873="","",'Time Series Inputs'!A873)</f>
        <v/>
      </c>
      <c r="C873" s="141">
        <f>IF('Time Series Inputs'!B873="","",'Time Series Inputs'!B873)</f>
        <v/>
      </c>
      <c r="D873" s="141">
        <f>IF('Time Series Inputs'!C873="","",'Time Series Inputs'!C873)</f>
        <v/>
      </c>
      <c r="E873" s="142" t="n"/>
      <c r="F873" s="142" t="n"/>
      <c r="G873" s="142" t="n"/>
      <c r="H873" s="142" t="n"/>
      <c r="I873" s="142" t="n"/>
      <c r="J873" s="142" t="n"/>
      <c r="K873" s="142" t="n"/>
      <c r="L873" s="142" t="n"/>
      <c r="M873" s="142" t="n"/>
      <c r="N873" s="142" t="n"/>
      <c r="O873" s="142" t="n"/>
      <c r="P873" s="142" t="n"/>
      <c r="Q873" s="142" t="n"/>
      <c r="R873" s="142" t="n"/>
      <c r="S873" s="142" t="n"/>
    </row>
    <row customHeight="1" ht="15.75" r="874" s="75">
      <c r="A874" s="139">
        <f>IF(B874="","",2*STRATEGY_AMPLITUDE*(1/(1+EXP(-(RATIO_SCALE_FACTOR*(($D874-BULLISH_BIAS_OFFSET)/$C874-1))))-0.5))</f>
        <v/>
      </c>
      <c r="B874" s="140">
        <f>IF('Time Series Inputs'!A874="","",'Time Series Inputs'!A874)</f>
        <v/>
      </c>
      <c r="C874" s="141">
        <f>IF('Time Series Inputs'!B874="","",'Time Series Inputs'!B874)</f>
        <v/>
      </c>
      <c r="D874" s="141">
        <f>IF('Time Series Inputs'!C874="","",'Time Series Inputs'!C874)</f>
        <v/>
      </c>
      <c r="E874" s="142" t="n"/>
      <c r="F874" s="142" t="n"/>
      <c r="G874" s="142" t="n"/>
      <c r="H874" s="142" t="n"/>
      <c r="I874" s="142" t="n"/>
      <c r="J874" s="142" t="n"/>
      <c r="K874" s="142" t="n"/>
      <c r="L874" s="142" t="n"/>
      <c r="M874" s="142" t="n"/>
      <c r="N874" s="142" t="n"/>
      <c r="O874" s="142" t="n"/>
      <c r="P874" s="142" t="n"/>
      <c r="Q874" s="142" t="n"/>
      <c r="R874" s="142" t="n"/>
      <c r="S874" s="142" t="n"/>
    </row>
    <row customHeight="1" ht="15.75" r="875" s="75">
      <c r="A875" s="139">
        <f>IF(B875="","",2*STRATEGY_AMPLITUDE*(1/(1+EXP(-(RATIO_SCALE_FACTOR*(($D875-BULLISH_BIAS_OFFSET)/$C875-1))))-0.5))</f>
        <v/>
      </c>
      <c r="B875" s="140">
        <f>IF('Time Series Inputs'!A875="","",'Time Series Inputs'!A875)</f>
        <v/>
      </c>
      <c r="C875" s="141">
        <f>IF('Time Series Inputs'!B875="","",'Time Series Inputs'!B875)</f>
        <v/>
      </c>
      <c r="D875" s="141">
        <f>IF('Time Series Inputs'!C875="","",'Time Series Inputs'!C875)</f>
        <v/>
      </c>
      <c r="E875" s="142" t="n"/>
      <c r="F875" s="142" t="n"/>
      <c r="G875" s="142" t="n"/>
      <c r="H875" s="142" t="n"/>
      <c r="I875" s="142" t="n"/>
      <c r="J875" s="142" t="n"/>
      <c r="K875" s="142" t="n"/>
      <c r="L875" s="142" t="n"/>
      <c r="M875" s="142" t="n"/>
      <c r="N875" s="142" t="n"/>
      <c r="O875" s="142" t="n"/>
      <c r="P875" s="142" t="n"/>
      <c r="Q875" s="142" t="n"/>
      <c r="R875" s="142" t="n"/>
      <c r="S875" s="142" t="n"/>
    </row>
    <row customHeight="1" ht="15.75" r="876" s="75">
      <c r="A876" s="139">
        <f>IF(B876="","",2*STRATEGY_AMPLITUDE*(1/(1+EXP(-(RATIO_SCALE_FACTOR*(($D876-BULLISH_BIAS_OFFSET)/$C876-1))))-0.5))</f>
        <v/>
      </c>
      <c r="B876" s="140">
        <f>IF('Time Series Inputs'!A876="","",'Time Series Inputs'!A876)</f>
        <v/>
      </c>
      <c r="C876" s="141">
        <f>IF('Time Series Inputs'!B876="","",'Time Series Inputs'!B876)</f>
        <v/>
      </c>
      <c r="D876" s="141">
        <f>IF('Time Series Inputs'!C876="","",'Time Series Inputs'!C876)</f>
        <v/>
      </c>
      <c r="E876" s="142" t="n"/>
      <c r="F876" s="142" t="n"/>
      <c r="G876" s="142" t="n"/>
      <c r="H876" s="142" t="n"/>
      <c r="I876" s="142" t="n"/>
      <c r="J876" s="142" t="n"/>
      <c r="K876" s="142" t="n"/>
      <c r="L876" s="142" t="n"/>
      <c r="M876" s="142" t="n"/>
      <c r="N876" s="142" t="n"/>
      <c r="O876" s="142" t="n"/>
      <c r="P876" s="142" t="n"/>
      <c r="Q876" s="142" t="n"/>
      <c r="R876" s="142" t="n"/>
      <c r="S876" s="142" t="n"/>
    </row>
    <row customHeight="1" ht="15.75" r="877" s="75">
      <c r="A877" s="139">
        <f>IF(B877="","",2*STRATEGY_AMPLITUDE*(1/(1+EXP(-(RATIO_SCALE_FACTOR*(($D877-BULLISH_BIAS_OFFSET)/$C877-1))))-0.5))</f>
        <v/>
      </c>
      <c r="B877" s="140">
        <f>IF('Time Series Inputs'!A877="","",'Time Series Inputs'!A877)</f>
        <v/>
      </c>
      <c r="C877" s="141">
        <f>IF('Time Series Inputs'!B877="","",'Time Series Inputs'!B877)</f>
        <v/>
      </c>
      <c r="D877" s="141">
        <f>IF('Time Series Inputs'!C877="","",'Time Series Inputs'!C877)</f>
        <v/>
      </c>
      <c r="E877" s="142" t="n"/>
      <c r="F877" s="142" t="n"/>
      <c r="G877" s="142" t="n"/>
      <c r="H877" s="142" t="n"/>
      <c r="I877" s="142" t="n"/>
      <c r="J877" s="142" t="n"/>
      <c r="K877" s="142" t="n"/>
      <c r="L877" s="142" t="n"/>
      <c r="M877" s="142" t="n"/>
      <c r="N877" s="142" t="n"/>
      <c r="O877" s="142" t="n"/>
      <c r="P877" s="142" t="n"/>
      <c r="Q877" s="142" t="n"/>
      <c r="R877" s="142" t="n"/>
      <c r="S877" s="142" t="n"/>
    </row>
    <row customHeight="1" ht="15.75" r="878" s="75">
      <c r="A878" s="139">
        <f>IF(B878="","",2*STRATEGY_AMPLITUDE*(1/(1+EXP(-(RATIO_SCALE_FACTOR*(($D878-BULLISH_BIAS_OFFSET)/$C878-1))))-0.5))</f>
        <v/>
      </c>
      <c r="B878" s="140">
        <f>IF('Time Series Inputs'!A878="","",'Time Series Inputs'!A878)</f>
        <v/>
      </c>
      <c r="C878" s="141">
        <f>IF('Time Series Inputs'!B878="","",'Time Series Inputs'!B878)</f>
        <v/>
      </c>
      <c r="D878" s="141">
        <f>IF('Time Series Inputs'!C878="","",'Time Series Inputs'!C878)</f>
        <v/>
      </c>
      <c r="E878" s="142" t="n"/>
      <c r="F878" s="142" t="n"/>
      <c r="G878" s="142" t="n"/>
      <c r="H878" s="142" t="n"/>
      <c r="I878" s="142" t="n"/>
      <c r="J878" s="142" t="n"/>
      <c r="K878" s="142" t="n"/>
      <c r="L878" s="142" t="n"/>
      <c r="M878" s="142" t="n"/>
      <c r="N878" s="142" t="n"/>
      <c r="O878" s="142" t="n"/>
      <c r="P878" s="142" t="n"/>
      <c r="Q878" s="142" t="n"/>
      <c r="R878" s="142" t="n"/>
      <c r="S878" s="142" t="n"/>
    </row>
    <row customHeight="1" ht="15.75" r="879" s="75">
      <c r="A879" s="139">
        <f>IF(B879="","",2*STRATEGY_AMPLITUDE*(1/(1+EXP(-(RATIO_SCALE_FACTOR*(($D879-BULLISH_BIAS_OFFSET)/$C879-1))))-0.5))</f>
        <v/>
      </c>
      <c r="B879" s="140">
        <f>IF('Time Series Inputs'!A879="","",'Time Series Inputs'!A879)</f>
        <v/>
      </c>
      <c r="C879" s="141">
        <f>IF('Time Series Inputs'!B879="","",'Time Series Inputs'!B879)</f>
        <v/>
      </c>
      <c r="D879" s="141">
        <f>IF('Time Series Inputs'!C879="","",'Time Series Inputs'!C879)</f>
        <v/>
      </c>
      <c r="E879" s="142" t="n"/>
      <c r="F879" s="142" t="n"/>
      <c r="G879" s="142" t="n"/>
      <c r="H879" s="142" t="n"/>
      <c r="I879" s="142" t="n"/>
      <c r="J879" s="142" t="n"/>
      <c r="K879" s="142" t="n"/>
      <c r="L879" s="142" t="n"/>
      <c r="M879" s="142" t="n"/>
      <c r="N879" s="142" t="n"/>
      <c r="O879" s="142" t="n"/>
      <c r="P879" s="142" t="n"/>
      <c r="Q879" s="142" t="n"/>
      <c r="R879" s="142" t="n"/>
      <c r="S879" s="142" t="n"/>
    </row>
    <row customHeight="1" ht="15.75" r="880" s="75">
      <c r="A880" s="139">
        <f>IF(B880="","",2*STRATEGY_AMPLITUDE*(1/(1+EXP(-(RATIO_SCALE_FACTOR*(($D880-BULLISH_BIAS_OFFSET)/$C880-1))))-0.5))</f>
        <v/>
      </c>
      <c r="B880" s="140">
        <f>IF('Time Series Inputs'!A880="","",'Time Series Inputs'!A880)</f>
        <v/>
      </c>
      <c r="C880" s="141">
        <f>IF('Time Series Inputs'!B880="","",'Time Series Inputs'!B880)</f>
        <v/>
      </c>
      <c r="D880" s="141">
        <f>IF('Time Series Inputs'!C880="","",'Time Series Inputs'!C880)</f>
        <v/>
      </c>
      <c r="E880" s="142" t="n"/>
      <c r="F880" s="142" t="n"/>
      <c r="G880" s="142" t="n"/>
      <c r="H880" s="142" t="n"/>
      <c r="I880" s="142" t="n"/>
      <c r="J880" s="142" t="n"/>
      <c r="K880" s="142" t="n"/>
      <c r="L880" s="142" t="n"/>
      <c r="M880" s="142" t="n"/>
      <c r="N880" s="142" t="n"/>
      <c r="O880" s="142" t="n"/>
      <c r="P880" s="142" t="n"/>
      <c r="Q880" s="142" t="n"/>
      <c r="R880" s="142" t="n"/>
      <c r="S880" s="142" t="n"/>
    </row>
    <row customHeight="1" ht="15.75" r="881" s="75">
      <c r="A881" s="139">
        <f>IF(B881="","",2*STRATEGY_AMPLITUDE*(1/(1+EXP(-(RATIO_SCALE_FACTOR*(($D881-BULLISH_BIAS_OFFSET)/$C881-1))))-0.5))</f>
        <v/>
      </c>
      <c r="B881" s="140">
        <f>IF('Time Series Inputs'!A881="","",'Time Series Inputs'!A881)</f>
        <v/>
      </c>
      <c r="C881" s="141">
        <f>IF('Time Series Inputs'!B881="","",'Time Series Inputs'!B881)</f>
        <v/>
      </c>
      <c r="D881" s="141">
        <f>IF('Time Series Inputs'!C881="","",'Time Series Inputs'!C881)</f>
        <v/>
      </c>
      <c r="E881" s="142" t="n"/>
      <c r="F881" s="142" t="n"/>
      <c r="G881" s="142" t="n"/>
      <c r="H881" s="142" t="n"/>
      <c r="I881" s="142" t="n"/>
      <c r="J881" s="142" t="n"/>
      <c r="K881" s="142" t="n"/>
      <c r="L881" s="142" t="n"/>
      <c r="M881" s="142" t="n"/>
      <c r="N881" s="142" t="n"/>
      <c r="O881" s="142" t="n"/>
      <c r="P881" s="142" t="n"/>
      <c r="Q881" s="142" t="n"/>
      <c r="R881" s="142" t="n"/>
      <c r="S881" s="142" t="n"/>
    </row>
    <row customHeight="1" ht="15.75" r="882" s="75">
      <c r="A882" s="139">
        <f>IF(B882="","",2*STRATEGY_AMPLITUDE*(1/(1+EXP(-(RATIO_SCALE_FACTOR*(($D882-BULLISH_BIAS_OFFSET)/$C882-1))))-0.5))</f>
        <v/>
      </c>
      <c r="B882" s="140">
        <f>IF('Time Series Inputs'!A882="","",'Time Series Inputs'!A882)</f>
        <v/>
      </c>
      <c r="C882" s="141">
        <f>IF('Time Series Inputs'!B882="","",'Time Series Inputs'!B882)</f>
        <v/>
      </c>
      <c r="D882" s="141">
        <f>IF('Time Series Inputs'!C882="","",'Time Series Inputs'!C882)</f>
        <v/>
      </c>
      <c r="E882" s="142" t="n"/>
      <c r="F882" s="142" t="n"/>
      <c r="G882" s="142" t="n"/>
      <c r="H882" s="142" t="n"/>
      <c r="I882" s="142" t="n"/>
      <c r="J882" s="142" t="n"/>
      <c r="K882" s="142" t="n"/>
      <c r="L882" s="142" t="n"/>
      <c r="M882" s="142" t="n"/>
      <c r="N882" s="142" t="n"/>
      <c r="O882" s="142" t="n"/>
      <c r="P882" s="142" t="n"/>
      <c r="Q882" s="142" t="n"/>
      <c r="R882" s="142" t="n"/>
      <c r="S882" s="142" t="n"/>
    </row>
    <row customHeight="1" ht="15.75" r="883" s="75">
      <c r="A883" s="139">
        <f>IF(B883="","",2*STRATEGY_AMPLITUDE*(1/(1+EXP(-(RATIO_SCALE_FACTOR*(($D883-BULLISH_BIAS_OFFSET)/$C883-1))))-0.5))</f>
        <v/>
      </c>
      <c r="B883" s="140">
        <f>IF('Time Series Inputs'!A883="","",'Time Series Inputs'!A883)</f>
        <v/>
      </c>
      <c r="C883" s="141">
        <f>IF('Time Series Inputs'!B883="","",'Time Series Inputs'!B883)</f>
        <v/>
      </c>
      <c r="D883" s="141">
        <f>IF('Time Series Inputs'!C883="","",'Time Series Inputs'!C883)</f>
        <v/>
      </c>
      <c r="E883" s="142" t="n"/>
      <c r="F883" s="142" t="n"/>
      <c r="G883" s="142" t="n"/>
      <c r="H883" s="142" t="n"/>
      <c r="I883" s="142" t="n"/>
      <c r="J883" s="142" t="n"/>
      <c r="K883" s="142" t="n"/>
      <c r="L883" s="142" t="n"/>
      <c r="M883" s="142" t="n"/>
      <c r="N883" s="142" t="n"/>
      <c r="O883" s="142" t="n"/>
      <c r="P883" s="142" t="n"/>
      <c r="Q883" s="142" t="n"/>
      <c r="R883" s="142" t="n"/>
      <c r="S883" s="142" t="n"/>
    </row>
    <row customHeight="1" ht="15.75" r="884" s="75">
      <c r="A884" s="139">
        <f>IF(B884="","",2*STRATEGY_AMPLITUDE*(1/(1+EXP(-(RATIO_SCALE_FACTOR*(($D884-BULLISH_BIAS_OFFSET)/$C884-1))))-0.5))</f>
        <v/>
      </c>
      <c r="B884" s="140">
        <f>IF('Time Series Inputs'!A884="","",'Time Series Inputs'!A884)</f>
        <v/>
      </c>
      <c r="C884" s="141">
        <f>IF('Time Series Inputs'!B884="","",'Time Series Inputs'!B884)</f>
        <v/>
      </c>
      <c r="D884" s="141">
        <f>IF('Time Series Inputs'!C884="","",'Time Series Inputs'!C884)</f>
        <v/>
      </c>
      <c r="E884" s="142" t="n"/>
      <c r="F884" s="142" t="n"/>
      <c r="G884" s="142" t="n"/>
      <c r="H884" s="142" t="n"/>
      <c r="I884" s="142" t="n"/>
      <c r="J884" s="142" t="n"/>
      <c r="K884" s="142" t="n"/>
      <c r="L884" s="142" t="n"/>
      <c r="M884" s="142" t="n"/>
      <c r="N884" s="142" t="n"/>
      <c r="O884" s="142" t="n"/>
      <c r="P884" s="142" t="n"/>
      <c r="Q884" s="142" t="n"/>
      <c r="R884" s="142" t="n"/>
      <c r="S884" s="142" t="n"/>
    </row>
    <row customHeight="1" ht="15.75" r="885" s="75">
      <c r="A885" s="139">
        <f>IF(B885="","",2*STRATEGY_AMPLITUDE*(1/(1+EXP(-(RATIO_SCALE_FACTOR*(($D885-BULLISH_BIAS_OFFSET)/$C885-1))))-0.5))</f>
        <v/>
      </c>
      <c r="B885" s="140">
        <f>IF('Time Series Inputs'!A885="","",'Time Series Inputs'!A885)</f>
        <v/>
      </c>
      <c r="C885" s="141">
        <f>IF('Time Series Inputs'!B885="","",'Time Series Inputs'!B885)</f>
        <v/>
      </c>
      <c r="D885" s="141">
        <f>IF('Time Series Inputs'!C885="","",'Time Series Inputs'!C885)</f>
        <v/>
      </c>
      <c r="E885" s="142" t="n"/>
      <c r="F885" s="142" t="n"/>
      <c r="G885" s="142" t="n"/>
      <c r="H885" s="142" t="n"/>
      <c r="I885" s="142" t="n"/>
      <c r="J885" s="142" t="n"/>
      <c r="K885" s="142" t="n"/>
      <c r="L885" s="142" t="n"/>
      <c r="M885" s="142" t="n"/>
      <c r="N885" s="142" t="n"/>
      <c r="O885" s="142" t="n"/>
      <c r="P885" s="142" t="n"/>
      <c r="Q885" s="142" t="n"/>
      <c r="R885" s="142" t="n"/>
      <c r="S885" s="142" t="n"/>
    </row>
    <row customHeight="1" ht="15.75" r="886" s="75">
      <c r="A886" s="139">
        <f>IF(B886="","",2*STRATEGY_AMPLITUDE*(1/(1+EXP(-(RATIO_SCALE_FACTOR*(($D886-BULLISH_BIAS_OFFSET)/$C886-1))))-0.5))</f>
        <v/>
      </c>
      <c r="B886" s="140">
        <f>IF('Time Series Inputs'!A886="","",'Time Series Inputs'!A886)</f>
        <v/>
      </c>
      <c r="C886" s="141">
        <f>IF('Time Series Inputs'!B886="","",'Time Series Inputs'!B886)</f>
        <v/>
      </c>
      <c r="D886" s="141">
        <f>IF('Time Series Inputs'!C886="","",'Time Series Inputs'!C886)</f>
        <v/>
      </c>
      <c r="E886" s="142" t="n"/>
      <c r="F886" s="142" t="n"/>
      <c r="G886" s="142" t="n"/>
      <c r="H886" s="142" t="n"/>
      <c r="I886" s="142" t="n"/>
      <c r="J886" s="142" t="n"/>
      <c r="K886" s="142" t="n"/>
      <c r="L886" s="142" t="n"/>
      <c r="M886" s="142" t="n"/>
      <c r="N886" s="142" t="n"/>
      <c r="O886" s="142" t="n"/>
      <c r="P886" s="142" t="n"/>
      <c r="Q886" s="142" t="n"/>
      <c r="R886" s="142" t="n"/>
      <c r="S886" s="142" t="n"/>
    </row>
    <row customHeight="1" ht="15.75" r="887" s="75">
      <c r="A887" s="139">
        <f>IF(B887="","",2*STRATEGY_AMPLITUDE*(1/(1+EXP(-(RATIO_SCALE_FACTOR*(($D887-BULLISH_BIAS_OFFSET)/$C887-1))))-0.5))</f>
        <v/>
      </c>
      <c r="B887" s="140">
        <f>IF('Time Series Inputs'!A887="","",'Time Series Inputs'!A887)</f>
        <v/>
      </c>
      <c r="C887" s="141">
        <f>IF('Time Series Inputs'!B887="","",'Time Series Inputs'!B887)</f>
        <v/>
      </c>
      <c r="D887" s="141">
        <f>IF('Time Series Inputs'!C887="","",'Time Series Inputs'!C887)</f>
        <v/>
      </c>
      <c r="E887" s="142" t="n"/>
      <c r="F887" s="142" t="n"/>
      <c r="G887" s="142" t="n"/>
      <c r="H887" s="142" t="n"/>
      <c r="I887" s="142" t="n"/>
      <c r="J887" s="142" t="n"/>
      <c r="K887" s="142" t="n"/>
      <c r="L887" s="142" t="n"/>
      <c r="M887" s="142" t="n"/>
      <c r="N887" s="142" t="n"/>
      <c r="O887" s="142" t="n"/>
      <c r="P887" s="142" t="n"/>
      <c r="Q887" s="142" t="n"/>
      <c r="R887" s="142" t="n"/>
      <c r="S887" s="142" t="n"/>
    </row>
    <row customHeight="1" ht="15.75" r="888" s="75">
      <c r="A888" s="139">
        <f>IF(B888="","",2*STRATEGY_AMPLITUDE*(1/(1+EXP(-(RATIO_SCALE_FACTOR*(($D888-BULLISH_BIAS_OFFSET)/$C888-1))))-0.5))</f>
        <v/>
      </c>
      <c r="B888" s="140">
        <f>IF('Time Series Inputs'!A888="","",'Time Series Inputs'!A888)</f>
        <v/>
      </c>
      <c r="C888" s="141">
        <f>IF('Time Series Inputs'!B888="","",'Time Series Inputs'!B888)</f>
        <v/>
      </c>
      <c r="D888" s="141">
        <f>IF('Time Series Inputs'!C888="","",'Time Series Inputs'!C888)</f>
        <v/>
      </c>
      <c r="E888" s="142" t="n"/>
      <c r="F888" s="142" t="n"/>
      <c r="G888" s="142" t="n"/>
      <c r="H888" s="142" t="n"/>
      <c r="I888" s="142" t="n"/>
      <c r="J888" s="142" t="n"/>
      <c r="K888" s="142" t="n"/>
      <c r="L888" s="142" t="n"/>
      <c r="M888" s="142" t="n"/>
      <c r="N888" s="142" t="n"/>
      <c r="O888" s="142" t="n"/>
      <c r="P888" s="142" t="n"/>
      <c r="Q888" s="142" t="n"/>
      <c r="R888" s="142" t="n"/>
      <c r="S888" s="142" t="n"/>
    </row>
    <row customHeight="1" ht="15.75" r="889" s="75">
      <c r="A889" s="139">
        <f>IF(B889="","",2*STRATEGY_AMPLITUDE*(1/(1+EXP(-(RATIO_SCALE_FACTOR*(($D889-BULLISH_BIAS_OFFSET)/$C889-1))))-0.5))</f>
        <v/>
      </c>
      <c r="B889" s="140">
        <f>IF('Time Series Inputs'!A889="","",'Time Series Inputs'!A889)</f>
        <v/>
      </c>
      <c r="C889" s="141">
        <f>IF('Time Series Inputs'!B889="","",'Time Series Inputs'!B889)</f>
        <v/>
      </c>
      <c r="D889" s="141">
        <f>IF('Time Series Inputs'!C889="","",'Time Series Inputs'!C889)</f>
        <v/>
      </c>
      <c r="E889" s="142" t="n"/>
      <c r="F889" s="142" t="n"/>
      <c r="G889" s="142" t="n"/>
      <c r="H889" s="142" t="n"/>
      <c r="I889" s="142" t="n"/>
      <c r="J889" s="142" t="n"/>
      <c r="K889" s="142" t="n"/>
      <c r="L889" s="142" t="n"/>
      <c r="M889" s="142" t="n"/>
      <c r="N889" s="142" t="n"/>
      <c r="O889" s="142" t="n"/>
      <c r="P889" s="142" t="n"/>
      <c r="Q889" s="142" t="n"/>
      <c r="R889" s="142" t="n"/>
      <c r="S889" s="142" t="n"/>
    </row>
    <row customHeight="1" ht="15.75" r="890" s="75">
      <c r="A890" s="139">
        <f>IF(B890="","",2*STRATEGY_AMPLITUDE*(1/(1+EXP(-(RATIO_SCALE_FACTOR*(($D890-BULLISH_BIAS_OFFSET)/$C890-1))))-0.5))</f>
        <v/>
      </c>
      <c r="B890" s="140">
        <f>IF('Time Series Inputs'!A890="","",'Time Series Inputs'!A890)</f>
        <v/>
      </c>
      <c r="C890" s="141">
        <f>IF('Time Series Inputs'!B890="","",'Time Series Inputs'!B890)</f>
        <v/>
      </c>
      <c r="D890" s="141">
        <f>IF('Time Series Inputs'!C890="","",'Time Series Inputs'!C890)</f>
        <v/>
      </c>
      <c r="E890" s="142" t="n"/>
      <c r="F890" s="142" t="n"/>
      <c r="G890" s="142" t="n"/>
      <c r="H890" s="142" t="n"/>
      <c r="I890" s="142" t="n"/>
      <c r="J890" s="142" t="n"/>
      <c r="K890" s="142" t="n"/>
      <c r="L890" s="142" t="n"/>
      <c r="M890" s="142" t="n"/>
      <c r="N890" s="142" t="n"/>
      <c r="O890" s="142" t="n"/>
      <c r="P890" s="142" t="n"/>
      <c r="Q890" s="142" t="n"/>
      <c r="R890" s="142" t="n"/>
      <c r="S890" s="142" t="n"/>
    </row>
    <row customHeight="1" ht="15.75" r="891" s="75">
      <c r="A891" s="139">
        <f>IF(B891="","",2*STRATEGY_AMPLITUDE*(1/(1+EXP(-(RATIO_SCALE_FACTOR*(($D891-BULLISH_BIAS_OFFSET)/$C891-1))))-0.5))</f>
        <v/>
      </c>
      <c r="B891" s="140">
        <f>IF('Time Series Inputs'!A891="","",'Time Series Inputs'!A891)</f>
        <v/>
      </c>
      <c r="C891" s="141">
        <f>IF('Time Series Inputs'!B891="","",'Time Series Inputs'!B891)</f>
        <v/>
      </c>
      <c r="D891" s="141">
        <f>IF('Time Series Inputs'!C891="","",'Time Series Inputs'!C891)</f>
        <v/>
      </c>
      <c r="E891" s="142" t="n"/>
      <c r="F891" s="142" t="n"/>
      <c r="G891" s="142" t="n"/>
      <c r="H891" s="142" t="n"/>
      <c r="I891" s="142" t="n"/>
      <c r="J891" s="142" t="n"/>
      <c r="K891" s="142" t="n"/>
      <c r="L891" s="142" t="n"/>
      <c r="M891" s="142" t="n"/>
      <c r="N891" s="142" t="n"/>
      <c r="O891" s="142" t="n"/>
      <c r="P891" s="142" t="n"/>
      <c r="Q891" s="142" t="n"/>
      <c r="R891" s="142" t="n"/>
      <c r="S891" s="142" t="n"/>
    </row>
    <row customHeight="1" ht="15.75" r="892" s="75">
      <c r="A892" s="139">
        <f>IF(B892="","",2*STRATEGY_AMPLITUDE*(1/(1+EXP(-(RATIO_SCALE_FACTOR*(($D892-BULLISH_BIAS_OFFSET)/$C892-1))))-0.5))</f>
        <v/>
      </c>
      <c r="B892" s="140">
        <f>IF('Time Series Inputs'!A892="","",'Time Series Inputs'!A892)</f>
        <v/>
      </c>
      <c r="C892" s="141">
        <f>IF('Time Series Inputs'!B892="","",'Time Series Inputs'!B892)</f>
        <v/>
      </c>
      <c r="D892" s="141">
        <f>IF('Time Series Inputs'!C892="","",'Time Series Inputs'!C892)</f>
        <v/>
      </c>
      <c r="E892" s="142" t="n"/>
      <c r="F892" s="142" t="n"/>
      <c r="G892" s="142" t="n"/>
      <c r="H892" s="142" t="n"/>
      <c r="I892" s="142" t="n"/>
      <c r="J892" s="142" t="n"/>
      <c r="K892" s="142" t="n"/>
      <c r="L892" s="142" t="n"/>
      <c r="M892" s="142" t="n"/>
      <c r="N892" s="142" t="n"/>
      <c r="O892" s="142" t="n"/>
      <c r="P892" s="142" t="n"/>
      <c r="Q892" s="142" t="n"/>
      <c r="R892" s="142" t="n"/>
      <c r="S892" s="142" t="n"/>
    </row>
    <row customHeight="1" ht="15.75" r="893" s="75">
      <c r="A893" s="139">
        <f>IF(B893="","",2*STRATEGY_AMPLITUDE*(1/(1+EXP(-(RATIO_SCALE_FACTOR*(($D893-BULLISH_BIAS_OFFSET)/$C893-1))))-0.5))</f>
        <v/>
      </c>
      <c r="B893" s="140">
        <f>IF('Time Series Inputs'!A893="","",'Time Series Inputs'!A893)</f>
        <v/>
      </c>
      <c r="C893" s="141">
        <f>IF('Time Series Inputs'!B893="","",'Time Series Inputs'!B893)</f>
        <v/>
      </c>
      <c r="D893" s="141">
        <f>IF('Time Series Inputs'!C893="","",'Time Series Inputs'!C893)</f>
        <v/>
      </c>
      <c r="E893" s="142" t="n"/>
      <c r="F893" s="142" t="n"/>
      <c r="G893" s="142" t="n"/>
      <c r="H893" s="142" t="n"/>
      <c r="I893" s="142" t="n"/>
      <c r="J893" s="142" t="n"/>
      <c r="K893" s="142" t="n"/>
      <c r="L893" s="142" t="n"/>
      <c r="M893" s="142" t="n"/>
      <c r="N893" s="142" t="n"/>
      <c r="O893" s="142" t="n"/>
      <c r="P893" s="142" t="n"/>
      <c r="Q893" s="142" t="n"/>
      <c r="R893" s="142" t="n"/>
      <c r="S893" s="142" t="n"/>
    </row>
    <row customHeight="1" ht="15.75" r="894" s="75">
      <c r="A894" s="139">
        <f>IF(B894="","",2*STRATEGY_AMPLITUDE*(1/(1+EXP(-(RATIO_SCALE_FACTOR*(($D894-BULLISH_BIAS_OFFSET)/$C894-1))))-0.5))</f>
        <v/>
      </c>
      <c r="B894" s="140">
        <f>IF('Time Series Inputs'!A894="","",'Time Series Inputs'!A894)</f>
        <v/>
      </c>
      <c r="C894" s="141">
        <f>IF('Time Series Inputs'!B894="","",'Time Series Inputs'!B894)</f>
        <v/>
      </c>
      <c r="D894" s="141">
        <f>IF('Time Series Inputs'!C894="","",'Time Series Inputs'!C894)</f>
        <v/>
      </c>
      <c r="E894" s="142" t="n"/>
      <c r="F894" s="142" t="n"/>
      <c r="G894" s="142" t="n"/>
      <c r="H894" s="142" t="n"/>
      <c r="I894" s="142" t="n"/>
      <c r="J894" s="142" t="n"/>
      <c r="K894" s="142" t="n"/>
      <c r="L894" s="142" t="n"/>
      <c r="M894" s="142" t="n"/>
      <c r="N894" s="142" t="n"/>
      <c r="O894" s="142" t="n"/>
      <c r="P894" s="142" t="n"/>
      <c r="Q894" s="142" t="n"/>
      <c r="R894" s="142" t="n"/>
      <c r="S894" s="142" t="n"/>
    </row>
    <row customHeight="1" ht="15.75" r="895" s="75">
      <c r="A895" s="139">
        <f>IF(B895="","",2*STRATEGY_AMPLITUDE*(1/(1+EXP(-(RATIO_SCALE_FACTOR*(($D895-BULLISH_BIAS_OFFSET)/$C895-1))))-0.5))</f>
        <v/>
      </c>
      <c r="B895" s="140">
        <f>IF('Time Series Inputs'!A895="","",'Time Series Inputs'!A895)</f>
        <v/>
      </c>
      <c r="C895" s="141">
        <f>IF('Time Series Inputs'!B895="","",'Time Series Inputs'!B895)</f>
        <v/>
      </c>
      <c r="D895" s="141">
        <f>IF('Time Series Inputs'!C895="","",'Time Series Inputs'!C895)</f>
        <v/>
      </c>
      <c r="E895" s="142" t="n"/>
      <c r="F895" s="142" t="n"/>
      <c r="G895" s="142" t="n"/>
      <c r="H895" s="142" t="n"/>
      <c r="I895" s="142" t="n"/>
      <c r="J895" s="142" t="n"/>
      <c r="K895" s="142" t="n"/>
      <c r="L895" s="142" t="n"/>
      <c r="M895" s="142" t="n"/>
      <c r="N895" s="142" t="n"/>
      <c r="O895" s="142" t="n"/>
      <c r="P895" s="142" t="n"/>
      <c r="Q895" s="142" t="n"/>
      <c r="R895" s="142" t="n"/>
      <c r="S895" s="142" t="n"/>
    </row>
    <row customHeight="1" ht="15.75" r="896" s="75">
      <c r="A896" s="139">
        <f>IF(B896="","",2*STRATEGY_AMPLITUDE*(1/(1+EXP(-(RATIO_SCALE_FACTOR*(($D896-BULLISH_BIAS_OFFSET)/$C896-1))))-0.5))</f>
        <v/>
      </c>
      <c r="B896" s="140">
        <f>IF('Time Series Inputs'!A896="","",'Time Series Inputs'!A896)</f>
        <v/>
      </c>
      <c r="C896" s="141">
        <f>IF('Time Series Inputs'!B896="","",'Time Series Inputs'!B896)</f>
        <v/>
      </c>
      <c r="D896" s="141">
        <f>IF('Time Series Inputs'!C896="","",'Time Series Inputs'!C896)</f>
        <v/>
      </c>
      <c r="E896" s="142" t="n"/>
      <c r="F896" s="142" t="n"/>
      <c r="G896" s="142" t="n"/>
      <c r="H896" s="142" t="n"/>
      <c r="I896" s="142" t="n"/>
      <c r="J896" s="142" t="n"/>
      <c r="K896" s="142" t="n"/>
      <c r="L896" s="142" t="n"/>
      <c r="M896" s="142" t="n"/>
      <c r="N896" s="142" t="n"/>
      <c r="O896" s="142" t="n"/>
      <c r="P896" s="142" t="n"/>
      <c r="Q896" s="142" t="n"/>
      <c r="R896" s="142" t="n"/>
      <c r="S896" s="142" t="n"/>
    </row>
    <row customHeight="1" ht="15.75" r="897" s="75">
      <c r="A897" s="139">
        <f>IF(B897="","",2*STRATEGY_AMPLITUDE*(1/(1+EXP(-(RATIO_SCALE_FACTOR*(($D897-BULLISH_BIAS_OFFSET)/$C897-1))))-0.5))</f>
        <v/>
      </c>
      <c r="B897" s="140">
        <f>IF('Time Series Inputs'!A897="","",'Time Series Inputs'!A897)</f>
        <v/>
      </c>
      <c r="C897" s="141">
        <f>IF('Time Series Inputs'!B897="","",'Time Series Inputs'!B897)</f>
        <v/>
      </c>
      <c r="D897" s="141">
        <f>IF('Time Series Inputs'!C897="","",'Time Series Inputs'!C897)</f>
        <v/>
      </c>
      <c r="E897" s="142" t="n"/>
      <c r="F897" s="142" t="n"/>
      <c r="G897" s="142" t="n"/>
      <c r="H897" s="142" t="n"/>
      <c r="I897" s="142" t="n"/>
      <c r="J897" s="142" t="n"/>
      <c r="K897" s="142" t="n"/>
      <c r="L897" s="142" t="n"/>
      <c r="M897" s="142" t="n"/>
      <c r="N897" s="142" t="n"/>
      <c r="O897" s="142" t="n"/>
      <c r="P897" s="142" t="n"/>
      <c r="Q897" s="142" t="n"/>
      <c r="R897" s="142" t="n"/>
      <c r="S897" s="142" t="n"/>
    </row>
    <row customHeight="1" ht="15.75" r="898" s="75">
      <c r="A898" s="139">
        <f>IF(B898="","",2*STRATEGY_AMPLITUDE*(1/(1+EXP(-(RATIO_SCALE_FACTOR*(($D898-BULLISH_BIAS_OFFSET)/$C898-1))))-0.5))</f>
        <v/>
      </c>
      <c r="B898" s="140">
        <f>IF('Time Series Inputs'!A898="","",'Time Series Inputs'!A898)</f>
        <v/>
      </c>
      <c r="C898" s="141">
        <f>IF('Time Series Inputs'!B898="","",'Time Series Inputs'!B898)</f>
        <v/>
      </c>
      <c r="D898" s="141">
        <f>IF('Time Series Inputs'!C898="","",'Time Series Inputs'!C898)</f>
        <v/>
      </c>
      <c r="E898" s="142" t="n"/>
      <c r="F898" s="142" t="n"/>
      <c r="G898" s="142" t="n"/>
      <c r="H898" s="142" t="n"/>
      <c r="I898" s="142" t="n"/>
      <c r="J898" s="142" t="n"/>
      <c r="K898" s="142" t="n"/>
      <c r="L898" s="142" t="n"/>
      <c r="M898" s="142" t="n"/>
      <c r="N898" s="142" t="n"/>
      <c r="O898" s="142" t="n"/>
      <c r="P898" s="142" t="n"/>
      <c r="Q898" s="142" t="n"/>
      <c r="R898" s="142" t="n"/>
      <c r="S898" s="142" t="n"/>
    </row>
    <row customHeight="1" ht="15.75" r="899" s="75">
      <c r="A899" s="139">
        <f>IF(B899="","",2*STRATEGY_AMPLITUDE*(1/(1+EXP(-(RATIO_SCALE_FACTOR*(($D899-BULLISH_BIAS_OFFSET)/$C899-1))))-0.5))</f>
        <v/>
      </c>
      <c r="B899" s="140">
        <f>IF('Time Series Inputs'!A899="","",'Time Series Inputs'!A899)</f>
        <v/>
      </c>
      <c r="C899" s="141">
        <f>IF('Time Series Inputs'!B899="","",'Time Series Inputs'!B899)</f>
        <v/>
      </c>
      <c r="D899" s="141">
        <f>IF('Time Series Inputs'!C899="","",'Time Series Inputs'!C899)</f>
        <v/>
      </c>
      <c r="E899" s="142" t="n"/>
      <c r="F899" s="142" t="n"/>
      <c r="G899" s="142" t="n"/>
      <c r="H899" s="142" t="n"/>
      <c r="I899" s="142" t="n"/>
      <c r="J899" s="142" t="n"/>
      <c r="K899" s="142" t="n"/>
      <c r="L899" s="142" t="n"/>
      <c r="M899" s="142" t="n"/>
      <c r="N899" s="142" t="n"/>
      <c r="O899" s="142" t="n"/>
      <c r="P899" s="142" t="n"/>
      <c r="Q899" s="142" t="n"/>
      <c r="R899" s="142" t="n"/>
      <c r="S899" s="142" t="n"/>
    </row>
    <row customHeight="1" ht="15.75" r="900" s="75">
      <c r="A900" s="139">
        <f>IF(B900="","",2*STRATEGY_AMPLITUDE*(1/(1+EXP(-(RATIO_SCALE_FACTOR*(($D900-BULLISH_BIAS_OFFSET)/$C900-1))))-0.5))</f>
        <v/>
      </c>
      <c r="B900" s="140">
        <f>IF('Time Series Inputs'!A900="","",'Time Series Inputs'!A900)</f>
        <v/>
      </c>
      <c r="C900" s="141">
        <f>IF('Time Series Inputs'!B900="","",'Time Series Inputs'!B900)</f>
        <v/>
      </c>
      <c r="D900" s="141">
        <f>IF('Time Series Inputs'!C900="","",'Time Series Inputs'!C900)</f>
        <v/>
      </c>
      <c r="E900" s="142" t="n"/>
      <c r="F900" s="142" t="n"/>
      <c r="G900" s="142" t="n"/>
      <c r="H900" s="142" t="n"/>
      <c r="I900" s="142" t="n"/>
      <c r="J900" s="142" t="n"/>
      <c r="K900" s="142" t="n"/>
      <c r="L900" s="142" t="n"/>
      <c r="M900" s="142" t="n"/>
      <c r="N900" s="142" t="n"/>
      <c r="O900" s="142" t="n"/>
      <c r="P900" s="142" t="n"/>
      <c r="Q900" s="142" t="n"/>
      <c r="R900" s="142" t="n"/>
      <c r="S900" s="142" t="n"/>
    </row>
    <row customHeight="1" ht="15.75" r="901" s="75">
      <c r="A901" s="139">
        <f>IF(B901="","",2*STRATEGY_AMPLITUDE*(1/(1+EXP(-(RATIO_SCALE_FACTOR*(($D901-BULLISH_BIAS_OFFSET)/$C901-1))))-0.5))</f>
        <v/>
      </c>
      <c r="B901" s="140">
        <f>IF('Time Series Inputs'!A901="","",'Time Series Inputs'!A901)</f>
        <v/>
      </c>
      <c r="C901" s="141">
        <f>IF('Time Series Inputs'!B901="","",'Time Series Inputs'!B901)</f>
        <v/>
      </c>
      <c r="D901" s="141">
        <f>IF('Time Series Inputs'!C901="","",'Time Series Inputs'!C901)</f>
        <v/>
      </c>
      <c r="E901" s="142" t="n"/>
      <c r="F901" s="142" t="n"/>
      <c r="G901" s="142" t="n"/>
      <c r="H901" s="142" t="n"/>
      <c r="I901" s="142" t="n"/>
      <c r="J901" s="142" t="n"/>
      <c r="K901" s="142" t="n"/>
      <c r="L901" s="142" t="n"/>
      <c r="M901" s="142" t="n"/>
      <c r="N901" s="142" t="n"/>
      <c r="O901" s="142" t="n"/>
      <c r="P901" s="142" t="n"/>
      <c r="Q901" s="142" t="n"/>
      <c r="R901" s="142" t="n"/>
      <c r="S901" s="142" t="n"/>
    </row>
    <row customHeight="1" ht="15.75" r="902" s="75">
      <c r="A902" s="139">
        <f>IF(B902="","",2*STRATEGY_AMPLITUDE*(1/(1+EXP(-(RATIO_SCALE_FACTOR*(($D902-BULLISH_BIAS_OFFSET)/$C902-1))))-0.5))</f>
        <v/>
      </c>
      <c r="B902" s="140">
        <f>IF('Time Series Inputs'!A902="","",'Time Series Inputs'!A902)</f>
        <v/>
      </c>
      <c r="C902" s="141">
        <f>IF('Time Series Inputs'!B902="","",'Time Series Inputs'!B902)</f>
        <v/>
      </c>
      <c r="D902" s="141">
        <f>IF('Time Series Inputs'!C902="","",'Time Series Inputs'!C902)</f>
        <v/>
      </c>
      <c r="E902" s="142" t="n"/>
      <c r="F902" s="142" t="n"/>
      <c r="G902" s="142" t="n"/>
      <c r="H902" s="142" t="n"/>
      <c r="I902" s="142" t="n"/>
      <c r="J902" s="142" t="n"/>
      <c r="K902" s="142" t="n"/>
      <c r="L902" s="142" t="n"/>
      <c r="M902" s="142" t="n"/>
      <c r="N902" s="142" t="n"/>
      <c r="O902" s="142" t="n"/>
      <c r="P902" s="142" t="n"/>
      <c r="Q902" s="142" t="n"/>
      <c r="R902" s="142" t="n"/>
      <c r="S902" s="142" t="n"/>
    </row>
    <row customHeight="1" ht="15.75" r="903" s="75">
      <c r="A903" s="139">
        <f>IF(B903="","",2*STRATEGY_AMPLITUDE*(1/(1+EXP(-(RATIO_SCALE_FACTOR*(($D903-BULLISH_BIAS_OFFSET)/$C903-1))))-0.5))</f>
        <v/>
      </c>
      <c r="B903" s="140">
        <f>IF('Time Series Inputs'!A903="","",'Time Series Inputs'!A903)</f>
        <v/>
      </c>
      <c r="C903" s="141">
        <f>IF('Time Series Inputs'!B903="","",'Time Series Inputs'!B903)</f>
        <v/>
      </c>
      <c r="D903" s="141">
        <f>IF('Time Series Inputs'!C903="","",'Time Series Inputs'!C903)</f>
        <v/>
      </c>
      <c r="E903" s="142" t="n"/>
      <c r="F903" s="142" t="n"/>
      <c r="G903" s="142" t="n"/>
      <c r="H903" s="142" t="n"/>
      <c r="I903" s="142" t="n"/>
      <c r="J903" s="142" t="n"/>
      <c r="K903" s="142" t="n"/>
      <c r="L903" s="142" t="n"/>
      <c r="M903" s="142" t="n"/>
      <c r="N903" s="142" t="n"/>
      <c r="O903" s="142" t="n"/>
      <c r="P903" s="142" t="n"/>
      <c r="Q903" s="142" t="n"/>
      <c r="R903" s="142" t="n"/>
      <c r="S903" s="142" t="n"/>
    </row>
    <row customHeight="1" ht="15.75" r="904" s="75">
      <c r="A904" s="139">
        <f>IF(B904="","",2*STRATEGY_AMPLITUDE*(1/(1+EXP(-(RATIO_SCALE_FACTOR*(($D904-BULLISH_BIAS_OFFSET)/$C904-1))))-0.5))</f>
        <v/>
      </c>
      <c r="B904" s="140">
        <f>IF('Time Series Inputs'!A904="","",'Time Series Inputs'!A904)</f>
        <v/>
      </c>
      <c r="C904" s="141">
        <f>IF('Time Series Inputs'!B904="","",'Time Series Inputs'!B904)</f>
        <v/>
      </c>
      <c r="D904" s="141">
        <f>IF('Time Series Inputs'!C904="","",'Time Series Inputs'!C904)</f>
        <v/>
      </c>
      <c r="E904" s="142" t="n"/>
      <c r="F904" s="142" t="n"/>
      <c r="G904" s="142" t="n"/>
      <c r="H904" s="142" t="n"/>
      <c r="I904" s="142" t="n"/>
      <c r="J904" s="142" t="n"/>
      <c r="K904" s="142" t="n"/>
      <c r="L904" s="142" t="n"/>
      <c r="M904" s="142" t="n"/>
      <c r="N904" s="142" t="n"/>
      <c r="O904" s="142" t="n"/>
      <c r="P904" s="142" t="n"/>
      <c r="Q904" s="142" t="n"/>
      <c r="R904" s="142" t="n"/>
      <c r="S904" s="142" t="n"/>
    </row>
    <row customHeight="1" ht="15.75" r="905" s="75">
      <c r="A905" s="139">
        <f>IF(B905="","",2*STRATEGY_AMPLITUDE*(1/(1+EXP(-(RATIO_SCALE_FACTOR*(($D905-BULLISH_BIAS_OFFSET)/$C905-1))))-0.5))</f>
        <v/>
      </c>
      <c r="B905" s="140">
        <f>IF('Time Series Inputs'!A905="","",'Time Series Inputs'!A905)</f>
        <v/>
      </c>
      <c r="C905" s="141">
        <f>IF('Time Series Inputs'!B905="","",'Time Series Inputs'!B905)</f>
        <v/>
      </c>
      <c r="D905" s="141">
        <f>IF('Time Series Inputs'!C905="","",'Time Series Inputs'!C905)</f>
        <v/>
      </c>
      <c r="E905" s="142" t="n"/>
      <c r="F905" s="142" t="n"/>
      <c r="G905" s="142" t="n"/>
      <c r="H905" s="142" t="n"/>
      <c r="I905" s="142" t="n"/>
      <c r="J905" s="142" t="n"/>
      <c r="K905" s="142" t="n"/>
      <c r="L905" s="142" t="n"/>
      <c r="M905" s="142" t="n"/>
      <c r="N905" s="142" t="n"/>
      <c r="O905" s="142" t="n"/>
      <c r="P905" s="142" t="n"/>
      <c r="Q905" s="142" t="n"/>
      <c r="R905" s="142" t="n"/>
      <c r="S905" s="142" t="n"/>
    </row>
    <row customHeight="1" ht="15.75" r="906" s="75">
      <c r="A906" s="139">
        <f>IF(B906="","",2*STRATEGY_AMPLITUDE*(1/(1+EXP(-(RATIO_SCALE_FACTOR*(($D906-BULLISH_BIAS_OFFSET)/$C906-1))))-0.5))</f>
        <v/>
      </c>
      <c r="B906" s="140">
        <f>IF('Time Series Inputs'!A906="","",'Time Series Inputs'!A906)</f>
        <v/>
      </c>
      <c r="C906" s="141">
        <f>IF('Time Series Inputs'!B906="","",'Time Series Inputs'!B906)</f>
        <v/>
      </c>
      <c r="D906" s="141">
        <f>IF('Time Series Inputs'!C906="","",'Time Series Inputs'!C906)</f>
        <v/>
      </c>
      <c r="E906" s="142" t="n"/>
      <c r="F906" s="142" t="n"/>
      <c r="G906" s="142" t="n"/>
      <c r="H906" s="142" t="n"/>
      <c r="I906" s="142" t="n"/>
      <c r="J906" s="142" t="n"/>
      <c r="K906" s="142" t="n"/>
      <c r="L906" s="142" t="n"/>
      <c r="M906" s="142" t="n"/>
      <c r="N906" s="142" t="n"/>
      <c r="O906" s="142" t="n"/>
      <c r="P906" s="142" t="n"/>
      <c r="Q906" s="142" t="n"/>
      <c r="R906" s="142" t="n"/>
      <c r="S906" s="142" t="n"/>
    </row>
    <row customHeight="1" ht="15.75" r="907" s="75">
      <c r="A907" s="139">
        <f>IF(B907="","",2*STRATEGY_AMPLITUDE*(1/(1+EXP(-(RATIO_SCALE_FACTOR*(($D907-BULLISH_BIAS_OFFSET)/$C907-1))))-0.5))</f>
        <v/>
      </c>
      <c r="B907" s="140">
        <f>IF('Time Series Inputs'!A907="","",'Time Series Inputs'!A907)</f>
        <v/>
      </c>
      <c r="C907" s="141">
        <f>IF('Time Series Inputs'!B907="","",'Time Series Inputs'!B907)</f>
        <v/>
      </c>
      <c r="D907" s="141">
        <f>IF('Time Series Inputs'!C907="","",'Time Series Inputs'!C907)</f>
        <v/>
      </c>
      <c r="E907" s="142" t="n"/>
      <c r="F907" s="142" t="n"/>
      <c r="G907" s="142" t="n"/>
      <c r="H907" s="142" t="n"/>
      <c r="I907" s="142" t="n"/>
      <c r="J907" s="142" t="n"/>
      <c r="K907" s="142" t="n"/>
      <c r="L907" s="142" t="n"/>
      <c r="M907" s="142" t="n"/>
      <c r="N907" s="142" t="n"/>
      <c r="O907" s="142" t="n"/>
      <c r="P907" s="142" t="n"/>
      <c r="Q907" s="142" t="n"/>
      <c r="R907" s="142" t="n"/>
      <c r="S907" s="142" t="n"/>
    </row>
    <row customHeight="1" ht="15.75" r="908" s="75">
      <c r="A908" s="139">
        <f>IF(B908="","",2*STRATEGY_AMPLITUDE*(1/(1+EXP(-(RATIO_SCALE_FACTOR*(($D908-BULLISH_BIAS_OFFSET)/$C908-1))))-0.5))</f>
        <v/>
      </c>
      <c r="B908" s="140">
        <f>IF('Time Series Inputs'!A908="","",'Time Series Inputs'!A908)</f>
        <v/>
      </c>
      <c r="C908" s="141">
        <f>IF('Time Series Inputs'!B908="","",'Time Series Inputs'!B908)</f>
        <v/>
      </c>
      <c r="D908" s="141">
        <f>IF('Time Series Inputs'!C908="","",'Time Series Inputs'!C908)</f>
        <v/>
      </c>
      <c r="E908" s="142" t="n"/>
      <c r="F908" s="142" t="n"/>
      <c r="G908" s="142" t="n"/>
      <c r="H908" s="142" t="n"/>
      <c r="I908" s="142" t="n"/>
      <c r="J908" s="142" t="n"/>
      <c r="K908" s="142" t="n"/>
      <c r="L908" s="142" t="n"/>
      <c r="M908" s="142" t="n"/>
      <c r="N908" s="142" t="n"/>
      <c r="O908" s="142" t="n"/>
      <c r="P908" s="142" t="n"/>
      <c r="Q908" s="142" t="n"/>
      <c r="R908" s="142" t="n"/>
      <c r="S908" s="142" t="n"/>
    </row>
    <row customHeight="1" ht="15.75" r="909" s="75">
      <c r="A909" s="139">
        <f>IF(B909="","",2*STRATEGY_AMPLITUDE*(1/(1+EXP(-(RATIO_SCALE_FACTOR*(($D909-BULLISH_BIAS_OFFSET)/$C909-1))))-0.5))</f>
        <v/>
      </c>
      <c r="B909" s="140">
        <f>IF('Time Series Inputs'!A909="","",'Time Series Inputs'!A909)</f>
        <v/>
      </c>
      <c r="C909" s="141">
        <f>IF('Time Series Inputs'!B909="","",'Time Series Inputs'!B909)</f>
        <v/>
      </c>
      <c r="D909" s="141">
        <f>IF('Time Series Inputs'!C909="","",'Time Series Inputs'!C909)</f>
        <v/>
      </c>
      <c r="E909" s="142" t="n"/>
      <c r="F909" s="142" t="n"/>
      <c r="G909" s="142" t="n"/>
      <c r="H909" s="142" t="n"/>
      <c r="I909" s="142" t="n"/>
      <c r="J909" s="142" t="n"/>
      <c r="K909" s="142" t="n"/>
      <c r="L909" s="142" t="n"/>
      <c r="M909" s="142" t="n"/>
      <c r="N909" s="142" t="n"/>
      <c r="O909" s="142" t="n"/>
      <c r="P909" s="142" t="n"/>
      <c r="Q909" s="142" t="n"/>
      <c r="R909" s="142" t="n"/>
      <c r="S909" s="142" t="n"/>
    </row>
    <row customHeight="1" ht="15.75" r="910" s="75">
      <c r="A910" s="139">
        <f>IF(B910="","",2*STRATEGY_AMPLITUDE*(1/(1+EXP(-(RATIO_SCALE_FACTOR*(($D910-BULLISH_BIAS_OFFSET)/$C910-1))))-0.5))</f>
        <v/>
      </c>
      <c r="B910" s="140">
        <f>IF('Time Series Inputs'!A910="","",'Time Series Inputs'!A910)</f>
        <v/>
      </c>
      <c r="C910" s="141">
        <f>IF('Time Series Inputs'!B910="","",'Time Series Inputs'!B910)</f>
        <v/>
      </c>
      <c r="D910" s="141">
        <f>IF('Time Series Inputs'!C910="","",'Time Series Inputs'!C910)</f>
        <v/>
      </c>
      <c r="E910" s="142" t="n"/>
      <c r="F910" s="142" t="n"/>
      <c r="G910" s="142" t="n"/>
      <c r="H910" s="142" t="n"/>
      <c r="I910" s="142" t="n"/>
      <c r="J910" s="142" t="n"/>
      <c r="K910" s="142" t="n"/>
      <c r="L910" s="142" t="n"/>
      <c r="M910" s="142" t="n"/>
      <c r="N910" s="142" t="n"/>
      <c r="O910" s="142" t="n"/>
      <c r="P910" s="142" t="n"/>
      <c r="Q910" s="142" t="n"/>
      <c r="R910" s="142" t="n"/>
      <c r="S910" s="142" t="n"/>
    </row>
    <row customHeight="1" ht="15.75" r="911" s="75">
      <c r="A911" s="139">
        <f>IF(B911="","",2*STRATEGY_AMPLITUDE*(1/(1+EXP(-(RATIO_SCALE_FACTOR*(($D911-BULLISH_BIAS_OFFSET)/$C911-1))))-0.5))</f>
        <v/>
      </c>
      <c r="B911" s="140">
        <f>IF('Time Series Inputs'!A911="","",'Time Series Inputs'!A911)</f>
        <v/>
      </c>
      <c r="C911" s="141">
        <f>IF('Time Series Inputs'!B911="","",'Time Series Inputs'!B911)</f>
        <v/>
      </c>
      <c r="D911" s="141">
        <f>IF('Time Series Inputs'!C911="","",'Time Series Inputs'!C911)</f>
        <v/>
      </c>
      <c r="E911" s="142" t="n"/>
      <c r="F911" s="142" t="n"/>
      <c r="G911" s="142" t="n"/>
      <c r="H911" s="142" t="n"/>
      <c r="I911" s="142" t="n"/>
      <c r="J911" s="142" t="n"/>
      <c r="K911" s="142" t="n"/>
      <c r="L911" s="142" t="n"/>
      <c r="M911" s="142" t="n"/>
      <c r="N911" s="142" t="n"/>
      <c r="O911" s="142" t="n"/>
      <c r="P911" s="142" t="n"/>
      <c r="Q911" s="142" t="n"/>
      <c r="R911" s="142" t="n"/>
      <c r="S911" s="142" t="n"/>
    </row>
    <row customHeight="1" ht="15.75" r="912" s="75">
      <c r="A912" s="139">
        <f>IF(B912="","",2*STRATEGY_AMPLITUDE*(1/(1+EXP(-(RATIO_SCALE_FACTOR*(($D912-BULLISH_BIAS_OFFSET)/$C912-1))))-0.5))</f>
        <v/>
      </c>
      <c r="B912" s="140">
        <f>IF('Time Series Inputs'!A912="","",'Time Series Inputs'!A912)</f>
        <v/>
      </c>
      <c r="C912" s="141">
        <f>IF('Time Series Inputs'!B912="","",'Time Series Inputs'!B912)</f>
        <v/>
      </c>
      <c r="D912" s="141">
        <f>IF('Time Series Inputs'!C912="","",'Time Series Inputs'!C912)</f>
        <v/>
      </c>
      <c r="E912" s="142" t="n"/>
      <c r="F912" s="142" t="n"/>
      <c r="G912" s="142" t="n"/>
      <c r="H912" s="142" t="n"/>
      <c r="I912" s="142" t="n"/>
      <c r="J912" s="142" t="n"/>
      <c r="K912" s="142" t="n"/>
      <c r="L912" s="142" t="n"/>
      <c r="M912" s="142" t="n"/>
      <c r="N912" s="142" t="n"/>
      <c r="O912" s="142" t="n"/>
      <c r="P912" s="142" t="n"/>
      <c r="Q912" s="142" t="n"/>
      <c r="R912" s="142" t="n"/>
      <c r="S912" s="142" t="n"/>
    </row>
    <row customHeight="1" ht="15.75" r="913" s="75">
      <c r="A913" s="139">
        <f>IF(B913="","",2*STRATEGY_AMPLITUDE*(1/(1+EXP(-(RATIO_SCALE_FACTOR*(($D913-BULLISH_BIAS_OFFSET)/$C913-1))))-0.5))</f>
        <v/>
      </c>
      <c r="B913" s="140">
        <f>IF('Time Series Inputs'!A913="","",'Time Series Inputs'!A913)</f>
        <v/>
      </c>
      <c r="C913" s="141">
        <f>IF('Time Series Inputs'!B913="","",'Time Series Inputs'!B913)</f>
        <v/>
      </c>
      <c r="D913" s="141">
        <f>IF('Time Series Inputs'!C913="","",'Time Series Inputs'!C913)</f>
        <v/>
      </c>
      <c r="E913" s="142" t="n"/>
      <c r="F913" s="142" t="n"/>
      <c r="G913" s="142" t="n"/>
      <c r="H913" s="142" t="n"/>
      <c r="I913" s="142" t="n"/>
      <c r="J913" s="142" t="n"/>
      <c r="K913" s="142" t="n"/>
      <c r="L913" s="142" t="n"/>
      <c r="M913" s="142" t="n"/>
      <c r="N913" s="142" t="n"/>
      <c r="O913" s="142" t="n"/>
      <c r="P913" s="142" t="n"/>
      <c r="Q913" s="142" t="n"/>
      <c r="R913" s="142" t="n"/>
      <c r="S913" s="142" t="n"/>
    </row>
    <row customHeight="1" ht="15.75" r="914" s="75">
      <c r="A914" s="139">
        <f>IF(B914="","",2*STRATEGY_AMPLITUDE*(1/(1+EXP(-(RATIO_SCALE_FACTOR*(($D914-BULLISH_BIAS_OFFSET)/$C914-1))))-0.5))</f>
        <v/>
      </c>
      <c r="B914" s="140">
        <f>IF('Time Series Inputs'!A914="","",'Time Series Inputs'!A914)</f>
        <v/>
      </c>
      <c r="C914" s="141">
        <f>IF('Time Series Inputs'!B914="","",'Time Series Inputs'!B914)</f>
        <v/>
      </c>
      <c r="D914" s="141">
        <f>IF('Time Series Inputs'!C914="","",'Time Series Inputs'!C914)</f>
        <v/>
      </c>
      <c r="E914" s="142" t="n"/>
      <c r="F914" s="142" t="n"/>
      <c r="G914" s="142" t="n"/>
      <c r="H914" s="142" t="n"/>
      <c r="I914" s="142" t="n"/>
      <c r="J914" s="142" t="n"/>
      <c r="K914" s="142" t="n"/>
      <c r="L914" s="142" t="n"/>
      <c r="M914" s="142" t="n"/>
      <c r="N914" s="142" t="n"/>
      <c r="O914" s="142" t="n"/>
      <c r="P914" s="142" t="n"/>
      <c r="Q914" s="142" t="n"/>
      <c r="R914" s="142" t="n"/>
      <c r="S914" s="142" t="n"/>
    </row>
    <row customHeight="1" ht="15.75" r="915" s="75">
      <c r="A915" s="139">
        <f>IF(B915="","",2*STRATEGY_AMPLITUDE*(1/(1+EXP(-(RATIO_SCALE_FACTOR*(($D915-BULLISH_BIAS_OFFSET)/$C915-1))))-0.5))</f>
        <v/>
      </c>
      <c r="B915" s="140">
        <f>IF('Time Series Inputs'!A915="","",'Time Series Inputs'!A915)</f>
        <v/>
      </c>
      <c r="C915" s="141">
        <f>IF('Time Series Inputs'!B915="","",'Time Series Inputs'!B915)</f>
        <v/>
      </c>
      <c r="D915" s="141">
        <f>IF('Time Series Inputs'!C915="","",'Time Series Inputs'!C915)</f>
        <v/>
      </c>
      <c r="E915" s="142" t="n"/>
      <c r="F915" s="142" t="n"/>
      <c r="G915" s="142" t="n"/>
      <c r="H915" s="142" t="n"/>
      <c r="I915" s="142" t="n"/>
      <c r="J915" s="142" t="n"/>
      <c r="K915" s="142" t="n"/>
      <c r="L915" s="142" t="n"/>
      <c r="M915" s="142" t="n"/>
      <c r="N915" s="142" t="n"/>
      <c r="O915" s="142" t="n"/>
      <c r="P915" s="142" t="n"/>
      <c r="Q915" s="142" t="n"/>
      <c r="R915" s="142" t="n"/>
      <c r="S915" s="142" t="n"/>
    </row>
    <row customHeight="1" ht="15.75" r="916" s="75">
      <c r="A916" s="139">
        <f>IF(B916="","",2*STRATEGY_AMPLITUDE*(1/(1+EXP(-(RATIO_SCALE_FACTOR*(($D916-BULLISH_BIAS_OFFSET)/$C916-1))))-0.5))</f>
        <v/>
      </c>
      <c r="B916" s="140">
        <f>IF('Time Series Inputs'!A916="","",'Time Series Inputs'!A916)</f>
        <v/>
      </c>
      <c r="C916" s="141">
        <f>IF('Time Series Inputs'!B916="","",'Time Series Inputs'!B916)</f>
        <v/>
      </c>
      <c r="D916" s="141">
        <f>IF('Time Series Inputs'!C916="","",'Time Series Inputs'!C916)</f>
        <v/>
      </c>
      <c r="E916" s="142" t="n"/>
      <c r="F916" s="142" t="n"/>
      <c r="G916" s="142" t="n"/>
      <c r="H916" s="142" t="n"/>
      <c r="I916" s="142" t="n"/>
      <c r="J916" s="142" t="n"/>
      <c r="K916" s="142" t="n"/>
      <c r="L916" s="142" t="n"/>
      <c r="M916" s="142" t="n"/>
      <c r="N916" s="142" t="n"/>
      <c r="O916" s="142" t="n"/>
      <c r="P916" s="142" t="n"/>
      <c r="Q916" s="142" t="n"/>
      <c r="R916" s="142" t="n"/>
      <c r="S916" s="142" t="n"/>
    </row>
    <row customHeight="1" ht="15.75" r="917" s="75">
      <c r="A917" s="139">
        <f>IF(B917="","",2*STRATEGY_AMPLITUDE*(1/(1+EXP(-(RATIO_SCALE_FACTOR*(($D917-BULLISH_BIAS_OFFSET)/$C917-1))))-0.5))</f>
        <v/>
      </c>
      <c r="B917" s="140">
        <f>IF('Time Series Inputs'!A917="","",'Time Series Inputs'!A917)</f>
        <v/>
      </c>
      <c r="C917" s="141">
        <f>IF('Time Series Inputs'!B917="","",'Time Series Inputs'!B917)</f>
        <v/>
      </c>
      <c r="D917" s="141">
        <f>IF('Time Series Inputs'!C917="","",'Time Series Inputs'!C917)</f>
        <v/>
      </c>
      <c r="E917" s="142" t="n"/>
      <c r="F917" s="142" t="n"/>
      <c r="G917" s="142" t="n"/>
      <c r="H917" s="142" t="n"/>
      <c r="I917" s="142" t="n"/>
      <c r="J917" s="142" t="n"/>
      <c r="K917" s="142" t="n"/>
      <c r="L917" s="142" t="n"/>
      <c r="M917" s="142" t="n"/>
      <c r="N917" s="142" t="n"/>
      <c r="O917" s="142" t="n"/>
      <c r="P917" s="142" t="n"/>
      <c r="Q917" s="142" t="n"/>
      <c r="R917" s="142" t="n"/>
      <c r="S917" s="142" t="n"/>
    </row>
    <row customHeight="1" ht="15.75" r="918" s="75">
      <c r="A918" s="139">
        <f>IF(B918="","",2*STRATEGY_AMPLITUDE*(1/(1+EXP(-(RATIO_SCALE_FACTOR*(($D918-BULLISH_BIAS_OFFSET)/$C918-1))))-0.5))</f>
        <v/>
      </c>
      <c r="B918" s="140">
        <f>IF('Time Series Inputs'!A918="","",'Time Series Inputs'!A918)</f>
        <v/>
      </c>
      <c r="C918" s="141">
        <f>IF('Time Series Inputs'!B918="","",'Time Series Inputs'!B918)</f>
        <v/>
      </c>
      <c r="D918" s="141">
        <f>IF('Time Series Inputs'!C918="","",'Time Series Inputs'!C918)</f>
        <v/>
      </c>
      <c r="E918" s="142" t="n"/>
      <c r="F918" s="142" t="n"/>
      <c r="G918" s="142" t="n"/>
      <c r="H918" s="142" t="n"/>
      <c r="I918" s="142" t="n"/>
      <c r="J918" s="142" t="n"/>
      <c r="K918" s="142" t="n"/>
      <c r="L918" s="142" t="n"/>
      <c r="M918" s="142" t="n"/>
      <c r="N918" s="142" t="n"/>
      <c r="O918" s="142" t="n"/>
      <c r="P918" s="142" t="n"/>
      <c r="Q918" s="142" t="n"/>
      <c r="R918" s="142" t="n"/>
      <c r="S918" s="142" t="n"/>
    </row>
    <row customHeight="1" ht="15.75" r="919" s="75">
      <c r="A919" s="139">
        <f>IF(B919="","",2*STRATEGY_AMPLITUDE*(1/(1+EXP(-(RATIO_SCALE_FACTOR*(($D919-BULLISH_BIAS_OFFSET)/$C919-1))))-0.5))</f>
        <v/>
      </c>
      <c r="B919" s="140">
        <f>IF('Time Series Inputs'!A919="","",'Time Series Inputs'!A919)</f>
        <v/>
      </c>
      <c r="C919" s="141">
        <f>IF('Time Series Inputs'!B919="","",'Time Series Inputs'!B919)</f>
        <v/>
      </c>
      <c r="D919" s="141">
        <f>IF('Time Series Inputs'!C919="","",'Time Series Inputs'!C919)</f>
        <v/>
      </c>
      <c r="E919" s="142" t="n"/>
      <c r="F919" s="142" t="n"/>
      <c r="G919" s="142" t="n"/>
      <c r="H919" s="142" t="n"/>
      <c r="I919" s="142" t="n"/>
      <c r="J919" s="142" t="n"/>
      <c r="K919" s="142" t="n"/>
      <c r="L919" s="142" t="n"/>
      <c r="M919" s="142" t="n"/>
      <c r="N919" s="142" t="n"/>
      <c r="O919" s="142" t="n"/>
      <c r="P919" s="142" t="n"/>
      <c r="Q919" s="142" t="n"/>
      <c r="R919" s="142" t="n"/>
      <c r="S919" s="142" t="n"/>
    </row>
    <row customHeight="1" ht="15.75" r="920" s="75">
      <c r="A920" s="139">
        <f>IF(B920="","",2*STRATEGY_AMPLITUDE*(1/(1+EXP(-(RATIO_SCALE_FACTOR*(($D920-BULLISH_BIAS_OFFSET)/$C920-1))))-0.5))</f>
        <v/>
      </c>
      <c r="B920" s="140">
        <f>IF('Time Series Inputs'!A920="","",'Time Series Inputs'!A920)</f>
        <v/>
      </c>
      <c r="C920" s="141">
        <f>IF('Time Series Inputs'!B920="","",'Time Series Inputs'!B920)</f>
        <v/>
      </c>
      <c r="D920" s="141">
        <f>IF('Time Series Inputs'!C920="","",'Time Series Inputs'!C920)</f>
        <v/>
      </c>
      <c r="E920" s="142" t="n"/>
      <c r="F920" s="142" t="n"/>
      <c r="G920" s="142" t="n"/>
      <c r="H920" s="142" t="n"/>
      <c r="I920" s="142" t="n"/>
      <c r="J920" s="142" t="n"/>
      <c r="K920" s="142" t="n"/>
      <c r="L920" s="142" t="n"/>
      <c r="M920" s="142" t="n"/>
      <c r="N920" s="142" t="n"/>
      <c r="O920" s="142" t="n"/>
      <c r="P920" s="142" t="n"/>
      <c r="Q920" s="142" t="n"/>
      <c r="R920" s="142" t="n"/>
      <c r="S920" s="142" t="n"/>
    </row>
    <row customHeight="1" ht="15.75" r="921" s="75">
      <c r="A921" s="139">
        <f>IF(B921="","",2*STRATEGY_AMPLITUDE*(1/(1+EXP(-(RATIO_SCALE_FACTOR*(($D921-BULLISH_BIAS_OFFSET)/$C921-1))))-0.5))</f>
        <v/>
      </c>
      <c r="B921" s="140">
        <f>IF('Time Series Inputs'!A921="","",'Time Series Inputs'!A921)</f>
        <v/>
      </c>
      <c r="C921" s="141">
        <f>IF('Time Series Inputs'!B921="","",'Time Series Inputs'!B921)</f>
        <v/>
      </c>
      <c r="D921" s="141">
        <f>IF('Time Series Inputs'!C921="","",'Time Series Inputs'!C921)</f>
        <v/>
      </c>
      <c r="E921" s="142" t="n"/>
      <c r="F921" s="142" t="n"/>
      <c r="G921" s="142" t="n"/>
      <c r="H921" s="142" t="n"/>
      <c r="I921" s="142" t="n"/>
      <c r="J921" s="142" t="n"/>
      <c r="K921" s="142" t="n"/>
      <c r="L921" s="142" t="n"/>
      <c r="M921" s="142" t="n"/>
      <c r="N921" s="142" t="n"/>
      <c r="O921" s="142" t="n"/>
      <c r="P921" s="142" t="n"/>
      <c r="Q921" s="142" t="n"/>
      <c r="R921" s="142" t="n"/>
      <c r="S921" s="142" t="n"/>
    </row>
    <row customHeight="1" ht="15.75" r="922" s="75">
      <c r="A922" s="139">
        <f>IF(B922="","",2*STRATEGY_AMPLITUDE*(1/(1+EXP(-(RATIO_SCALE_FACTOR*(($D922-BULLISH_BIAS_OFFSET)/$C922-1))))-0.5))</f>
        <v/>
      </c>
      <c r="B922" s="140">
        <f>IF('Time Series Inputs'!A922="","",'Time Series Inputs'!A922)</f>
        <v/>
      </c>
      <c r="C922" s="141">
        <f>IF('Time Series Inputs'!B922="","",'Time Series Inputs'!B922)</f>
        <v/>
      </c>
      <c r="D922" s="141">
        <f>IF('Time Series Inputs'!C922="","",'Time Series Inputs'!C922)</f>
        <v/>
      </c>
      <c r="E922" s="142" t="n"/>
      <c r="F922" s="142" t="n"/>
      <c r="G922" s="142" t="n"/>
      <c r="H922" s="142" t="n"/>
      <c r="I922" s="142" t="n"/>
      <c r="J922" s="142" t="n"/>
      <c r="K922" s="142" t="n"/>
      <c r="L922" s="142" t="n"/>
      <c r="M922" s="142" t="n"/>
      <c r="N922" s="142" t="n"/>
      <c r="O922" s="142" t="n"/>
      <c r="P922" s="142" t="n"/>
      <c r="Q922" s="142" t="n"/>
      <c r="R922" s="142" t="n"/>
      <c r="S922" s="142" t="n"/>
    </row>
    <row customHeight="1" ht="15.75" r="923" s="75">
      <c r="A923" s="139">
        <f>IF(B923="","",2*STRATEGY_AMPLITUDE*(1/(1+EXP(-(RATIO_SCALE_FACTOR*(($D923-BULLISH_BIAS_OFFSET)/$C923-1))))-0.5))</f>
        <v/>
      </c>
      <c r="B923" s="140">
        <f>IF('Time Series Inputs'!A923="","",'Time Series Inputs'!A923)</f>
        <v/>
      </c>
      <c r="C923" s="141">
        <f>IF('Time Series Inputs'!B923="","",'Time Series Inputs'!B923)</f>
        <v/>
      </c>
      <c r="D923" s="141">
        <f>IF('Time Series Inputs'!C923="","",'Time Series Inputs'!C923)</f>
        <v/>
      </c>
      <c r="E923" s="142" t="n"/>
      <c r="F923" s="142" t="n"/>
      <c r="G923" s="142" t="n"/>
      <c r="H923" s="142" t="n"/>
      <c r="I923" s="142" t="n"/>
      <c r="J923" s="142" t="n"/>
      <c r="K923" s="142" t="n"/>
      <c r="L923" s="142" t="n"/>
      <c r="M923" s="142" t="n"/>
      <c r="N923" s="142" t="n"/>
      <c r="O923" s="142" t="n"/>
      <c r="P923" s="142" t="n"/>
      <c r="Q923" s="142" t="n"/>
      <c r="R923" s="142" t="n"/>
      <c r="S923" s="142" t="n"/>
    </row>
    <row customHeight="1" ht="15.75" r="924" s="75">
      <c r="A924" s="139">
        <f>IF(B924="","",2*STRATEGY_AMPLITUDE*(1/(1+EXP(-(RATIO_SCALE_FACTOR*(($D924-BULLISH_BIAS_OFFSET)/$C924-1))))-0.5))</f>
        <v/>
      </c>
      <c r="B924" s="140">
        <f>IF('Time Series Inputs'!A924="","",'Time Series Inputs'!A924)</f>
        <v/>
      </c>
      <c r="C924" s="141">
        <f>IF('Time Series Inputs'!B924="","",'Time Series Inputs'!B924)</f>
        <v/>
      </c>
      <c r="D924" s="141">
        <f>IF('Time Series Inputs'!C924="","",'Time Series Inputs'!C924)</f>
        <v/>
      </c>
      <c r="E924" s="142" t="n"/>
      <c r="F924" s="142" t="n"/>
      <c r="G924" s="142" t="n"/>
      <c r="H924" s="142" t="n"/>
      <c r="I924" s="142" t="n"/>
      <c r="J924" s="142" t="n"/>
      <c r="K924" s="142" t="n"/>
      <c r="L924" s="142" t="n"/>
      <c r="M924" s="142" t="n"/>
      <c r="N924" s="142" t="n"/>
      <c r="O924" s="142" t="n"/>
      <c r="P924" s="142" t="n"/>
      <c r="Q924" s="142" t="n"/>
      <c r="R924" s="142" t="n"/>
      <c r="S924" s="142" t="n"/>
    </row>
    <row customHeight="1" ht="15.75" r="925" s="75">
      <c r="A925" s="139">
        <f>IF(B925="","",2*STRATEGY_AMPLITUDE*(1/(1+EXP(-(RATIO_SCALE_FACTOR*(($D925-BULLISH_BIAS_OFFSET)/$C925-1))))-0.5))</f>
        <v/>
      </c>
      <c r="B925" s="140">
        <f>IF('Time Series Inputs'!A925="","",'Time Series Inputs'!A925)</f>
        <v/>
      </c>
      <c r="C925" s="141">
        <f>IF('Time Series Inputs'!B925="","",'Time Series Inputs'!B925)</f>
        <v/>
      </c>
      <c r="D925" s="141">
        <f>IF('Time Series Inputs'!C925="","",'Time Series Inputs'!C925)</f>
        <v/>
      </c>
      <c r="E925" s="142" t="n"/>
      <c r="F925" s="142" t="n"/>
      <c r="G925" s="142" t="n"/>
      <c r="H925" s="142" t="n"/>
      <c r="I925" s="142" t="n"/>
      <c r="J925" s="142" t="n"/>
      <c r="K925" s="142" t="n"/>
      <c r="L925" s="142" t="n"/>
      <c r="M925" s="142" t="n"/>
      <c r="N925" s="142" t="n"/>
      <c r="O925" s="142" t="n"/>
      <c r="P925" s="142" t="n"/>
      <c r="Q925" s="142" t="n"/>
      <c r="R925" s="142" t="n"/>
      <c r="S925" s="142" t="n"/>
    </row>
    <row customHeight="1" ht="15.75" r="926" s="75">
      <c r="A926" s="139">
        <f>IF(B926="","",2*STRATEGY_AMPLITUDE*(1/(1+EXP(-(RATIO_SCALE_FACTOR*(($D926-BULLISH_BIAS_OFFSET)/$C926-1))))-0.5))</f>
        <v/>
      </c>
      <c r="B926" s="140">
        <f>IF('Time Series Inputs'!A926="","",'Time Series Inputs'!A926)</f>
        <v/>
      </c>
      <c r="C926" s="141">
        <f>IF('Time Series Inputs'!B926="","",'Time Series Inputs'!B926)</f>
        <v/>
      </c>
      <c r="D926" s="141">
        <f>IF('Time Series Inputs'!C926="","",'Time Series Inputs'!C926)</f>
        <v/>
      </c>
      <c r="E926" s="142" t="n"/>
      <c r="F926" s="142" t="n"/>
      <c r="G926" s="142" t="n"/>
      <c r="H926" s="142" t="n"/>
      <c r="I926" s="142" t="n"/>
      <c r="J926" s="142" t="n"/>
      <c r="K926" s="142" t="n"/>
      <c r="L926" s="142" t="n"/>
      <c r="M926" s="142" t="n"/>
      <c r="N926" s="142" t="n"/>
      <c r="O926" s="142" t="n"/>
      <c r="P926" s="142" t="n"/>
      <c r="Q926" s="142" t="n"/>
      <c r="R926" s="142" t="n"/>
      <c r="S926" s="142" t="n"/>
    </row>
    <row customHeight="1" ht="15.75" r="927" s="75">
      <c r="A927" s="139">
        <f>IF(B927="","",2*STRATEGY_AMPLITUDE*(1/(1+EXP(-(RATIO_SCALE_FACTOR*(($D927-BULLISH_BIAS_OFFSET)/$C927-1))))-0.5))</f>
        <v/>
      </c>
      <c r="B927" s="140">
        <f>IF('Time Series Inputs'!A927="","",'Time Series Inputs'!A927)</f>
        <v/>
      </c>
      <c r="C927" s="141">
        <f>IF('Time Series Inputs'!B927="","",'Time Series Inputs'!B927)</f>
        <v/>
      </c>
      <c r="D927" s="141">
        <f>IF('Time Series Inputs'!C927="","",'Time Series Inputs'!C927)</f>
        <v/>
      </c>
      <c r="E927" s="142" t="n"/>
      <c r="F927" s="142" t="n"/>
      <c r="G927" s="142" t="n"/>
      <c r="H927" s="142" t="n"/>
      <c r="I927" s="142" t="n"/>
      <c r="J927" s="142" t="n"/>
      <c r="K927" s="142" t="n"/>
      <c r="L927" s="142" t="n"/>
      <c r="M927" s="142" t="n"/>
      <c r="N927" s="142" t="n"/>
      <c r="O927" s="142" t="n"/>
      <c r="P927" s="142" t="n"/>
      <c r="Q927" s="142" t="n"/>
      <c r="R927" s="142" t="n"/>
      <c r="S927" s="142" t="n"/>
    </row>
    <row customHeight="1" ht="15.75" r="928" s="75">
      <c r="A928" s="139">
        <f>IF(B928="","",2*STRATEGY_AMPLITUDE*(1/(1+EXP(-(RATIO_SCALE_FACTOR*(($D928-BULLISH_BIAS_OFFSET)/$C928-1))))-0.5))</f>
        <v/>
      </c>
      <c r="B928" s="140">
        <f>IF('Time Series Inputs'!A928="","",'Time Series Inputs'!A928)</f>
        <v/>
      </c>
      <c r="C928" s="141">
        <f>IF('Time Series Inputs'!B928="","",'Time Series Inputs'!B928)</f>
        <v/>
      </c>
      <c r="D928" s="141">
        <f>IF('Time Series Inputs'!C928="","",'Time Series Inputs'!C928)</f>
        <v/>
      </c>
      <c r="E928" s="142" t="n"/>
      <c r="F928" s="142" t="n"/>
      <c r="G928" s="142" t="n"/>
      <c r="H928" s="142" t="n"/>
      <c r="I928" s="142" t="n"/>
      <c r="J928" s="142" t="n"/>
      <c r="K928" s="142" t="n"/>
      <c r="L928" s="142" t="n"/>
      <c r="M928" s="142" t="n"/>
      <c r="N928" s="142" t="n"/>
      <c r="O928" s="142" t="n"/>
      <c r="P928" s="142" t="n"/>
      <c r="Q928" s="142" t="n"/>
      <c r="R928" s="142" t="n"/>
      <c r="S928" s="142" t="n"/>
    </row>
    <row customHeight="1" ht="15.75" r="929" s="75">
      <c r="A929" s="139">
        <f>IF(B929="","",2*STRATEGY_AMPLITUDE*(1/(1+EXP(-(RATIO_SCALE_FACTOR*(($D929-BULLISH_BIAS_OFFSET)/$C929-1))))-0.5))</f>
        <v/>
      </c>
      <c r="B929" s="140">
        <f>IF('Time Series Inputs'!A929="","",'Time Series Inputs'!A929)</f>
        <v/>
      </c>
      <c r="C929" s="141">
        <f>IF('Time Series Inputs'!B929="","",'Time Series Inputs'!B929)</f>
        <v/>
      </c>
      <c r="D929" s="141">
        <f>IF('Time Series Inputs'!C929="","",'Time Series Inputs'!C929)</f>
        <v/>
      </c>
      <c r="E929" s="142" t="n"/>
      <c r="F929" s="142" t="n"/>
      <c r="G929" s="142" t="n"/>
      <c r="H929" s="142" t="n"/>
      <c r="I929" s="142" t="n"/>
      <c r="J929" s="142" t="n"/>
      <c r="K929" s="142" t="n"/>
      <c r="L929" s="142" t="n"/>
      <c r="M929" s="142" t="n"/>
      <c r="N929" s="142" t="n"/>
      <c r="O929" s="142" t="n"/>
      <c r="P929" s="142" t="n"/>
      <c r="Q929" s="142" t="n"/>
      <c r="R929" s="142" t="n"/>
      <c r="S929" s="142" t="n"/>
    </row>
    <row customHeight="1" ht="15.75" r="930" s="75">
      <c r="A930" s="139">
        <f>IF(B930="","",2*STRATEGY_AMPLITUDE*(1/(1+EXP(-(RATIO_SCALE_FACTOR*(($D930-BULLISH_BIAS_OFFSET)/$C930-1))))-0.5))</f>
        <v/>
      </c>
      <c r="B930" s="140">
        <f>IF('Time Series Inputs'!A930="","",'Time Series Inputs'!A930)</f>
        <v/>
      </c>
      <c r="C930" s="141">
        <f>IF('Time Series Inputs'!B930="","",'Time Series Inputs'!B930)</f>
        <v/>
      </c>
      <c r="D930" s="141">
        <f>IF('Time Series Inputs'!C930="","",'Time Series Inputs'!C930)</f>
        <v/>
      </c>
      <c r="E930" s="142" t="n"/>
      <c r="F930" s="142" t="n"/>
      <c r="G930" s="142" t="n"/>
      <c r="H930" s="142" t="n"/>
      <c r="I930" s="142" t="n"/>
      <c r="J930" s="142" t="n"/>
      <c r="K930" s="142" t="n"/>
      <c r="L930" s="142" t="n"/>
      <c r="M930" s="142" t="n"/>
      <c r="N930" s="142" t="n"/>
      <c r="O930" s="142" t="n"/>
      <c r="P930" s="142" t="n"/>
      <c r="Q930" s="142" t="n"/>
      <c r="R930" s="142" t="n"/>
      <c r="S930" s="142" t="n"/>
    </row>
    <row customHeight="1" ht="15.75" r="931" s="75">
      <c r="A931" s="139">
        <f>IF(B931="","",2*STRATEGY_AMPLITUDE*(1/(1+EXP(-(RATIO_SCALE_FACTOR*(($D931-BULLISH_BIAS_OFFSET)/$C931-1))))-0.5))</f>
        <v/>
      </c>
      <c r="B931" s="140">
        <f>IF('Time Series Inputs'!A931="","",'Time Series Inputs'!A931)</f>
        <v/>
      </c>
      <c r="C931" s="141">
        <f>IF('Time Series Inputs'!B931="","",'Time Series Inputs'!B931)</f>
        <v/>
      </c>
      <c r="D931" s="141">
        <f>IF('Time Series Inputs'!C931="","",'Time Series Inputs'!C931)</f>
        <v/>
      </c>
      <c r="E931" s="142" t="n"/>
      <c r="F931" s="142" t="n"/>
      <c r="G931" s="142" t="n"/>
      <c r="H931" s="142" t="n"/>
      <c r="I931" s="142" t="n"/>
      <c r="J931" s="142" t="n"/>
      <c r="K931" s="142" t="n"/>
      <c r="L931" s="142" t="n"/>
      <c r="M931" s="142" t="n"/>
      <c r="N931" s="142" t="n"/>
      <c r="O931" s="142" t="n"/>
      <c r="P931" s="142" t="n"/>
      <c r="Q931" s="142" t="n"/>
      <c r="R931" s="142" t="n"/>
      <c r="S931" s="142" t="n"/>
    </row>
    <row customHeight="1" ht="15.75" r="932" s="75">
      <c r="A932" s="139">
        <f>IF(B932="","",2*STRATEGY_AMPLITUDE*(1/(1+EXP(-(RATIO_SCALE_FACTOR*(($D932-BULLISH_BIAS_OFFSET)/$C932-1))))-0.5))</f>
        <v/>
      </c>
      <c r="B932" s="140">
        <f>IF('Time Series Inputs'!A932="","",'Time Series Inputs'!A932)</f>
        <v/>
      </c>
      <c r="C932" s="141">
        <f>IF('Time Series Inputs'!B932="","",'Time Series Inputs'!B932)</f>
        <v/>
      </c>
      <c r="D932" s="141">
        <f>IF('Time Series Inputs'!C932="","",'Time Series Inputs'!C932)</f>
        <v/>
      </c>
      <c r="E932" s="142" t="n"/>
      <c r="F932" s="142" t="n"/>
      <c r="G932" s="142" t="n"/>
      <c r="H932" s="142" t="n"/>
      <c r="I932" s="142" t="n"/>
      <c r="J932" s="142" t="n"/>
      <c r="K932" s="142" t="n"/>
      <c r="L932" s="142" t="n"/>
      <c r="M932" s="142" t="n"/>
      <c r="N932" s="142" t="n"/>
      <c r="O932" s="142" t="n"/>
      <c r="P932" s="142" t="n"/>
      <c r="Q932" s="142" t="n"/>
      <c r="R932" s="142" t="n"/>
      <c r="S932" s="142" t="n"/>
    </row>
    <row customHeight="1" ht="15.75" r="933" s="75">
      <c r="A933" s="139">
        <f>IF(B933="","",2*STRATEGY_AMPLITUDE*(1/(1+EXP(-(RATIO_SCALE_FACTOR*(($D933-BULLISH_BIAS_OFFSET)/$C933-1))))-0.5))</f>
        <v/>
      </c>
      <c r="B933" s="140">
        <f>IF('Time Series Inputs'!A933="","",'Time Series Inputs'!A933)</f>
        <v/>
      </c>
      <c r="C933" s="141">
        <f>IF('Time Series Inputs'!B933="","",'Time Series Inputs'!B933)</f>
        <v/>
      </c>
      <c r="D933" s="141">
        <f>IF('Time Series Inputs'!C933="","",'Time Series Inputs'!C933)</f>
        <v/>
      </c>
      <c r="E933" s="142" t="n"/>
      <c r="F933" s="142" t="n"/>
      <c r="G933" s="142" t="n"/>
      <c r="H933" s="142" t="n"/>
      <c r="I933" s="142" t="n"/>
      <c r="J933" s="142" t="n"/>
      <c r="K933" s="142" t="n"/>
      <c r="L933" s="142" t="n"/>
      <c r="M933" s="142" t="n"/>
      <c r="N933" s="142" t="n"/>
      <c r="O933" s="142" t="n"/>
      <c r="P933" s="142" t="n"/>
      <c r="Q933" s="142" t="n"/>
      <c r="R933" s="142" t="n"/>
      <c r="S933" s="142" t="n"/>
    </row>
    <row customHeight="1" ht="15.75" r="934" s="75">
      <c r="A934" s="139">
        <f>IF(B934="","",2*STRATEGY_AMPLITUDE*(1/(1+EXP(-(RATIO_SCALE_FACTOR*(($D934-BULLISH_BIAS_OFFSET)/$C934-1))))-0.5))</f>
        <v/>
      </c>
      <c r="B934" s="140">
        <f>IF('Time Series Inputs'!A934="","",'Time Series Inputs'!A934)</f>
        <v/>
      </c>
      <c r="C934" s="141">
        <f>IF('Time Series Inputs'!B934="","",'Time Series Inputs'!B934)</f>
        <v/>
      </c>
      <c r="D934" s="141">
        <f>IF('Time Series Inputs'!C934="","",'Time Series Inputs'!C934)</f>
        <v/>
      </c>
      <c r="E934" s="142" t="n"/>
      <c r="F934" s="142" t="n"/>
      <c r="G934" s="142" t="n"/>
      <c r="H934" s="142" t="n"/>
      <c r="I934" s="142" t="n"/>
      <c r="J934" s="142" t="n"/>
      <c r="K934" s="142" t="n"/>
      <c r="L934" s="142" t="n"/>
      <c r="M934" s="142" t="n"/>
      <c r="N934" s="142" t="n"/>
      <c r="O934" s="142" t="n"/>
      <c r="P934" s="142" t="n"/>
      <c r="Q934" s="142" t="n"/>
      <c r="R934" s="142" t="n"/>
      <c r="S934" s="142" t="n"/>
    </row>
    <row customHeight="1" ht="15.75" r="935" s="75">
      <c r="A935" s="139">
        <f>IF(B935="","",2*STRATEGY_AMPLITUDE*(1/(1+EXP(-(RATIO_SCALE_FACTOR*(($D935-BULLISH_BIAS_OFFSET)/$C935-1))))-0.5))</f>
        <v/>
      </c>
      <c r="B935" s="140">
        <f>IF('Time Series Inputs'!A935="","",'Time Series Inputs'!A935)</f>
        <v/>
      </c>
      <c r="C935" s="141">
        <f>IF('Time Series Inputs'!B935="","",'Time Series Inputs'!B935)</f>
        <v/>
      </c>
      <c r="D935" s="141">
        <f>IF('Time Series Inputs'!C935="","",'Time Series Inputs'!C935)</f>
        <v/>
      </c>
      <c r="E935" s="142" t="n"/>
      <c r="F935" s="142" t="n"/>
      <c r="G935" s="142" t="n"/>
      <c r="H935" s="142" t="n"/>
      <c r="I935" s="142" t="n"/>
      <c r="J935" s="142" t="n"/>
      <c r="K935" s="142" t="n"/>
      <c r="L935" s="142" t="n"/>
      <c r="M935" s="142" t="n"/>
      <c r="N935" s="142" t="n"/>
      <c r="O935" s="142" t="n"/>
      <c r="P935" s="142" t="n"/>
      <c r="Q935" s="142" t="n"/>
      <c r="R935" s="142" t="n"/>
      <c r="S935" s="142" t="n"/>
    </row>
    <row customHeight="1" ht="15.75" r="936" s="75">
      <c r="A936" s="139">
        <f>IF(B936="","",2*STRATEGY_AMPLITUDE*(1/(1+EXP(-(RATIO_SCALE_FACTOR*(($D936-BULLISH_BIAS_OFFSET)/$C936-1))))-0.5))</f>
        <v/>
      </c>
      <c r="B936" s="140">
        <f>IF('Time Series Inputs'!A936="","",'Time Series Inputs'!A936)</f>
        <v/>
      </c>
      <c r="C936" s="141">
        <f>IF('Time Series Inputs'!B936="","",'Time Series Inputs'!B936)</f>
        <v/>
      </c>
      <c r="D936" s="141">
        <f>IF('Time Series Inputs'!C936="","",'Time Series Inputs'!C936)</f>
        <v/>
      </c>
      <c r="E936" s="142" t="n"/>
      <c r="F936" s="142" t="n"/>
      <c r="G936" s="142" t="n"/>
      <c r="H936" s="142" t="n"/>
      <c r="I936" s="142" t="n"/>
      <c r="J936" s="142" t="n"/>
      <c r="K936" s="142" t="n"/>
      <c r="L936" s="142" t="n"/>
      <c r="M936" s="142" t="n"/>
      <c r="N936" s="142" t="n"/>
      <c r="O936" s="142" t="n"/>
      <c r="P936" s="142" t="n"/>
      <c r="Q936" s="142" t="n"/>
      <c r="R936" s="142" t="n"/>
      <c r="S936" s="142" t="n"/>
    </row>
    <row customHeight="1" ht="15.75" r="937" s="75">
      <c r="A937" s="139">
        <f>IF(B937="","",2*STRATEGY_AMPLITUDE*(1/(1+EXP(-(RATIO_SCALE_FACTOR*(($D937-BULLISH_BIAS_OFFSET)/$C937-1))))-0.5))</f>
        <v/>
      </c>
      <c r="B937" s="140">
        <f>IF('Time Series Inputs'!A937="","",'Time Series Inputs'!A937)</f>
        <v/>
      </c>
      <c r="C937" s="141">
        <f>IF('Time Series Inputs'!B937="","",'Time Series Inputs'!B937)</f>
        <v/>
      </c>
      <c r="D937" s="141">
        <f>IF('Time Series Inputs'!C937="","",'Time Series Inputs'!C937)</f>
        <v/>
      </c>
      <c r="E937" s="142" t="n"/>
      <c r="F937" s="142" t="n"/>
      <c r="G937" s="142" t="n"/>
      <c r="H937" s="142" t="n"/>
      <c r="I937" s="142" t="n"/>
      <c r="J937" s="142" t="n"/>
      <c r="K937" s="142" t="n"/>
      <c r="L937" s="142" t="n"/>
      <c r="M937" s="142" t="n"/>
      <c r="N937" s="142" t="n"/>
      <c r="O937" s="142" t="n"/>
      <c r="P937" s="142" t="n"/>
      <c r="Q937" s="142" t="n"/>
      <c r="R937" s="142" t="n"/>
      <c r="S937" s="142" t="n"/>
    </row>
    <row customHeight="1" ht="15.75" r="938" s="75">
      <c r="A938" s="139">
        <f>IF(B938="","",2*STRATEGY_AMPLITUDE*(1/(1+EXP(-(RATIO_SCALE_FACTOR*(($D938-BULLISH_BIAS_OFFSET)/$C938-1))))-0.5))</f>
        <v/>
      </c>
      <c r="B938" s="140">
        <f>IF('Time Series Inputs'!A938="","",'Time Series Inputs'!A938)</f>
        <v/>
      </c>
      <c r="C938" s="141">
        <f>IF('Time Series Inputs'!B938="","",'Time Series Inputs'!B938)</f>
        <v/>
      </c>
      <c r="D938" s="141">
        <f>IF('Time Series Inputs'!C938="","",'Time Series Inputs'!C938)</f>
        <v/>
      </c>
      <c r="E938" s="142" t="n"/>
      <c r="F938" s="142" t="n"/>
      <c r="G938" s="142" t="n"/>
      <c r="H938" s="142" t="n"/>
      <c r="I938" s="142" t="n"/>
      <c r="J938" s="142" t="n"/>
      <c r="K938" s="142" t="n"/>
      <c r="L938" s="142" t="n"/>
      <c r="M938" s="142" t="n"/>
      <c r="N938" s="142" t="n"/>
      <c r="O938" s="142" t="n"/>
      <c r="P938" s="142" t="n"/>
      <c r="Q938" s="142" t="n"/>
      <c r="R938" s="142" t="n"/>
      <c r="S938" s="142" t="n"/>
    </row>
    <row customHeight="1" ht="15.75" r="939" s="75">
      <c r="A939" s="139">
        <f>IF(B939="","",2*STRATEGY_AMPLITUDE*(1/(1+EXP(-(RATIO_SCALE_FACTOR*(($D939-BULLISH_BIAS_OFFSET)/$C939-1))))-0.5))</f>
        <v/>
      </c>
      <c r="B939" s="140">
        <f>IF('Time Series Inputs'!A939="","",'Time Series Inputs'!A939)</f>
        <v/>
      </c>
      <c r="C939" s="141">
        <f>IF('Time Series Inputs'!B939="","",'Time Series Inputs'!B939)</f>
        <v/>
      </c>
      <c r="D939" s="141">
        <f>IF('Time Series Inputs'!C939="","",'Time Series Inputs'!C939)</f>
        <v/>
      </c>
      <c r="E939" s="142" t="n"/>
      <c r="F939" s="142" t="n"/>
      <c r="G939" s="142" t="n"/>
      <c r="H939" s="142" t="n"/>
      <c r="I939" s="142" t="n"/>
      <c r="J939" s="142" t="n"/>
      <c r="K939" s="142" t="n"/>
      <c r="L939" s="142" t="n"/>
      <c r="M939" s="142" t="n"/>
      <c r="N939" s="142" t="n"/>
      <c r="O939" s="142" t="n"/>
      <c r="P939" s="142" t="n"/>
      <c r="Q939" s="142" t="n"/>
      <c r="R939" s="142" t="n"/>
      <c r="S939" s="142" t="n"/>
    </row>
    <row customHeight="1" ht="15.75" r="940" s="75">
      <c r="A940" s="139">
        <f>IF(B940="","",2*STRATEGY_AMPLITUDE*(1/(1+EXP(-(RATIO_SCALE_FACTOR*(($D940-BULLISH_BIAS_OFFSET)/$C940-1))))-0.5))</f>
        <v/>
      </c>
      <c r="B940" s="140">
        <f>IF('Time Series Inputs'!A940="","",'Time Series Inputs'!A940)</f>
        <v/>
      </c>
      <c r="C940" s="141">
        <f>IF('Time Series Inputs'!B940="","",'Time Series Inputs'!B940)</f>
        <v/>
      </c>
      <c r="D940" s="141">
        <f>IF('Time Series Inputs'!C940="","",'Time Series Inputs'!C940)</f>
        <v/>
      </c>
      <c r="E940" s="142" t="n"/>
      <c r="F940" s="142" t="n"/>
      <c r="G940" s="142" t="n"/>
      <c r="H940" s="142" t="n"/>
      <c r="I940" s="142" t="n"/>
      <c r="J940" s="142" t="n"/>
      <c r="K940" s="142" t="n"/>
      <c r="L940" s="142" t="n"/>
      <c r="M940" s="142" t="n"/>
      <c r="N940" s="142" t="n"/>
      <c r="O940" s="142" t="n"/>
      <c r="P940" s="142" t="n"/>
      <c r="Q940" s="142" t="n"/>
      <c r="R940" s="142" t="n"/>
      <c r="S940" s="142" t="n"/>
    </row>
    <row customHeight="1" ht="15.75" r="941" s="75">
      <c r="A941" s="139">
        <f>IF(B941="","",2*STRATEGY_AMPLITUDE*(1/(1+EXP(-(RATIO_SCALE_FACTOR*(($D941-BULLISH_BIAS_OFFSET)/$C941-1))))-0.5))</f>
        <v/>
      </c>
      <c r="B941" s="140">
        <f>IF('Time Series Inputs'!A941="","",'Time Series Inputs'!A941)</f>
        <v/>
      </c>
      <c r="C941" s="141">
        <f>IF('Time Series Inputs'!B941="","",'Time Series Inputs'!B941)</f>
        <v/>
      </c>
      <c r="D941" s="141">
        <f>IF('Time Series Inputs'!C941="","",'Time Series Inputs'!C941)</f>
        <v/>
      </c>
      <c r="E941" s="142" t="n"/>
      <c r="F941" s="142" t="n"/>
      <c r="G941" s="142" t="n"/>
      <c r="H941" s="142" t="n"/>
      <c r="I941" s="142" t="n"/>
      <c r="J941" s="142" t="n"/>
      <c r="K941" s="142" t="n"/>
      <c r="L941" s="142" t="n"/>
      <c r="M941" s="142" t="n"/>
      <c r="N941" s="142" t="n"/>
      <c r="O941" s="142" t="n"/>
      <c r="P941" s="142" t="n"/>
      <c r="Q941" s="142" t="n"/>
      <c r="R941" s="142" t="n"/>
      <c r="S941" s="142" t="n"/>
    </row>
    <row customHeight="1" ht="15.75" r="942" s="75">
      <c r="A942" s="139">
        <f>IF(B942="","",2*STRATEGY_AMPLITUDE*(1/(1+EXP(-(RATIO_SCALE_FACTOR*(($D942-BULLISH_BIAS_OFFSET)/$C942-1))))-0.5))</f>
        <v/>
      </c>
      <c r="B942" s="140">
        <f>IF('Time Series Inputs'!A942="","",'Time Series Inputs'!A942)</f>
        <v/>
      </c>
      <c r="C942" s="141">
        <f>IF('Time Series Inputs'!B942="","",'Time Series Inputs'!B942)</f>
        <v/>
      </c>
      <c r="D942" s="141">
        <f>IF('Time Series Inputs'!C942="","",'Time Series Inputs'!C942)</f>
        <v/>
      </c>
      <c r="E942" s="142" t="n"/>
      <c r="F942" s="142" t="n"/>
      <c r="G942" s="142" t="n"/>
      <c r="H942" s="142" t="n"/>
      <c r="I942" s="142" t="n"/>
      <c r="J942" s="142" t="n"/>
      <c r="K942" s="142" t="n"/>
      <c r="L942" s="142" t="n"/>
      <c r="M942" s="142" t="n"/>
      <c r="N942" s="142" t="n"/>
      <c r="O942" s="142" t="n"/>
      <c r="P942" s="142" t="n"/>
      <c r="Q942" s="142" t="n"/>
      <c r="R942" s="142" t="n"/>
      <c r="S942" s="142" t="n"/>
    </row>
    <row customHeight="1" ht="15.75" r="943" s="75">
      <c r="A943" s="139">
        <f>IF(B943="","",2*STRATEGY_AMPLITUDE*(1/(1+EXP(-(RATIO_SCALE_FACTOR*(($D943-BULLISH_BIAS_OFFSET)/$C943-1))))-0.5))</f>
        <v/>
      </c>
      <c r="B943" s="140">
        <f>IF('Time Series Inputs'!A943="","",'Time Series Inputs'!A943)</f>
        <v/>
      </c>
      <c r="C943" s="141">
        <f>IF('Time Series Inputs'!B943="","",'Time Series Inputs'!B943)</f>
        <v/>
      </c>
      <c r="D943" s="141">
        <f>IF('Time Series Inputs'!C943="","",'Time Series Inputs'!C943)</f>
        <v/>
      </c>
      <c r="E943" s="142" t="n"/>
      <c r="F943" s="142" t="n"/>
      <c r="G943" s="142" t="n"/>
      <c r="H943" s="142" t="n"/>
      <c r="I943" s="142" t="n"/>
      <c r="J943" s="142" t="n"/>
      <c r="K943" s="142" t="n"/>
      <c r="L943" s="142" t="n"/>
      <c r="M943" s="142" t="n"/>
      <c r="N943" s="142" t="n"/>
      <c r="O943" s="142" t="n"/>
      <c r="P943" s="142" t="n"/>
      <c r="Q943" s="142" t="n"/>
      <c r="R943" s="142" t="n"/>
      <c r="S943" s="142" t="n"/>
    </row>
    <row customHeight="1" ht="15.75" r="944" s="75">
      <c r="A944" s="139">
        <f>IF(B944="","",2*STRATEGY_AMPLITUDE*(1/(1+EXP(-(RATIO_SCALE_FACTOR*(($D944-BULLISH_BIAS_OFFSET)/$C944-1))))-0.5))</f>
        <v/>
      </c>
      <c r="B944" s="140">
        <f>IF('Time Series Inputs'!A944="","",'Time Series Inputs'!A944)</f>
        <v/>
      </c>
      <c r="C944" s="141">
        <f>IF('Time Series Inputs'!B944="","",'Time Series Inputs'!B944)</f>
        <v/>
      </c>
      <c r="D944" s="141">
        <f>IF('Time Series Inputs'!C944="","",'Time Series Inputs'!C944)</f>
        <v/>
      </c>
      <c r="E944" s="142" t="n"/>
      <c r="F944" s="142" t="n"/>
      <c r="G944" s="142" t="n"/>
      <c r="H944" s="142" t="n"/>
      <c r="I944" s="142" t="n"/>
      <c r="J944" s="142" t="n"/>
      <c r="K944" s="142" t="n"/>
      <c r="L944" s="142" t="n"/>
      <c r="M944" s="142" t="n"/>
      <c r="N944" s="142" t="n"/>
      <c r="O944" s="142" t="n"/>
      <c r="P944" s="142" t="n"/>
      <c r="Q944" s="142" t="n"/>
      <c r="R944" s="142" t="n"/>
      <c r="S944" s="142" t="n"/>
    </row>
    <row customHeight="1" ht="15.75" r="945" s="75">
      <c r="A945" s="139">
        <f>IF(B945="","",2*STRATEGY_AMPLITUDE*(1/(1+EXP(-(RATIO_SCALE_FACTOR*(($D945-BULLISH_BIAS_OFFSET)/$C945-1))))-0.5))</f>
        <v/>
      </c>
      <c r="B945" s="140">
        <f>IF('Time Series Inputs'!A945="","",'Time Series Inputs'!A945)</f>
        <v/>
      </c>
      <c r="C945" s="141">
        <f>IF('Time Series Inputs'!B945="","",'Time Series Inputs'!B945)</f>
        <v/>
      </c>
      <c r="D945" s="141">
        <f>IF('Time Series Inputs'!C945="","",'Time Series Inputs'!C945)</f>
        <v/>
      </c>
      <c r="E945" s="142" t="n"/>
      <c r="F945" s="142" t="n"/>
      <c r="G945" s="142" t="n"/>
      <c r="H945" s="142" t="n"/>
      <c r="I945" s="142" t="n"/>
      <c r="J945" s="142" t="n"/>
      <c r="K945" s="142" t="n"/>
      <c r="L945" s="142" t="n"/>
      <c r="M945" s="142" t="n"/>
      <c r="N945" s="142" t="n"/>
      <c r="O945" s="142" t="n"/>
      <c r="P945" s="142" t="n"/>
      <c r="Q945" s="142" t="n"/>
      <c r="R945" s="142" t="n"/>
      <c r="S945" s="142" t="n"/>
    </row>
    <row customHeight="1" ht="15.75" r="946" s="75">
      <c r="A946" s="139">
        <f>IF(B946="","",2*STRATEGY_AMPLITUDE*(1/(1+EXP(-(RATIO_SCALE_FACTOR*(($D946-BULLISH_BIAS_OFFSET)/$C946-1))))-0.5))</f>
        <v/>
      </c>
      <c r="B946" s="140">
        <f>IF('Time Series Inputs'!A946="","",'Time Series Inputs'!A946)</f>
        <v/>
      </c>
      <c r="C946" s="141">
        <f>IF('Time Series Inputs'!B946="","",'Time Series Inputs'!B946)</f>
        <v/>
      </c>
      <c r="D946" s="141">
        <f>IF('Time Series Inputs'!C946="","",'Time Series Inputs'!C946)</f>
        <v/>
      </c>
      <c r="E946" s="142" t="n"/>
      <c r="F946" s="142" t="n"/>
      <c r="G946" s="142" t="n"/>
      <c r="H946" s="142" t="n"/>
      <c r="I946" s="142" t="n"/>
      <c r="J946" s="142" t="n"/>
      <c r="K946" s="142" t="n"/>
      <c r="L946" s="142" t="n"/>
      <c r="M946" s="142" t="n"/>
      <c r="N946" s="142" t="n"/>
      <c r="O946" s="142" t="n"/>
      <c r="P946" s="142" t="n"/>
      <c r="Q946" s="142" t="n"/>
      <c r="R946" s="142" t="n"/>
      <c r="S946" s="142" t="n"/>
    </row>
    <row customHeight="1" ht="15.75" r="947" s="75">
      <c r="A947" s="139">
        <f>IF(B947="","",2*STRATEGY_AMPLITUDE*(1/(1+EXP(-(RATIO_SCALE_FACTOR*(($D947-BULLISH_BIAS_OFFSET)/$C947-1))))-0.5))</f>
        <v/>
      </c>
      <c r="B947" s="140">
        <f>IF('Time Series Inputs'!A947="","",'Time Series Inputs'!A947)</f>
        <v/>
      </c>
      <c r="C947" s="141">
        <f>IF('Time Series Inputs'!B947="","",'Time Series Inputs'!B947)</f>
        <v/>
      </c>
      <c r="D947" s="141">
        <f>IF('Time Series Inputs'!C947="","",'Time Series Inputs'!C947)</f>
        <v/>
      </c>
      <c r="E947" s="142" t="n"/>
      <c r="F947" s="142" t="n"/>
      <c r="G947" s="142" t="n"/>
      <c r="H947" s="142" t="n"/>
      <c r="I947" s="142" t="n"/>
      <c r="J947" s="142" t="n"/>
      <c r="K947" s="142" t="n"/>
      <c r="L947" s="142" t="n"/>
      <c r="M947" s="142" t="n"/>
      <c r="N947" s="142" t="n"/>
      <c r="O947" s="142" t="n"/>
      <c r="P947" s="142" t="n"/>
      <c r="Q947" s="142" t="n"/>
      <c r="R947" s="142" t="n"/>
      <c r="S947" s="142" t="n"/>
    </row>
    <row customHeight="1" ht="15.75" r="948" s="75">
      <c r="A948" s="139">
        <f>IF(B948="","",2*STRATEGY_AMPLITUDE*(1/(1+EXP(-(RATIO_SCALE_FACTOR*(($D948-BULLISH_BIAS_OFFSET)/$C948-1))))-0.5))</f>
        <v/>
      </c>
      <c r="B948" s="140">
        <f>IF('Time Series Inputs'!A948="","",'Time Series Inputs'!A948)</f>
        <v/>
      </c>
      <c r="C948" s="141">
        <f>IF('Time Series Inputs'!B948="","",'Time Series Inputs'!B948)</f>
        <v/>
      </c>
      <c r="D948" s="141">
        <f>IF('Time Series Inputs'!C948="","",'Time Series Inputs'!C948)</f>
        <v/>
      </c>
      <c r="E948" s="142" t="n"/>
      <c r="F948" s="142" t="n"/>
      <c r="G948" s="142" t="n"/>
      <c r="H948" s="142" t="n"/>
      <c r="I948" s="142" t="n"/>
      <c r="J948" s="142" t="n"/>
      <c r="K948" s="142" t="n"/>
      <c r="L948" s="142" t="n"/>
      <c r="M948" s="142" t="n"/>
      <c r="N948" s="142" t="n"/>
      <c r="O948" s="142" t="n"/>
      <c r="P948" s="142" t="n"/>
      <c r="Q948" s="142" t="n"/>
      <c r="R948" s="142" t="n"/>
      <c r="S948" s="142" t="n"/>
    </row>
    <row customHeight="1" ht="15.75" r="949" s="75">
      <c r="A949" s="139">
        <f>IF(B949="","",2*STRATEGY_AMPLITUDE*(1/(1+EXP(-(RATIO_SCALE_FACTOR*(($D949-BULLISH_BIAS_OFFSET)/$C949-1))))-0.5))</f>
        <v/>
      </c>
      <c r="B949" s="140">
        <f>IF('Time Series Inputs'!A949="","",'Time Series Inputs'!A949)</f>
        <v/>
      </c>
      <c r="C949" s="141">
        <f>IF('Time Series Inputs'!B949="","",'Time Series Inputs'!B949)</f>
        <v/>
      </c>
      <c r="D949" s="141">
        <f>IF('Time Series Inputs'!C949="","",'Time Series Inputs'!C949)</f>
        <v/>
      </c>
      <c r="E949" s="142" t="n"/>
      <c r="F949" s="142" t="n"/>
      <c r="G949" s="142" t="n"/>
      <c r="H949" s="142" t="n"/>
      <c r="I949" s="142" t="n"/>
      <c r="J949" s="142" t="n"/>
      <c r="K949" s="142" t="n"/>
      <c r="L949" s="142" t="n"/>
      <c r="M949" s="142" t="n"/>
      <c r="N949" s="142" t="n"/>
      <c r="O949" s="142" t="n"/>
      <c r="P949" s="142" t="n"/>
      <c r="Q949" s="142" t="n"/>
      <c r="R949" s="142" t="n"/>
      <c r="S949" s="142" t="n"/>
    </row>
    <row customHeight="1" ht="15.75" r="950" s="75">
      <c r="A950" s="139">
        <f>IF(B950="","",2*STRATEGY_AMPLITUDE*(1/(1+EXP(-(RATIO_SCALE_FACTOR*(($D950-BULLISH_BIAS_OFFSET)/$C950-1))))-0.5))</f>
        <v/>
      </c>
      <c r="B950" s="140">
        <f>IF('Time Series Inputs'!A950="","",'Time Series Inputs'!A950)</f>
        <v/>
      </c>
      <c r="C950" s="141">
        <f>IF('Time Series Inputs'!B950="","",'Time Series Inputs'!B950)</f>
        <v/>
      </c>
      <c r="D950" s="141">
        <f>IF('Time Series Inputs'!C950="","",'Time Series Inputs'!C950)</f>
        <v/>
      </c>
      <c r="E950" s="142" t="n"/>
      <c r="F950" s="142" t="n"/>
      <c r="G950" s="142" t="n"/>
      <c r="H950" s="142" t="n"/>
      <c r="I950" s="142" t="n"/>
      <c r="J950" s="142" t="n"/>
      <c r="K950" s="142" t="n"/>
      <c r="L950" s="142" t="n"/>
      <c r="M950" s="142" t="n"/>
      <c r="N950" s="142" t="n"/>
      <c r="O950" s="142" t="n"/>
      <c r="P950" s="142" t="n"/>
      <c r="Q950" s="142" t="n"/>
      <c r="R950" s="142" t="n"/>
      <c r="S950" s="142" t="n"/>
    </row>
    <row customHeight="1" ht="15.75" r="951" s="75">
      <c r="A951" s="139">
        <f>IF(B951="","",2*STRATEGY_AMPLITUDE*(1/(1+EXP(-(RATIO_SCALE_FACTOR*(($D951-BULLISH_BIAS_OFFSET)/$C951-1))))-0.5))</f>
        <v/>
      </c>
      <c r="B951" s="140">
        <f>IF('Time Series Inputs'!A951="","",'Time Series Inputs'!A951)</f>
        <v/>
      </c>
      <c r="C951" s="141">
        <f>IF('Time Series Inputs'!B951="","",'Time Series Inputs'!B951)</f>
        <v/>
      </c>
      <c r="D951" s="141">
        <f>IF('Time Series Inputs'!C951="","",'Time Series Inputs'!C951)</f>
        <v/>
      </c>
      <c r="E951" s="142" t="n"/>
      <c r="F951" s="142" t="n"/>
      <c r="G951" s="142" t="n"/>
      <c r="H951" s="142" t="n"/>
      <c r="I951" s="142" t="n"/>
      <c r="J951" s="142" t="n"/>
      <c r="K951" s="142" t="n"/>
      <c r="L951" s="142" t="n"/>
      <c r="M951" s="142" t="n"/>
      <c r="N951" s="142" t="n"/>
      <c r="O951" s="142" t="n"/>
      <c r="P951" s="142" t="n"/>
      <c r="Q951" s="142" t="n"/>
      <c r="R951" s="142" t="n"/>
      <c r="S951" s="142" t="n"/>
    </row>
    <row customHeight="1" ht="15.75" r="952" s="75">
      <c r="A952" s="139">
        <f>IF(B952="","",2*STRATEGY_AMPLITUDE*(1/(1+EXP(-(RATIO_SCALE_FACTOR*(($D952-BULLISH_BIAS_OFFSET)/$C952-1))))-0.5))</f>
        <v/>
      </c>
      <c r="B952" s="140">
        <f>IF('Time Series Inputs'!A952="","",'Time Series Inputs'!A952)</f>
        <v/>
      </c>
      <c r="C952" s="141">
        <f>IF('Time Series Inputs'!B952="","",'Time Series Inputs'!B952)</f>
        <v/>
      </c>
      <c r="D952" s="141">
        <f>IF('Time Series Inputs'!C952="","",'Time Series Inputs'!C952)</f>
        <v/>
      </c>
      <c r="E952" s="142" t="n"/>
      <c r="F952" s="142" t="n"/>
      <c r="G952" s="142" t="n"/>
      <c r="H952" s="142" t="n"/>
      <c r="I952" s="142" t="n"/>
      <c r="J952" s="142" t="n"/>
      <c r="K952" s="142" t="n"/>
      <c r="L952" s="142" t="n"/>
      <c r="M952" s="142" t="n"/>
      <c r="N952" s="142" t="n"/>
      <c r="O952" s="142" t="n"/>
      <c r="P952" s="142" t="n"/>
      <c r="Q952" s="142" t="n"/>
      <c r="R952" s="142" t="n"/>
      <c r="S952" s="142" t="n"/>
    </row>
    <row customHeight="1" ht="15.75" r="953" s="75">
      <c r="A953" s="139">
        <f>IF(B953="","",2*STRATEGY_AMPLITUDE*(1/(1+EXP(-(RATIO_SCALE_FACTOR*(($D953-BULLISH_BIAS_OFFSET)/$C953-1))))-0.5))</f>
        <v/>
      </c>
      <c r="B953" s="140">
        <f>IF('Time Series Inputs'!A953="","",'Time Series Inputs'!A953)</f>
        <v/>
      </c>
      <c r="C953" s="141">
        <f>IF('Time Series Inputs'!B953="","",'Time Series Inputs'!B953)</f>
        <v/>
      </c>
      <c r="D953" s="141">
        <f>IF('Time Series Inputs'!C953="","",'Time Series Inputs'!C953)</f>
        <v/>
      </c>
      <c r="E953" s="142" t="n"/>
      <c r="F953" s="142" t="n"/>
      <c r="G953" s="142" t="n"/>
      <c r="H953" s="142" t="n"/>
      <c r="I953" s="142" t="n"/>
      <c r="J953" s="142" t="n"/>
      <c r="K953" s="142" t="n"/>
      <c r="L953" s="142" t="n"/>
      <c r="M953" s="142" t="n"/>
      <c r="N953" s="142" t="n"/>
      <c r="O953" s="142" t="n"/>
      <c r="P953" s="142" t="n"/>
      <c r="Q953" s="142" t="n"/>
      <c r="R953" s="142" t="n"/>
      <c r="S953" s="142" t="n"/>
    </row>
    <row customHeight="1" ht="15.75" r="954" s="75">
      <c r="A954" s="139">
        <f>IF(B954="","",2*STRATEGY_AMPLITUDE*(1/(1+EXP(-(RATIO_SCALE_FACTOR*(($D954-BULLISH_BIAS_OFFSET)/$C954-1))))-0.5))</f>
        <v/>
      </c>
      <c r="B954" s="140">
        <f>IF('Time Series Inputs'!A954="","",'Time Series Inputs'!A954)</f>
        <v/>
      </c>
      <c r="C954" s="141">
        <f>IF('Time Series Inputs'!B954="","",'Time Series Inputs'!B954)</f>
        <v/>
      </c>
      <c r="D954" s="141">
        <f>IF('Time Series Inputs'!C954="","",'Time Series Inputs'!C954)</f>
        <v/>
      </c>
      <c r="E954" s="142" t="n"/>
      <c r="F954" s="142" t="n"/>
      <c r="G954" s="142" t="n"/>
      <c r="H954" s="142" t="n"/>
      <c r="I954" s="142" t="n"/>
      <c r="J954" s="142" t="n"/>
      <c r="K954" s="142" t="n"/>
      <c r="L954" s="142" t="n"/>
      <c r="M954" s="142" t="n"/>
      <c r="N954" s="142" t="n"/>
      <c r="O954" s="142" t="n"/>
      <c r="P954" s="142" t="n"/>
      <c r="Q954" s="142" t="n"/>
      <c r="R954" s="142" t="n"/>
      <c r="S954" s="142" t="n"/>
    </row>
    <row customHeight="1" ht="15.75" r="955" s="75">
      <c r="A955" s="139">
        <f>IF(B955="","",2*STRATEGY_AMPLITUDE*(1/(1+EXP(-(RATIO_SCALE_FACTOR*(($D955-BULLISH_BIAS_OFFSET)/$C955-1))))-0.5))</f>
        <v/>
      </c>
      <c r="B955" s="140">
        <f>IF('Time Series Inputs'!A955="","",'Time Series Inputs'!A955)</f>
        <v/>
      </c>
      <c r="C955" s="141">
        <f>IF('Time Series Inputs'!B955="","",'Time Series Inputs'!B955)</f>
        <v/>
      </c>
      <c r="D955" s="141">
        <f>IF('Time Series Inputs'!C955="","",'Time Series Inputs'!C955)</f>
        <v/>
      </c>
      <c r="E955" s="142" t="n"/>
      <c r="F955" s="142" t="n"/>
      <c r="G955" s="142" t="n"/>
      <c r="H955" s="142" t="n"/>
      <c r="I955" s="142" t="n"/>
      <c r="J955" s="142" t="n"/>
      <c r="K955" s="142" t="n"/>
      <c r="L955" s="142" t="n"/>
      <c r="M955" s="142" t="n"/>
      <c r="N955" s="142" t="n"/>
      <c r="O955" s="142" t="n"/>
      <c r="P955" s="142" t="n"/>
      <c r="Q955" s="142" t="n"/>
      <c r="R955" s="142" t="n"/>
      <c r="S955" s="142" t="n"/>
    </row>
    <row customHeight="1" ht="15.75" r="956" s="75">
      <c r="A956" s="139">
        <f>IF(B956="","",2*STRATEGY_AMPLITUDE*(1/(1+EXP(-(RATIO_SCALE_FACTOR*(($D956-BULLISH_BIAS_OFFSET)/$C956-1))))-0.5))</f>
        <v/>
      </c>
      <c r="B956" s="140">
        <f>IF('Time Series Inputs'!A956="","",'Time Series Inputs'!A956)</f>
        <v/>
      </c>
      <c r="C956" s="141">
        <f>IF('Time Series Inputs'!B956="","",'Time Series Inputs'!B956)</f>
        <v/>
      </c>
      <c r="D956" s="141">
        <f>IF('Time Series Inputs'!C956="","",'Time Series Inputs'!C956)</f>
        <v/>
      </c>
      <c r="E956" s="142" t="n"/>
      <c r="F956" s="142" t="n"/>
      <c r="G956" s="142" t="n"/>
      <c r="H956" s="142" t="n"/>
      <c r="I956" s="142" t="n"/>
      <c r="J956" s="142" t="n"/>
      <c r="K956" s="142" t="n"/>
      <c r="L956" s="142" t="n"/>
      <c r="M956" s="142" t="n"/>
      <c r="N956" s="142" t="n"/>
      <c r="O956" s="142" t="n"/>
      <c r="P956" s="142" t="n"/>
      <c r="Q956" s="142" t="n"/>
      <c r="R956" s="142" t="n"/>
      <c r="S956" s="142" t="n"/>
    </row>
    <row customHeight="1" ht="15.75" r="957" s="75">
      <c r="A957" s="139">
        <f>IF(B957="","",2*STRATEGY_AMPLITUDE*(1/(1+EXP(-(RATIO_SCALE_FACTOR*(($D957-BULLISH_BIAS_OFFSET)/$C957-1))))-0.5))</f>
        <v/>
      </c>
      <c r="B957" s="140">
        <f>IF('Time Series Inputs'!A957="","",'Time Series Inputs'!A957)</f>
        <v/>
      </c>
      <c r="C957" s="141">
        <f>IF('Time Series Inputs'!B957="","",'Time Series Inputs'!B957)</f>
        <v/>
      </c>
      <c r="D957" s="141">
        <f>IF('Time Series Inputs'!C957="","",'Time Series Inputs'!C957)</f>
        <v/>
      </c>
      <c r="E957" s="142" t="n"/>
      <c r="F957" s="142" t="n"/>
      <c r="G957" s="142" t="n"/>
      <c r="H957" s="142" t="n"/>
      <c r="I957" s="142" t="n"/>
      <c r="J957" s="142" t="n"/>
      <c r="K957" s="142" t="n"/>
      <c r="L957" s="142" t="n"/>
      <c r="M957" s="142" t="n"/>
      <c r="N957" s="142" t="n"/>
      <c r="O957" s="142" t="n"/>
      <c r="P957" s="142" t="n"/>
      <c r="Q957" s="142" t="n"/>
      <c r="R957" s="142" t="n"/>
      <c r="S957" s="142" t="n"/>
    </row>
    <row customHeight="1" ht="15.75" r="958" s="75">
      <c r="A958" s="139">
        <f>IF(B958="","",2*STRATEGY_AMPLITUDE*(1/(1+EXP(-(RATIO_SCALE_FACTOR*(($D958-BULLISH_BIAS_OFFSET)/$C958-1))))-0.5))</f>
        <v/>
      </c>
      <c r="B958" s="140">
        <f>IF('Time Series Inputs'!A958="","",'Time Series Inputs'!A958)</f>
        <v/>
      </c>
      <c r="C958" s="141">
        <f>IF('Time Series Inputs'!B958="","",'Time Series Inputs'!B958)</f>
        <v/>
      </c>
      <c r="D958" s="141">
        <f>IF('Time Series Inputs'!C958="","",'Time Series Inputs'!C958)</f>
        <v/>
      </c>
      <c r="E958" s="142" t="n"/>
      <c r="F958" s="142" t="n"/>
      <c r="G958" s="142" t="n"/>
      <c r="H958" s="142" t="n"/>
      <c r="I958" s="142" t="n"/>
      <c r="J958" s="142" t="n"/>
      <c r="K958" s="142" t="n"/>
      <c r="L958" s="142" t="n"/>
      <c r="M958" s="142" t="n"/>
      <c r="N958" s="142" t="n"/>
      <c r="O958" s="142" t="n"/>
      <c r="P958" s="142" t="n"/>
      <c r="Q958" s="142" t="n"/>
      <c r="R958" s="142" t="n"/>
      <c r="S958" s="142" t="n"/>
    </row>
    <row customHeight="1" ht="15.75" r="959" s="75">
      <c r="A959" s="139">
        <f>IF(B959="","",2*STRATEGY_AMPLITUDE*(1/(1+EXP(-(RATIO_SCALE_FACTOR*(($D959-BULLISH_BIAS_OFFSET)/$C959-1))))-0.5))</f>
        <v/>
      </c>
      <c r="B959" s="140">
        <f>IF('Time Series Inputs'!A959="","",'Time Series Inputs'!A959)</f>
        <v/>
      </c>
      <c r="C959" s="141">
        <f>IF('Time Series Inputs'!B959="","",'Time Series Inputs'!B959)</f>
        <v/>
      </c>
      <c r="D959" s="141">
        <f>IF('Time Series Inputs'!C959="","",'Time Series Inputs'!C959)</f>
        <v/>
      </c>
      <c r="E959" s="142" t="n"/>
      <c r="F959" s="142" t="n"/>
      <c r="G959" s="142" t="n"/>
      <c r="H959" s="142" t="n"/>
      <c r="I959" s="142" t="n"/>
      <c r="J959" s="142" t="n"/>
      <c r="K959" s="142" t="n"/>
      <c r="L959" s="142" t="n"/>
      <c r="M959" s="142" t="n"/>
      <c r="N959" s="142" t="n"/>
      <c r="O959" s="142" t="n"/>
      <c r="P959" s="142" t="n"/>
      <c r="Q959" s="142" t="n"/>
      <c r="R959" s="142" t="n"/>
      <c r="S959" s="142" t="n"/>
    </row>
    <row customHeight="1" ht="15.75" r="960" s="75">
      <c r="A960" s="139">
        <f>IF(B960="","",2*STRATEGY_AMPLITUDE*(1/(1+EXP(-(RATIO_SCALE_FACTOR*(($D960-BULLISH_BIAS_OFFSET)/$C960-1))))-0.5))</f>
        <v/>
      </c>
      <c r="B960" s="140">
        <f>IF('Time Series Inputs'!A960="","",'Time Series Inputs'!A960)</f>
        <v/>
      </c>
      <c r="C960" s="141">
        <f>IF('Time Series Inputs'!B960="","",'Time Series Inputs'!B960)</f>
        <v/>
      </c>
      <c r="D960" s="141">
        <f>IF('Time Series Inputs'!C960="","",'Time Series Inputs'!C960)</f>
        <v/>
      </c>
      <c r="E960" s="142" t="n"/>
      <c r="F960" s="142" t="n"/>
      <c r="G960" s="142" t="n"/>
      <c r="H960" s="142" t="n"/>
      <c r="I960" s="142" t="n"/>
      <c r="J960" s="142" t="n"/>
      <c r="K960" s="142" t="n"/>
      <c r="L960" s="142" t="n"/>
      <c r="M960" s="142" t="n"/>
      <c r="N960" s="142" t="n"/>
      <c r="O960" s="142" t="n"/>
      <c r="P960" s="142" t="n"/>
      <c r="Q960" s="142" t="n"/>
      <c r="R960" s="142" t="n"/>
      <c r="S960" s="142" t="n"/>
    </row>
    <row customHeight="1" ht="15.75" r="961" s="75">
      <c r="A961" s="139">
        <f>IF(B961="","",2*STRATEGY_AMPLITUDE*(1/(1+EXP(-(RATIO_SCALE_FACTOR*(($D961-BULLISH_BIAS_OFFSET)/$C961-1))))-0.5))</f>
        <v/>
      </c>
      <c r="B961" s="140">
        <f>IF('Time Series Inputs'!A961="","",'Time Series Inputs'!A961)</f>
        <v/>
      </c>
      <c r="C961" s="141">
        <f>IF('Time Series Inputs'!B961="","",'Time Series Inputs'!B961)</f>
        <v/>
      </c>
      <c r="D961" s="141">
        <f>IF('Time Series Inputs'!C961="","",'Time Series Inputs'!C961)</f>
        <v/>
      </c>
      <c r="E961" s="142" t="n"/>
      <c r="F961" s="142" t="n"/>
      <c r="G961" s="142" t="n"/>
      <c r="H961" s="142" t="n"/>
      <c r="I961" s="142" t="n"/>
      <c r="J961" s="142" t="n"/>
      <c r="K961" s="142" t="n"/>
      <c r="L961" s="142" t="n"/>
      <c r="M961" s="142" t="n"/>
      <c r="N961" s="142" t="n"/>
      <c r="O961" s="142" t="n"/>
      <c r="P961" s="142" t="n"/>
      <c r="Q961" s="142" t="n"/>
      <c r="R961" s="142" t="n"/>
      <c r="S961" s="142" t="n"/>
    </row>
    <row customHeight="1" ht="15.75" r="962" s="75">
      <c r="A962" s="139">
        <f>IF(B962="","",2*STRATEGY_AMPLITUDE*(1/(1+EXP(-(RATIO_SCALE_FACTOR*(($D962-BULLISH_BIAS_OFFSET)/$C962-1))))-0.5))</f>
        <v/>
      </c>
      <c r="B962" s="140">
        <f>IF('Time Series Inputs'!A962="","",'Time Series Inputs'!A962)</f>
        <v/>
      </c>
      <c r="C962" s="141">
        <f>IF('Time Series Inputs'!B962="","",'Time Series Inputs'!B962)</f>
        <v/>
      </c>
      <c r="D962" s="141">
        <f>IF('Time Series Inputs'!C962="","",'Time Series Inputs'!C962)</f>
        <v/>
      </c>
      <c r="E962" s="142" t="n"/>
      <c r="F962" s="142" t="n"/>
      <c r="G962" s="142" t="n"/>
      <c r="H962" s="142" t="n"/>
      <c r="I962" s="142" t="n"/>
      <c r="J962" s="142" t="n"/>
      <c r="K962" s="142" t="n"/>
      <c r="L962" s="142" t="n"/>
      <c r="M962" s="142" t="n"/>
      <c r="N962" s="142" t="n"/>
      <c r="O962" s="142" t="n"/>
      <c r="P962" s="142" t="n"/>
      <c r="Q962" s="142" t="n"/>
      <c r="R962" s="142" t="n"/>
      <c r="S962" s="142" t="n"/>
    </row>
    <row customHeight="1" ht="15.75" r="963" s="75">
      <c r="A963" s="139">
        <f>IF(B963="","",2*STRATEGY_AMPLITUDE*(1/(1+EXP(-(RATIO_SCALE_FACTOR*(($D963-BULLISH_BIAS_OFFSET)/$C963-1))))-0.5))</f>
        <v/>
      </c>
      <c r="B963" s="140">
        <f>IF('Time Series Inputs'!A963="","",'Time Series Inputs'!A963)</f>
        <v/>
      </c>
      <c r="C963" s="141">
        <f>IF('Time Series Inputs'!B963="","",'Time Series Inputs'!B963)</f>
        <v/>
      </c>
      <c r="D963" s="141">
        <f>IF('Time Series Inputs'!C963="","",'Time Series Inputs'!C963)</f>
        <v/>
      </c>
      <c r="E963" s="142" t="n"/>
      <c r="F963" s="142" t="n"/>
      <c r="G963" s="142" t="n"/>
      <c r="H963" s="142" t="n"/>
      <c r="I963" s="142" t="n"/>
      <c r="J963" s="142" t="n"/>
      <c r="K963" s="142" t="n"/>
      <c r="L963" s="142" t="n"/>
      <c r="M963" s="142" t="n"/>
      <c r="N963" s="142" t="n"/>
      <c r="O963" s="142" t="n"/>
      <c r="P963" s="142" t="n"/>
      <c r="Q963" s="142" t="n"/>
      <c r="R963" s="142" t="n"/>
      <c r="S963" s="142" t="n"/>
    </row>
    <row customHeight="1" ht="15.75" r="964" s="75">
      <c r="A964" s="139">
        <f>IF(B964="","",2*STRATEGY_AMPLITUDE*(1/(1+EXP(-(RATIO_SCALE_FACTOR*(($D964-BULLISH_BIAS_OFFSET)/$C964-1))))-0.5))</f>
        <v/>
      </c>
      <c r="B964" s="140">
        <f>IF('Time Series Inputs'!A964="","",'Time Series Inputs'!A964)</f>
        <v/>
      </c>
      <c r="C964" s="141">
        <f>IF('Time Series Inputs'!B964="","",'Time Series Inputs'!B964)</f>
        <v/>
      </c>
      <c r="D964" s="141">
        <f>IF('Time Series Inputs'!C964="","",'Time Series Inputs'!C964)</f>
        <v/>
      </c>
      <c r="E964" s="142" t="n"/>
      <c r="F964" s="142" t="n"/>
      <c r="G964" s="142" t="n"/>
      <c r="H964" s="142" t="n"/>
      <c r="I964" s="142" t="n"/>
      <c r="J964" s="142" t="n"/>
      <c r="K964" s="142" t="n"/>
      <c r="L964" s="142" t="n"/>
      <c r="M964" s="142" t="n"/>
      <c r="N964" s="142" t="n"/>
      <c r="O964" s="142" t="n"/>
      <c r="P964" s="142" t="n"/>
      <c r="Q964" s="142" t="n"/>
      <c r="R964" s="142" t="n"/>
      <c r="S964" s="142" t="n"/>
    </row>
    <row customHeight="1" ht="15.75" r="965" s="75">
      <c r="A965" s="139">
        <f>IF(B965="","",2*STRATEGY_AMPLITUDE*(1/(1+EXP(-(RATIO_SCALE_FACTOR*(($D965-BULLISH_BIAS_OFFSET)/$C965-1))))-0.5))</f>
        <v/>
      </c>
      <c r="B965" s="140">
        <f>IF('Time Series Inputs'!A965="","",'Time Series Inputs'!A965)</f>
        <v/>
      </c>
      <c r="C965" s="141">
        <f>IF('Time Series Inputs'!B965="","",'Time Series Inputs'!B965)</f>
        <v/>
      </c>
      <c r="D965" s="141">
        <f>IF('Time Series Inputs'!C965="","",'Time Series Inputs'!C965)</f>
        <v/>
      </c>
      <c r="E965" s="142" t="n"/>
      <c r="F965" s="142" t="n"/>
      <c r="G965" s="142" t="n"/>
      <c r="H965" s="142" t="n"/>
      <c r="I965" s="142" t="n"/>
      <c r="J965" s="142" t="n"/>
      <c r="K965" s="142" t="n"/>
      <c r="L965" s="142" t="n"/>
      <c r="M965" s="142" t="n"/>
      <c r="N965" s="142" t="n"/>
      <c r="O965" s="142" t="n"/>
      <c r="P965" s="142" t="n"/>
      <c r="Q965" s="142" t="n"/>
      <c r="R965" s="142" t="n"/>
      <c r="S965" s="142" t="n"/>
    </row>
    <row customHeight="1" ht="15.75" r="966" s="75">
      <c r="A966" s="139">
        <f>IF(B966="","",2*STRATEGY_AMPLITUDE*(1/(1+EXP(-(RATIO_SCALE_FACTOR*(($D966-BULLISH_BIAS_OFFSET)/$C966-1))))-0.5))</f>
        <v/>
      </c>
      <c r="B966" s="140">
        <f>IF('Time Series Inputs'!A966="","",'Time Series Inputs'!A966)</f>
        <v/>
      </c>
      <c r="C966" s="141">
        <f>IF('Time Series Inputs'!B966="","",'Time Series Inputs'!B966)</f>
        <v/>
      </c>
      <c r="D966" s="141">
        <f>IF('Time Series Inputs'!C966="","",'Time Series Inputs'!C966)</f>
        <v/>
      </c>
      <c r="E966" s="142" t="n"/>
      <c r="F966" s="142" t="n"/>
      <c r="G966" s="142" t="n"/>
      <c r="H966" s="142" t="n"/>
      <c r="I966" s="142" t="n"/>
      <c r="J966" s="142" t="n"/>
      <c r="K966" s="142" t="n"/>
      <c r="L966" s="142" t="n"/>
      <c r="M966" s="142" t="n"/>
      <c r="N966" s="142" t="n"/>
      <c r="O966" s="142" t="n"/>
      <c r="P966" s="142" t="n"/>
      <c r="Q966" s="142" t="n"/>
      <c r="R966" s="142" t="n"/>
      <c r="S966" s="142" t="n"/>
    </row>
    <row customHeight="1" ht="15.75" r="967" s="75">
      <c r="A967" s="139">
        <f>IF(B967="","",2*STRATEGY_AMPLITUDE*(1/(1+EXP(-(RATIO_SCALE_FACTOR*(($D967-BULLISH_BIAS_OFFSET)/$C967-1))))-0.5))</f>
        <v/>
      </c>
      <c r="B967" s="140">
        <f>IF('Time Series Inputs'!A967="","",'Time Series Inputs'!A967)</f>
        <v/>
      </c>
      <c r="C967" s="141">
        <f>IF('Time Series Inputs'!B967="","",'Time Series Inputs'!B967)</f>
        <v/>
      </c>
      <c r="D967" s="141">
        <f>IF('Time Series Inputs'!C967="","",'Time Series Inputs'!C967)</f>
        <v/>
      </c>
      <c r="E967" s="142" t="n"/>
      <c r="F967" s="142" t="n"/>
      <c r="G967" s="142" t="n"/>
      <c r="H967" s="142" t="n"/>
      <c r="I967" s="142" t="n"/>
      <c r="J967" s="142" t="n"/>
      <c r="K967" s="142" t="n"/>
      <c r="L967" s="142" t="n"/>
      <c r="M967" s="142" t="n"/>
      <c r="N967" s="142" t="n"/>
      <c r="O967" s="142" t="n"/>
      <c r="P967" s="142" t="n"/>
      <c r="Q967" s="142" t="n"/>
      <c r="R967" s="142" t="n"/>
      <c r="S967" s="142" t="n"/>
    </row>
    <row customHeight="1" ht="15.75" r="968" s="75">
      <c r="A968" s="139">
        <f>IF(B968="","",2*STRATEGY_AMPLITUDE*(1/(1+EXP(-(RATIO_SCALE_FACTOR*(($D968-BULLISH_BIAS_OFFSET)/$C968-1))))-0.5))</f>
        <v/>
      </c>
      <c r="B968" s="140">
        <f>IF('Time Series Inputs'!A968="","",'Time Series Inputs'!A968)</f>
        <v/>
      </c>
      <c r="C968" s="141">
        <f>IF('Time Series Inputs'!B968="","",'Time Series Inputs'!B968)</f>
        <v/>
      </c>
      <c r="D968" s="141">
        <f>IF('Time Series Inputs'!C968="","",'Time Series Inputs'!C968)</f>
        <v/>
      </c>
      <c r="E968" s="142" t="n"/>
      <c r="F968" s="142" t="n"/>
      <c r="G968" s="142" t="n"/>
      <c r="H968" s="142" t="n"/>
      <c r="I968" s="142" t="n"/>
      <c r="J968" s="142" t="n"/>
      <c r="K968" s="142" t="n"/>
      <c r="L968" s="142" t="n"/>
      <c r="M968" s="142" t="n"/>
      <c r="N968" s="142" t="n"/>
      <c r="O968" s="142" t="n"/>
      <c r="P968" s="142" t="n"/>
      <c r="Q968" s="142" t="n"/>
      <c r="R968" s="142" t="n"/>
      <c r="S968" s="142" t="n"/>
    </row>
    <row customHeight="1" ht="15.75" r="969" s="75">
      <c r="A969" s="139">
        <f>IF(B969="","",2*STRATEGY_AMPLITUDE*(1/(1+EXP(-(RATIO_SCALE_FACTOR*(($D969-BULLISH_BIAS_OFFSET)/$C969-1))))-0.5))</f>
        <v/>
      </c>
      <c r="B969" s="140">
        <f>IF('Time Series Inputs'!A969="","",'Time Series Inputs'!A969)</f>
        <v/>
      </c>
      <c r="C969" s="141">
        <f>IF('Time Series Inputs'!B969="","",'Time Series Inputs'!B969)</f>
        <v/>
      </c>
      <c r="D969" s="141">
        <f>IF('Time Series Inputs'!C969="","",'Time Series Inputs'!C969)</f>
        <v/>
      </c>
      <c r="E969" s="142" t="n"/>
      <c r="F969" s="142" t="n"/>
      <c r="G969" s="142" t="n"/>
      <c r="H969" s="142" t="n"/>
      <c r="I969" s="142" t="n"/>
      <c r="J969" s="142" t="n"/>
      <c r="K969" s="142" t="n"/>
      <c r="L969" s="142" t="n"/>
      <c r="M969" s="142" t="n"/>
      <c r="N969" s="142" t="n"/>
      <c r="O969" s="142" t="n"/>
      <c r="P969" s="142" t="n"/>
      <c r="Q969" s="142" t="n"/>
      <c r="R969" s="142" t="n"/>
      <c r="S969" s="142" t="n"/>
    </row>
    <row customHeight="1" ht="15.75" r="970" s="75">
      <c r="A970" s="139">
        <f>IF(B970="","",2*STRATEGY_AMPLITUDE*(1/(1+EXP(-(RATIO_SCALE_FACTOR*(($D970-BULLISH_BIAS_OFFSET)/$C970-1))))-0.5))</f>
        <v/>
      </c>
      <c r="B970" s="140">
        <f>IF('Time Series Inputs'!A970="","",'Time Series Inputs'!A970)</f>
        <v/>
      </c>
      <c r="C970" s="141">
        <f>IF('Time Series Inputs'!B970="","",'Time Series Inputs'!B970)</f>
        <v/>
      </c>
      <c r="D970" s="141">
        <f>IF('Time Series Inputs'!C970="","",'Time Series Inputs'!C970)</f>
        <v/>
      </c>
      <c r="E970" s="142" t="n"/>
      <c r="F970" s="142" t="n"/>
      <c r="G970" s="142" t="n"/>
      <c r="H970" s="142" t="n"/>
      <c r="I970" s="142" t="n"/>
      <c r="J970" s="142" t="n"/>
      <c r="K970" s="142" t="n"/>
      <c r="L970" s="142" t="n"/>
      <c r="M970" s="142" t="n"/>
      <c r="N970" s="142" t="n"/>
      <c r="O970" s="142" t="n"/>
      <c r="P970" s="142" t="n"/>
      <c r="Q970" s="142" t="n"/>
      <c r="R970" s="142" t="n"/>
      <c r="S970" s="142" t="n"/>
    </row>
    <row customHeight="1" ht="15.75" r="971" s="75">
      <c r="A971" s="139">
        <f>IF(B971="","",2*STRATEGY_AMPLITUDE*(1/(1+EXP(-(RATIO_SCALE_FACTOR*(($D971-BULLISH_BIAS_OFFSET)/$C971-1))))-0.5))</f>
        <v/>
      </c>
      <c r="B971" s="140">
        <f>IF('Time Series Inputs'!A971="","",'Time Series Inputs'!A971)</f>
        <v/>
      </c>
      <c r="C971" s="141">
        <f>IF('Time Series Inputs'!B971="","",'Time Series Inputs'!B971)</f>
        <v/>
      </c>
      <c r="D971" s="141">
        <f>IF('Time Series Inputs'!C971="","",'Time Series Inputs'!C971)</f>
        <v/>
      </c>
      <c r="E971" s="142" t="n"/>
      <c r="F971" s="142" t="n"/>
      <c r="G971" s="142" t="n"/>
      <c r="H971" s="142" t="n"/>
      <c r="I971" s="142" t="n"/>
      <c r="J971" s="142" t="n"/>
      <c r="K971" s="142" t="n"/>
      <c r="L971" s="142" t="n"/>
      <c r="M971" s="142" t="n"/>
      <c r="N971" s="142" t="n"/>
      <c r="O971" s="142" t="n"/>
      <c r="P971" s="142" t="n"/>
      <c r="Q971" s="142" t="n"/>
      <c r="R971" s="142" t="n"/>
      <c r="S971" s="142" t="n"/>
    </row>
    <row customHeight="1" ht="15.75" r="972" s="75">
      <c r="A972" s="139">
        <f>IF(B972="","",2*STRATEGY_AMPLITUDE*(1/(1+EXP(-(RATIO_SCALE_FACTOR*(($D972-BULLISH_BIAS_OFFSET)/$C972-1))))-0.5))</f>
        <v/>
      </c>
      <c r="B972" s="140">
        <f>IF('Time Series Inputs'!A972="","",'Time Series Inputs'!A972)</f>
        <v/>
      </c>
      <c r="C972" s="141">
        <f>IF('Time Series Inputs'!B972="","",'Time Series Inputs'!B972)</f>
        <v/>
      </c>
      <c r="D972" s="141">
        <f>IF('Time Series Inputs'!C972="","",'Time Series Inputs'!C972)</f>
        <v/>
      </c>
      <c r="E972" s="142" t="n"/>
      <c r="F972" s="142" t="n"/>
      <c r="G972" s="142" t="n"/>
      <c r="H972" s="142" t="n"/>
      <c r="I972" s="142" t="n"/>
      <c r="J972" s="142" t="n"/>
      <c r="K972" s="142" t="n"/>
      <c r="L972" s="142" t="n"/>
      <c r="M972" s="142" t="n"/>
      <c r="N972" s="142" t="n"/>
      <c r="O972" s="142" t="n"/>
      <c r="P972" s="142" t="n"/>
      <c r="Q972" s="142" t="n"/>
      <c r="R972" s="142" t="n"/>
      <c r="S972" s="142" t="n"/>
    </row>
    <row customHeight="1" ht="15.75" r="973" s="75">
      <c r="A973" s="139">
        <f>IF(B973="","",2*STRATEGY_AMPLITUDE*(1/(1+EXP(-(RATIO_SCALE_FACTOR*(($D973-BULLISH_BIAS_OFFSET)/$C973-1))))-0.5))</f>
        <v/>
      </c>
      <c r="B973" s="140">
        <f>IF('Time Series Inputs'!A973="","",'Time Series Inputs'!A973)</f>
        <v/>
      </c>
      <c r="C973" s="141">
        <f>IF('Time Series Inputs'!B973="","",'Time Series Inputs'!B973)</f>
        <v/>
      </c>
      <c r="D973" s="141">
        <f>IF('Time Series Inputs'!C973="","",'Time Series Inputs'!C973)</f>
        <v/>
      </c>
      <c r="E973" s="142" t="n"/>
      <c r="F973" s="142" t="n"/>
      <c r="G973" s="142" t="n"/>
      <c r="H973" s="142" t="n"/>
      <c r="I973" s="142" t="n"/>
      <c r="J973" s="142" t="n"/>
      <c r="K973" s="142" t="n"/>
      <c r="L973" s="142" t="n"/>
      <c r="M973" s="142" t="n"/>
      <c r="N973" s="142" t="n"/>
      <c r="O973" s="142" t="n"/>
      <c r="P973" s="142" t="n"/>
      <c r="Q973" s="142" t="n"/>
      <c r="R973" s="142" t="n"/>
      <c r="S973" s="142" t="n"/>
    </row>
    <row customHeight="1" ht="15.75" r="974" s="75">
      <c r="A974" s="139">
        <f>IF(B974="","",2*STRATEGY_AMPLITUDE*(1/(1+EXP(-(RATIO_SCALE_FACTOR*(($D974-BULLISH_BIAS_OFFSET)/$C974-1))))-0.5))</f>
        <v/>
      </c>
      <c r="B974" s="140">
        <f>IF('Time Series Inputs'!A974="","",'Time Series Inputs'!A974)</f>
        <v/>
      </c>
      <c r="C974" s="141">
        <f>IF('Time Series Inputs'!B974="","",'Time Series Inputs'!B974)</f>
        <v/>
      </c>
      <c r="D974" s="141">
        <f>IF('Time Series Inputs'!C974="","",'Time Series Inputs'!C974)</f>
        <v/>
      </c>
      <c r="E974" s="142" t="n"/>
      <c r="F974" s="142" t="n"/>
      <c r="G974" s="142" t="n"/>
      <c r="H974" s="142" t="n"/>
      <c r="I974" s="142" t="n"/>
      <c r="J974" s="142" t="n"/>
      <c r="K974" s="142" t="n"/>
      <c r="L974" s="142" t="n"/>
      <c r="M974" s="142" t="n"/>
      <c r="N974" s="142" t="n"/>
      <c r="O974" s="142" t="n"/>
      <c r="P974" s="142" t="n"/>
      <c r="Q974" s="142" t="n"/>
      <c r="R974" s="142" t="n"/>
      <c r="S974" s="142" t="n"/>
    </row>
    <row customHeight="1" ht="15.75" r="975" s="75">
      <c r="A975" s="139">
        <f>IF(B975="","",2*STRATEGY_AMPLITUDE*(1/(1+EXP(-(RATIO_SCALE_FACTOR*(($D975-BULLISH_BIAS_OFFSET)/$C975-1))))-0.5))</f>
        <v/>
      </c>
      <c r="B975" s="140">
        <f>IF('Time Series Inputs'!A975="","",'Time Series Inputs'!A975)</f>
        <v/>
      </c>
      <c r="C975" s="141">
        <f>IF('Time Series Inputs'!B975="","",'Time Series Inputs'!B975)</f>
        <v/>
      </c>
      <c r="D975" s="141">
        <f>IF('Time Series Inputs'!C975="","",'Time Series Inputs'!C975)</f>
        <v/>
      </c>
      <c r="E975" s="142" t="n"/>
      <c r="F975" s="142" t="n"/>
      <c r="G975" s="142" t="n"/>
      <c r="H975" s="142" t="n"/>
      <c r="I975" s="142" t="n"/>
      <c r="J975" s="142" t="n"/>
      <c r="K975" s="142" t="n"/>
      <c r="L975" s="142" t="n"/>
      <c r="M975" s="142" t="n"/>
      <c r="N975" s="142" t="n"/>
      <c r="O975" s="142" t="n"/>
      <c r="P975" s="142" t="n"/>
      <c r="Q975" s="142" t="n"/>
      <c r="R975" s="142" t="n"/>
      <c r="S975" s="142" t="n"/>
    </row>
    <row customHeight="1" ht="15.75" r="976" s="75">
      <c r="A976" s="139">
        <f>IF(B976="","",2*STRATEGY_AMPLITUDE*(1/(1+EXP(-(RATIO_SCALE_FACTOR*(($D976-BULLISH_BIAS_OFFSET)/$C976-1))))-0.5))</f>
        <v/>
      </c>
      <c r="B976" s="140">
        <f>IF('Time Series Inputs'!A976="","",'Time Series Inputs'!A976)</f>
        <v/>
      </c>
      <c r="C976" s="141">
        <f>IF('Time Series Inputs'!B976="","",'Time Series Inputs'!B976)</f>
        <v/>
      </c>
      <c r="D976" s="141">
        <f>IF('Time Series Inputs'!C976="","",'Time Series Inputs'!C976)</f>
        <v/>
      </c>
      <c r="E976" s="142" t="n"/>
      <c r="F976" s="142" t="n"/>
      <c r="G976" s="142" t="n"/>
      <c r="H976" s="142" t="n"/>
      <c r="I976" s="142" t="n"/>
      <c r="J976" s="142" t="n"/>
      <c r="K976" s="142" t="n"/>
      <c r="L976" s="142" t="n"/>
      <c r="M976" s="142" t="n"/>
      <c r="N976" s="142" t="n"/>
      <c r="O976" s="142" t="n"/>
      <c r="P976" s="142" t="n"/>
      <c r="Q976" s="142" t="n"/>
      <c r="R976" s="142" t="n"/>
      <c r="S976" s="142" t="n"/>
    </row>
    <row customHeight="1" ht="15.75" r="977" s="75">
      <c r="A977" s="139">
        <f>IF(B977="","",2*STRATEGY_AMPLITUDE*(1/(1+EXP(-(RATIO_SCALE_FACTOR*(($D977-BULLISH_BIAS_OFFSET)/$C977-1))))-0.5))</f>
        <v/>
      </c>
      <c r="B977" s="140">
        <f>IF('Time Series Inputs'!A977="","",'Time Series Inputs'!A977)</f>
        <v/>
      </c>
      <c r="C977" s="141">
        <f>IF('Time Series Inputs'!B977="","",'Time Series Inputs'!B977)</f>
        <v/>
      </c>
      <c r="D977" s="141">
        <f>IF('Time Series Inputs'!C977="","",'Time Series Inputs'!C977)</f>
        <v/>
      </c>
      <c r="E977" s="142" t="n"/>
      <c r="F977" s="142" t="n"/>
      <c r="G977" s="142" t="n"/>
      <c r="H977" s="142" t="n"/>
      <c r="I977" s="142" t="n"/>
      <c r="J977" s="142" t="n"/>
      <c r="K977" s="142" t="n"/>
      <c r="L977" s="142" t="n"/>
      <c r="M977" s="142" t="n"/>
      <c r="N977" s="142" t="n"/>
      <c r="O977" s="142" t="n"/>
      <c r="P977" s="142" t="n"/>
      <c r="Q977" s="142" t="n"/>
      <c r="R977" s="142" t="n"/>
      <c r="S977" s="142" t="n"/>
    </row>
    <row customHeight="1" ht="15.75" r="978" s="75">
      <c r="A978" s="139">
        <f>IF(B978="","",2*STRATEGY_AMPLITUDE*(1/(1+EXP(-(RATIO_SCALE_FACTOR*(($D978-BULLISH_BIAS_OFFSET)/$C978-1))))-0.5))</f>
        <v/>
      </c>
      <c r="B978" s="140">
        <f>IF('Time Series Inputs'!A978="","",'Time Series Inputs'!A978)</f>
        <v/>
      </c>
      <c r="C978" s="141">
        <f>IF('Time Series Inputs'!B978="","",'Time Series Inputs'!B978)</f>
        <v/>
      </c>
      <c r="D978" s="141">
        <f>IF('Time Series Inputs'!C978="","",'Time Series Inputs'!C978)</f>
        <v/>
      </c>
      <c r="E978" s="142" t="n"/>
      <c r="F978" s="142" t="n"/>
      <c r="G978" s="142" t="n"/>
      <c r="H978" s="142" t="n"/>
      <c r="I978" s="142" t="n"/>
      <c r="J978" s="142" t="n"/>
      <c r="K978" s="142" t="n"/>
      <c r="L978" s="142" t="n"/>
      <c r="M978" s="142" t="n"/>
      <c r="N978" s="142" t="n"/>
      <c r="O978" s="142" t="n"/>
      <c r="P978" s="142" t="n"/>
      <c r="Q978" s="142" t="n"/>
      <c r="R978" s="142" t="n"/>
      <c r="S978" s="142" t="n"/>
    </row>
    <row customHeight="1" ht="15.75" r="979" s="75">
      <c r="A979" s="139">
        <f>IF(B979="","",2*STRATEGY_AMPLITUDE*(1/(1+EXP(-(RATIO_SCALE_FACTOR*(($D979-BULLISH_BIAS_OFFSET)/$C979-1))))-0.5))</f>
        <v/>
      </c>
      <c r="B979" s="140">
        <f>IF('Time Series Inputs'!A979="","",'Time Series Inputs'!A979)</f>
        <v/>
      </c>
      <c r="C979" s="141">
        <f>IF('Time Series Inputs'!B979="","",'Time Series Inputs'!B979)</f>
        <v/>
      </c>
      <c r="D979" s="141">
        <f>IF('Time Series Inputs'!C979="","",'Time Series Inputs'!C979)</f>
        <v/>
      </c>
      <c r="E979" s="142" t="n"/>
      <c r="F979" s="142" t="n"/>
      <c r="G979" s="142" t="n"/>
      <c r="H979" s="142" t="n"/>
      <c r="I979" s="142" t="n"/>
      <c r="J979" s="142" t="n"/>
      <c r="K979" s="142" t="n"/>
      <c r="L979" s="142" t="n"/>
      <c r="M979" s="142" t="n"/>
      <c r="N979" s="142" t="n"/>
      <c r="O979" s="142" t="n"/>
      <c r="P979" s="142" t="n"/>
      <c r="Q979" s="142" t="n"/>
      <c r="R979" s="142" t="n"/>
      <c r="S979" s="142" t="n"/>
    </row>
    <row customHeight="1" ht="15.75" r="980" s="75">
      <c r="A980" s="139">
        <f>IF(B980="","",2*STRATEGY_AMPLITUDE*(1/(1+EXP(-(RATIO_SCALE_FACTOR*(($D980-BULLISH_BIAS_OFFSET)/$C980-1))))-0.5))</f>
        <v/>
      </c>
      <c r="B980" s="140">
        <f>IF('Time Series Inputs'!A980="","",'Time Series Inputs'!A980)</f>
        <v/>
      </c>
      <c r="C980" s="141">
        <f>IF('Time Series Inputs'!B980="","",'Time Series Inputs'!B980)</f>
        <v/>
      </c>
      <c r="D980" s="141">
        <f>IF('Time Series Inputs'!C980="","",'Time Series Inputs'!C980)</f>
        <v/>
      </c>
      <c r="E980" s="142" t="n"/>
      <c r="F980" s="142" t="n"/>
      <c r="G980" s="142" t="n"/>
      <c r="H980" s="142" t="n"/>
      <c r="I980" s="142" t="n"/>
      <c r="J980" s="142" t="n"/>
      <c r="K980" s="142" t="n"/>
      <c r="L980" s="142" t="n"/>
      <c r="M980" s="142" t="n"/>
      <c r="N980" s="142" t="n"/>
      <c r="O980" s="142" t="n"/>
      <c r="P980" s="142" t="n"/>
      <c r="Q980" s="142" t="n"/>
      <c r="R980" s="142" t="n"/>
      <c r="S980" s="142" t="n"/>
    </row>
    <row customHeight="1" ht="15.75" r="981" s="75">
      <c r="A981" s="139">
        <f>IF(B981="","",2*STRATEGY_AMPLITUDE*(1/(1+EXP(-(RATIO_SCALE_FACTOR*(($D981-BULLISH_BIAS_OFFSET)/$C981-1))))-0.5))</f>
        <v/>
      </c>
      <c r="B981" s="140">
        <f>IF('Time Series Inputs'!A981="","",'Time Series Inputs'!A981)</f>
        <v/>
      </c>
      <c r="C981" s="141">
        <f>IF('Time Series Inputs'!B981="","",'Time Series Inputs'!B981)</f>
        <v/>
      </c>
      <c r="D981" s="141">
        <f>IF('Time Series Inputs'!C981="","",'Time Series Inputs'!C981)</f>
        <v/>
      </c>
      <c r="E981" s="142" t="n"/>
      <c r="F981" s="142" t="n"/>
      <c r="G981" s="142" t="n"/>
      <c r="H981" s="142" t="n"/>
      <c r="I981" s="142" t="n"/>
      <c r="J981" s="142" t="n"/>
      <c r="K981" s="142" t="n"/>
      <c r="L981" s="142" t="n"/>
      <c r="M981" s="142" t="n"/>
      <c r="N981" s="142" t="n"/>
      <c r="O981" s="142" t="n"/>
      <c r="P981" s="142" t="n"/>
      <c r="Q981" s="142" t="n"/>
      <c r="R981" s="142" t="n"/>
      <c r="S981" s="142" t="n"/>
    </row>
    <row customHeight="1" ht="15.75" r="982" s="75">
      <c r="A982" s="139">
        <f>IF(B982="","",2*STRATEGY_AMPLITUDE*(1/(1+EXP(-(RATIO_SCALE_FACTOR*(($D982-BULLISH_BIAS_OFFSET)/$C982-1))))-0.5))</f>
        <v/>
      </c>
      <c r="B982" s="140">
        <f>IF('Time Series Inputs'!A982="","",'Time Series Inputs'!A982)</f>
        <v/>
      </c>
      <c r="C982" s="141">
        <f>IF('Time Series Inputs'!B982="","",'Time Series Inputs'!B982)</f>
        <v/>
      </c>
      <c r="D982" s="141">
        <f>IF('Time Series Inputs'!C982="","",'Time Series Inputs'!C982)</f>
        <v/>
      </c>
      <c r="E982" s="142" t="n"/>
      <c r="F982" s="142" t="n"/>
      <c r="G982" s="142" t="n"/>
      <c r="H982" s="142" t="n"/>
      <c r="I982" s="142" t="n"/>
      <c r="J982" s="142" t="n"/>
      <c r="K982" s="142" t="n"/>
      <c r="L982" s="142" t="n"/>
      <c r="M982" s="142" t="n"/>
      <c r="N982" s="142" t="n"/>
      <c r="O982" s="142" t="n"/>
      <c r="P982" s="142" t="n"/>
      <c r="Q982" s="142" t="n"/>
      <c r="R982" s="142" t="n"/>
      <c r="S982" s="142" t="n"/>
    </row>
    <row customHeight="1" ht="15.75" r="983" s="75">
      <c r="A983" s="139">
        <f>IF(B983="","",2*STRATEGY_AMPLITUDE*(1/(1+EXP(-(RATIO_SCALE_FACTOR*(($D983-BULLISH_BIAS_OFFSET)/$C983-1))))-0.5))</f>
        <v/>
      </c>
      <c r="B983" s="140">
        <f>IF('Time Series Inputs'!A983="","",'Time Series Inputs'!A983)</f>
        <v/>
      </c>
      <c r="C983" s="141">
        <f>IF('Time Series Inputs'!B983="","",'Time Series Inputs'!B983)</f>
        <v/>
      </c>
      <c r="D983" s="141">
        <f>IF('Time Series Inputs'!C983="","",'Time Series Inputs'!C983)</f>
        <v/>
      </c>
      <c r="E983" s="142" t="n"/>
      <c r="F983" s="142" t="n"/>
      <c r="G983" s="142" t="n"/>
      <c r="H983" s="142" t="n"/>
      <c r="I983" s="142" t="n"/>
      <c r="J983" s="142" t="n"/>
      <c r="K983" s="142" t="n"/>
      <c r="L983" s="142" t="n"/>
      <c r="M983" s="142" t="n"/>
      <c r="N983" s="142" t="n"/>
      <c r="O983" s="142" t="n"/>
      <c r="P983" s="142" t="n"/>
      <c r="Q983" s="142" t="n"/>
      <c r="R983" s="142" t="n"/>
      <c r="S983" s="142" t="n"/>
    </row>
    <row customHeight="1" ht="15.75" r="984" s="75">
      <c r="A984" s="139">
        <f>IF(B984="","",2*STRATEGY_AMPLITUDE*(1/(1+EXP(-(RATIO_SCALE_FACTOR*(($D984-BULLISH_BIAS_OFFSET)/$C984-1))))-0.5))</f>
        <v/>
      </c>
      <c r="B984" s="140">
        <f>IF('Time Series Inputs'!A984="","",'Time Series Inputs'!A984)</f>
        <v/>
      </c>
      <c r="C984" s="141">
        <f>IF('Time Series Inputs'!B984="","",'Time Series Inputs'!B984)</f>
        <v/>
      </c>
      <c r="D984" s="141">
        <f>IF('Time Series Inputs'!C984="","",'Time Series Inputs'!C984)</f>
        <v/>
      </c>
      <c r="E984" s="142" t="n"/>
      <c r="F984" s="142" t="n"/>
      <c r="G984" s="142" t="n"/>
      <c r="H984" s="142" t="n"/>
      <c r="I984" s="142" t="n"/>
      <c r="J984" s="142" t="n"/>
      <c r="K984" s="142" t="n"/>
      <c r="L984" s="142" t="n"/>
      <c r="M984" s="142" t="n"/>
      <c r="N984" s="142" t="n"/>
      <c r="O984" s="142" t="n"/>
      <c r="P984" s="142" t="n"/>
      <c r="Q984" s="142" t="n"/>
      <c r="R984" s="142" t="n"/>
      <c r="S984" s="142" t="n"/>
    </row>
    <row customHeight="1" ht="15.75" r="985" s="75">
      <c r="A985" s="139">
        <f>IF(B985="","",2*STRATEGY_AMPLITUDE*(1/(1+EXP(-(RATIO_SCALE_FACTOR*(($D985-BULLISH_BIAS_OFFSET)/$C985-1))))-0.5))</f>
        <v/>
      </c>
      <c r="B985" s="140">
        <f>IF('Time Series Inputs'!A985="","",'Time Series Inputs'!A985)</f>
        <v/>
      </c>
      <c r="C985" s="141">
        <f>IF('Time Series Inputs'!B985="","",'Time Series Inputs'!B985)</f>
        <v/>
      </c>
      <c r="D985" s="141">
        <f>IF('Time Series Inputs'!C985="","",'Time Series Inputs'!C985)</f>
        <v/>
      </c>
      <c r="E985" s="142" t="n"/>
      <c r="F985" s="142" t="n"/>
      <c r="G985" s="142" t="n"/>
      <c r="H985" s="142" t="n"/>
      <c r="I985" s="142" t="n"/>
      <c r="J985" s="142" t="n"/>
      <c r="K985" s="142" t="n"/>
      <c r="L985" s="142" t="n"/>
      <c r="M985" s="142" t="n"/>
      <c r="N985" s="142" t="n"/>
      <c r="O985" s="142" t="n"/>
      <c r="P985" s="142" t="n"/>
      <c r="Q985" s="142" t="n"/>
      <c r="R985" s="142" t="n"/>
      <c r="S985" s="142" t="n"/>
    </row>
    <row customHeight="1" ht="15.75" r="986" s="75">
      <c r="A986" s="139">
        <f>IF(B986="","",2*STRATEGY_AMPLITUDE*(1/(1+EXP(-(RATIO_SCALE_FACTOR*(($D986-BULLISH_BIAS_OFFSET)/$C986-1))))-0.5))</f>
        <v/>
      </c>
      <c r="B986" s="140">
        <f>IF('Time Series Inputs'!A986="","",'Time Series Inputs'!A986)</f>
        <v/>
      </c>
      <c r="C986" s="141">
        <f>IF('Time Series Inputs'!B986="","",'Time Series Inputs'!B986)</f>
        <v/>
      </c>
      <c r="D986" s="141">
        <f>IF('Time Series Inputs'!C986="","",'Time Series Inputs'!C986)</f>
        <v/>
      </c>
      <c r="E986" s="142" t="n"/>
      <c r="F986" s="142" t="n"/>
      <c r="G986" s="142" t="n"/>
      <c r="H986" s="142" t="n"/>
      <c r="I986" s="142" t="n"/>
      <c r="J986" s="142" t="n"/>
      <c r="K986" s="142" t="n"/>
      <c r="L986" s="142" t="n"/>
      <c r="M986" s="142" t="n"/>
      <c r="N986" s="142" t="n"/>
      <c r="O986" s="142" t="n"/>
      <c r="P986" s="142" t="n"/>
      <c r="Q986" s="142" t="n"/>
      <c r="R986" s="142" t="n"/>
      <c r="S986" s="142" t="n"/>
    </row>
    <row customHeight="1" ht="15.75" r="987" s="75">
      <c r="A987" s="139">
        <f>IF(B987="","",2*STRATEGY_AMPLITUDE*(1/(1+EXP(-(RATIO_SCALE_FACTOR*(($D987-BULLISH_BIAS_OFFSET)/$C987-1))))-0.5))</f>
        <v/>
      </c>
      <c r="B987" s="140">
        <f>IF('Time Series Inputs'!A987="","",'Time Series Inputs'!A987)</f>
        <v/>
      </c>
      <c r="C987" s="141">
        <f>IF('Time Series Inputs'!B987="","",'Time Series Inputs'!B987)</f>
        <v/>
      </c>
      <c r="D987" s="141">
        <f>IF('Time Series Inputs'!C987="","",'Time Series Inputs'!C987)</f>
        <v/>
      </c>
      <c r="E987" s="142" t="n"/>
      <c r="F987" s="142" t="n"/>
      <c r="G987" s="142" t="n"/>
      <c r="H987" s="142" t="n"/>
      <c r="I987" s="142" t="n"/>
      <c r="J987" s="142" t="n"/>
      <c r="K987" s="142" t="n"/>
      <c r="L987" s="142" t="n"/>
      <c r="M987" s="142" t="n"/>
      <c r="N987" s="142" t="n"/>
      <c r="O987" s="142" t="n"/>
      <c r="P987" s="142" t="n"/>
      <c r="Q987" s="142" t="n"/>
      <c r="R987" s="142" t="n"/>
      <c r="S987" s="142" t="n"/>
    </row>
    <row customHeight="1" ht="15.75" r="988" s="75">
      <c r="A988" s="139">
        <f>IF(B988="","",2*STRATEGY_AMPLITUDE*(1/(1+EXP(-(RATIO_SCALE_FACTOR*(($D988-BULLISH_BIAS_OFFSET)/$C988-1))))-0.5))</f>
        <v/>
      </c>
      <c r="B988" s="140">
        <f>IF('Time Series Inputs'!A988="","",'Time Series Inputs'!A988)</f>
        <v/>
      </c>
      <c r="C988" s="141">
        <f>IF('Time Series Inputs'!B988="","",'Time Series Inputs'!B988)</f>
        <v/>
      </c>
      <c r="D988" s="141">
        <f>IF('Time Series Inputs'!C988="","",'Time Series Inputs'!C988)</f>
        <v/>
      </c>
      <c r="E988" s="142" t="n"/>
      <c r="F988" s="142" t="n"/>
      <c r="G988" s="142" t="n"/>
      <c r="H988" s="142" t="n"/>
      <c r="I988" s="142" t="n"/>
      <c r="J988" s="142" t="n"/>
      <c r="K988" s="142" t="n"/>
      <c r="L988" s="142" t="n"/>
      <c r="M988" s="142" t="n"/>
      <c r="N988" s="142" t="n"/>
      <c r="O988" s="142" t="n"/>
      <c r="P988" s="142" t="n"/>
      <c r="Q988" s="142" t="n"/>
      <c r="R988" s="142" t="n"/>
      <c r="S988" s="142" t="n"/>
    </row>
    <row customHeight="1" ht="15.75" r="989" s="75">
      <c r="A989" s="139">
        <f>IF(B989="","",2*STRATEGY_AMPLITUDE*(1/(1+EXP(-(RATIO_SCALE_FACTOR*(($D989-BULLISH_BIAS_OFFSET)/$C989-1))))-0.5))</f>
        <v/>
      </c>
      <c r="B989" s="140">
        <f>IF('Time Series Inputs'!A989="","",'Time Series Inputs'!A989)</f>
        <v/>
      </c>
      <c r="C989" s="141">
        <f>IF('Time Series Inputs'!B989="","",'Time Series Inputs'!B989)</f>
        <v/>
      </c>
      <c r="D989" s="141">
        <f>IF('Time Series Inputs'!C989="","",'Time Series Inputs'!C989)</f>
        <v/>
      </c>
      <c r="E989" s="142" t="n"/>
      <c r="F989" s="142" t="n"/>
      <c r="G989" s="142" t="n"/>
      <c r="H989" s="142" t="n"/>
      <c r="I989" s="142" t="n"/>
      <c r="J989" s="142" t="n"/>
      <c r="K989" s="142" t="n"/>
      <c r="L989" s="142" t="n"/>
      <c r="M989" s="142" t="n"/>
      <c r="N989" s="142" t="n"/>
      <c r="O989" s="142" t="n"/>
      <c r="P989" s="142" t="n"/>
      <c r="Q989" s="142" t="n"/>
      <c r="R989" s="142" t="n"/>
      <c r="S989" s="142" t="n"/>
    </row>
    <row customHeight="1" ht="15.75" r="990" s="75">
      <c r="A990" s="139">
        <f>IF(B990="","",2*STRATEGY_AMPLITUDE*(1/(1+EXP(-(RATIO_SCALE_FACTOR*(($D990-BULLISH_BIAS_OFFSET)/$C990-1))))-0.5))</f>
        <v/>
      </c>
      <c r="B990" s="140">
        <f>IF('Time Series Inputs'!A990="","",'Time Series Inputs'!A990)</f>
        <v/>
      </c>
      <c r="C990" s="141">
        <f>IF('Time Series Inputs'!B990="","",'Time Series Inputs'!B990)</f>
        <v/>
      </c>
      <c r="D990" s="141">
        <f>IF('Time Series Inputs'!C990="","",'Time Series Inputs'!C990)</f>
        <v/>
      </c>
      <c r="E990" s="142" t="n"/>
      <c r="F990" s="142" t="n"/>
      <c r="G990" s="142" t="n"/>
      <c r="H990" s="142" t="n"/>
      <c r="I990" s="142" t="n"/>
      <c r="J990" s="142" t="n"/>
      <c r="K990" s="142" t="n"/>
      <c r="L990" s="142" t="n"/>
      <c r="M990" s="142" t="n"/>
      <c r="N990" s="142" t="n"/>
      <c r="O990" s="142" t="n"/>
      <c r="P990" s="142" t="n"/>
      <c r="Q990" s="142" t="n"/>
      <c r="R990" s="142" t="n"/>
      <c r="S990" s="142" t="n"/>
    </row>
    <row customHeight="1" ht="15.75" r="991" s="75">
      <c r="A991" s="139">
        <f>IF(B991="","",2*STRATEGY_AMPLITUDE*(1/(1+EXP(-(RATIO_SCALE_FACTOR*(($D991-BULLISH_BIAS_OFFSET)/$C991-1))))-0.5))</f>
        <v/>
      </c>
      <c r="B991" s="140">
        <f>IF('Time Series Inputs'!A991="","",'Time Series Inputs'!A991)</f>
        <v/>
      </c>
      <c r="C991" s="141">
        <f>IF('Time Series Inputs'!B991="","",'Time Series Inputs'!B991)</f>
        <v/>
      </c>
      <c r="D991" s="141">
        <f>IF('Time Series Inputs'!C991="","",'Time Series Inputs'!C991)</f>
        <v/>
      </c>
      <c r="E991" s="142" t="n"/>
      <c r="F991" s="142" t="n"/>
      <c r="G991" s="142" t="n"/>
      <c r="H991" s="142" t="n"/>
      <c r="I991" s="142" t="n"/>
      <c r="J991" s="142" t="n"/>
      <c r="K991" s="142" t="n"/>
      <c r="L991" s="142" t="n"/>
      <c r="M991" s="142" t="n"/>
      <c r="N991" s="142" t="n"/>
      <c r="O991" s="142" t="n"/>
      <c r="P991" s="142" t="n"/>
      <c r="Q991" s="142" t="n"/>
      <c r="R991" s="142" t="n"/>
      <c r="S991" s="142" t="n"/>
    </row>
    <row customHeight="1" ht="15.75" r="992" s="75">
      <c r="A992" s="139">
        <f>IF(B992="","",2*STRATEGY_AMPLITUDE*(1/(1+EXP(-(RATIO_SCALE_FACTOR*(($D992-BULLISH_BIAS_OFFSET)/$C992-1))))-0.5))</f>
        <v/>
      </c>
      <c r="B992" s="140">
        <f>IF('Time Series Inputs'!A992="","",'Time Series Inputs'!A992)</f>
        <v/>
      </c>
      <c r="C992" s="141">
        <f>IF('Time Series Inputs'!B992="","",'Time Series Inputs'!B992)</f>
        <v/>
      </c>
      <c r="D992" s="141">
        <f>IF('Time Series Inputs'!C992="","",'Time Series Inputs'!C992)</f>
        <v/>
      </c>
      <c r="E992" s="142" t="n"/>
      <c r="F992" s="142" t="n"/>
      <c r="G992" s="142" t="n"/>
      <c r="H992" s="142" t="n"/>
      <c r="I992" s="142" t="n"/>
      <c r="J992" s="142" t="n"/>
      <c r="K992" s="142" t="n"/>
      <c r="L992" s="142" t="n"/>
      <c r="M992" s="142" t="n"/>
      <c r="N992" s="142" t="n"/>
      <c r="O992" s="142" t="n"/>
      <c r="P992" s="142" t="n"/>
      <c r="Q992" s="142" t="n"/>
      <c r="R992" s="142" t="n"/>
      <c r="S992" s="142" t="n"/>
    </row>
    <row customHeight="1" ht="15.75" r="993" s="75">
      <c r="A993" s="139">
        <f>IF(B993="","",2*STRATEGY_AMPLITUDE*(1/(1+EXP(-(RATIO_SCALE_FACTOR*(($D993-BULLISH_BIAS_OFFSET)/$C993-1))))-0.5))</f>
        <v/>
      </c>
      <c r="B993" s="140">
        <f>IF('Time Series Inputs'!A993="","",'Time Series Inputs'!A993)</f>
        <v/>
      </c>
      <c r="C993" s="141">
        <f>IF('Time Series Inputs'!B993="","",'Time Series Inputs'!B993)</f>
        <v/>
      </c>
      <c r="D993" s="141">
        <f>IF('Time Series Inputs'!C993="","",'Time Series Inputs'!C993)</f>
        <v/>
      </c>
      <c r="E993" s="142" t="n"/>
      <c r="F993" s="142" t="n"/>
      <c r="G993" s="142" t="n"/>
      <c r="H993" s="142" t="n"/>
      <c r="I993" s="142" t="n"/>
      <c r="J993" s="142" t="n"/>
      <c r="K993" s="142" t="n"/>
      <c r="L993" s="142" t="n"/>
      <c r="M993" s="142" t="n"/>
      <c r="N993" s="142" t="n"/>
      <c r="O993" s="142" t="n"/>
      <c r="P993" s="142" t="n"/>
      <c r="Q993" s="142" t="n"/>
      <c r="R993" s="142" t="n"/>
      <c r="S993" s="142" t="n"/>
    </row>
    <row customHeight="1" ht="15" r="994" s="75">
      <c r="A994" s="139">
        <f>IF(B994="","",2*STRATEGY_AMPLITUDE*(1/(1+EXP(-(RATIO_SCALE_FACTOR*(($D994-BULLISH_BIAS_OFFSET)/$C994-1))))-0.5))</f>
        <v/>
      </c>
      <c r="B994" s="140">
        <f>IF('Time Series Inputs'!A994="","",'Time Series Inputs'!A994)</f>
        <v/>
      </c>
      <c r="C994" s="141">
        <f>IF('Time Series Inputs'!B994="","",'Time Series Inputs'!B994)</f>
        <v/>
      </c>
      <c r="D994" s="141">
        <f>IF('Time Series Inputs'!C994="","",'Time Series Inputs'!C994)</f>
        <v/>
      </c>
      <c r="E994" s="142" t="n"/>
      <c r="F994" s="142" t="n"/>
      <c r="G994" s="142" t="n"/>
      <c r="H994" s="142" t="n"/>
      <c r="I994" s="142" t="n"/>
      <c r="J994" s="142" t="n"/>
      <c r="K994" s="142" t="n"/>
      <c r="L994" s="142" t="n"/>
      <c r="M994" s="142" t="n"/>
      <c r="N994" s="142" t="n"/>
      <c r="O994" s="142" t="n"/>
      <c r="P994" s="142" t="n"/>
      <c r="Q994" s="142" t="n"/>
      <c r="R994" s="142" t="n"/>
      <c r="S994" s="142" t="n"/>
    </row>
    <row customHeight="1" ht="15" r="995" s="75">
      <c r="A995" s="139">
        <f>IF(B995="","",2*STRATEGY_AMPLITUDE*(1/(1+EXP(-(RATIO_SCALE_FACTOR*(($D995-BULLISH_BIAS_OFFSET)/$C995-1))))-0.5))</f>
        <v/>
      </c>
      <c r="B995" s="140">
        <f>IF('Time Series Inputs'!A995="","",'Time Series Inputs'!A995)</f>
        <v/>
      </c>
      <c r="C995" s="141">
        <f>IF('Time Series Inputs'!B995="","",'Time Series Inputs'!B995)</f>
        <v/>
      </c>
      <c r="D995" s="141">
        <f>IF('Time Series Inputs'!C995="","",'Time Series Inputs'!C995)</f>
        <v/>
      </c>
      <c r="E995" s="142" t="n"/>
      <c r="F995" s="142" t="n"/>
      <c r="G995" s="142" t="n"/>
      <c r="H995" s="142" t="n"/>
      <c r="I995" s="142" t="n"/>
      <c r="J995" s="142" t="n"/>
      <c r="K995" s="142" t="n"/>
      <c r="L995" s="142" t="n"/>
      <c r="M995" s="142" t="n"/>
      <c r="N995" s="142" t="n"/>
      <c r="O995" s="142" t="n"/>
      <c r="P995" s="142" t="n"/>
      <c r="Q995" s="142" t="n"/>
      <c r="R995" s="142" t="n"/>
      <c r="S995" s="142" t="n"/>
    </row>
    <row customHeight="1" ht="15" r="996" s="75">
      <c r="A996" s="139">
        <f>IF(B996="","",2*STRATEGY_AMPLITUDE*(1/(1+EXP(-(RATIO_SCALE_FACTOR*(($D996-BULLISH_BIAS_OFFSET)/$C996-1))))-0.5))</f>
        <v/>
      </c>
      <c r="B996" s="140">
        <f>IF('Time Series Inputs'!A996="","",'Time Series Inputs'!A996)</f>
        <v/>
      </c>
      <c r="C996" s="141">
        <f>IF('Time Series Inputs'!B996="","",'Time Series Inputs'!B996)</f>
        <v/>
      </c>
      <c r="D996" s="141">
        <f>IF('Time Series Inputs'!C996="","",'Time Series Inputs'!C996)</f>
        <v/>
      </c>
      <c r="E996" s="142" t="n"/>
      <c r="F996" s="142" t="n"/>
      <c r="G996" s="142" t="n"/>
      <c r="H996" s="142" t="n"/>
      <c r="I996" s="142" t="n"/>
      <c r="J996" s="142" t="n"/>
      <c r="K996" s="142" t="n"/>
      <c r="L996" s="142" t="n"/>
      <c r="M996" s="142" t="n"/>
      <c r="N996" s="142" t="n"/>
      <c r="O996" s="142" t="n"/>
      <c r="P996" s="142" t="n"/>
      <c r="Q996" s="142" t="n"/>
      <c r="R996" s="142" t="n"/>
      <c r="S996" s="142" t="n"/>
    </row>
    <row customHeight="1" ht="15" r="997" s="75">
      <c r="A997" s="139">
        <f>IF(B997="","",2*STRATEGY_AMPLITUDE*(1/(1+EXP(-(RATIO_SCALE_FACTOR*(($D997-BULLISH_BIAS_OFFSET)/$C997-1))))-0.5))</f>
        <v/>
      </c>
      <c r="B997" s="140">
        <f>IF('Time Series Inputs'!A997="","",'Time Series Inputs'!A997)</f>
        <v/>
      </c>
      <c r="C997" s="141">
        <f>IF('Time Series Inputs'!B997="","",'Time Series Inputs'!B997)</f>
        <v/>
      </c>
      <c r="D997" s="141">
        <f>IF('Time Series Inputs'!C997="","",'Time Series Inputs'!C997)</f>
        <v/>
      </c>
      <c r="E997" s="142" t="n"/>
      <c r="F997" s="142" t="n"/>
      <c r="G997" s="142" t="n"/>
      <c r="H997" s="142" t="n"/>
      <c r="I997" s="142" t="n"/>
      <c r="J997" s="142" t="n"/>
      <c r="K997" s="142" t="n"/>
      <c r="L997" s="142" t="n"/>
      <c r="M997" s="142" t="n"/>
      <c r="N997" s="142" t="n"/>
      <c r="O997" s="142" t="n"/>
      <c r="P997" s="142" t="n"/>
      <c r="Q997" s="142" t="n"/>
      <c r="R997" s="142" t="n"/>
      <c r="S997" s="142" t="n"/>
    </row>
    <row customHeight="1" ht="15" r="998" s="75">
      <c r="A998" s="139">
        <f>IF(B998="","",2*STRATEGY_AMPLITUDE*(1/(1+EXP(-(RATIO_SCALE_FACTOR*(($D998-BULLISH_BIAS_OFFSET)/$C998-1))))-0.5))</f>
        <v/>
      </c>
      <c r="B998" s="140">
        <f>IF('Time Series Inputs'!A998="","",'Time Series Inputs'!A998)</f>
        <v/>
      </c>
      <c r="C998" s="141">
        <f>IF('Time Series Inputs'!B998="","",'Time Series Inputs'!B998)</f>
        <v/>
      </c>
      <c r="D998" s="141">
        <f>IF('Time Series Inputs'!C998="","",'Time Series Inputs'!C998)</f>
        <v/>
      </c>
      <c r="E998" s="142" t="n"/>
      <c r="F998" s="142" t="n"/>
      <c r="G998" s="142" t="n"/>
      <c r="H998" s="142" t="n"/>
      <c r="I998" s="142" t="n"/>
      <c r="J998" s="142" t="n"/>
      <c r="K998" s="142" t="n"/>
      <c r="L998" s="142" t="n"/>
      <c r="M998" s="142" t="n"/>
      <c r="N998" s="142" t="n"/>
      <c r="O998" s="142" t="n"/>
      <c r="P998" s="142" t="n"/>
      <c r="Q998" s="142" t="n"/>
      <c r="R998" s="142" t="n"/>
      <c r="S998" s="142" t="n"/>
    </row>
    <row customHeight="1" ht="15" r="999" s="75">
      <c r="A999" s="139">
        <f>IF(B999="","",2*STRATEGY_AMPLITUDE*(1/(1+EXP(-(RATIO_SCALE_FACTOR*(($D999-BULLISH_BIAS_OFFSET)/$C999-1))))-0.5))</f>
        <v/>
      </c>
      <c r="B999" s="140">
        <f>IF('Time Series Inputs'!A999="","",'Time Series Inputs'!A999)</f>
        <v/>
      </c>
      <c r="C999" s="141">
        <f>IF('Time Series Inputs'!B999="","",'Time Series Inputs'!B999)</f>
        <v/>
      </c>
      <c r="D999" s="141">
        <f>IF('Time Series Inputs'!C999="","",'Time Series Inputs'!C999)</f>
        <v/>
      </c>
      <c r="E999" s="142" t="n"/>
      <c r="F999" s="142" t="n"/>
      <c r="G999" s="142" t="n"/>
      <c r="H999" s="142" t="n"/>
      <c r="I999" s="142" t="n"/>
      <c r="J999" s="142" t="n"/>
      <c r="K999" s="142" t="n"/>
      <c r="L999" s="142" t="n"/>
      <c r="M999" s="142" t="n"/>
      <c r="N999" s="142" t="n"/>
      <c r="O999" s="142" t="n"/>
      <c r="P999" s="142" t="n"/>
      <c r="Q999" s="142" t="n"/>
      <c r="R999" s="142" t="n"/>
      <c r="S999" s="142" t="n"/>
    </row>
    <row customHeight="1" ht="15" r="1000" s="75">
      <c r="A1000" s="139">
        <f>IF(B1000="","",2*STRATEGY_AMPLITUDE*(1/(1+EXP(-(RATIO_SCALE_FACTOR*(($D1000-BULLISH_BIAS_OFFSET)/$C1000-1))))-0.5))</f>
        <v/>
      </c>
      <c r="B1000" s="140">
        <f>IF('Time Series Inputs'!A1000="","",'Time Series Inputs'!A1000)</f>
        <v/>
      </c>
      <c r="C1000" s="141">
        <f>IF('Time Series Inputs'!B1000="","",'Time Series Inputs'!B1000)</f>
        <v/>
      </c>
      <c r="D1000" s="141">
        <f>IF('Time Series Inputs'!C1000="","",'Time Series Inputs'!C1000)</f>
        <v/>
      </c>
      <c r="E1000" s="142" t="n"/>
      <c r="F1000" s="142" t="n"/>
      <c r="G1000" s="142" t="n"/>
      <c r="H1000" s="142" t="n"/>
      <c r="I1000" s="142" t="n"/>
      <c r="J1000" s="142" t="n"/>
      <c r="K1000" s="142" t="n"/>
      <c r="L1000" s="142" t="n"/>
      <c r="M1000" s="142" t="n"/>
      <c r="N1000" s="142" t="n"/>
      <c r="O1000" s="142" t="n"/>
      <c r="P1000" s="142" t="n"/>
      <c r="Q1000" s="142" t="n"/>
      <c r="R1000" s="142" t="n"/>
      <c r="S1000" s="142" t="n"/>
    </row>
    <row customHeight="1" ht="15" r="1001" s="75">
      <c r="A1001" s="139" t="n">
        <v>0.005</v>
      </c>
      <c r="B1001" s="140">
        <f>IF('Time Series Inputs'!A1001="","",'Time Series Inputs'!A1001)</f>
        <v/>
      </c>
      <c r="C1001" s="141">
        <f>IF('Time Series Inputs'!B1001="","",'Time Series Inputs'!B1001)</f>
        <v/>
      </c>
      <c r="D1001" s="141">
        <f>IF('Time Series Inputs'!C1001="","",'Time Series Inputs'!C1001)</f>
        <v/>
      </c>
      <c r="E1001" s="142" t="n"/>
      <c r="F1001" s="142" t="n"/>
      <c r="G1001" s="142" t="n"/>
      <c r="H1001" s="142" t="n"/>
      <c r="I1001" s="142" t="n"/>
      <c r="J1001" s="142" t="n"/>
      <c r="K1001" s="142" t="n"/>
      <c r="L1001" s="142" t="n"/>
      <c r="M1001" s="142" t="n"/>
      <c r="N1001" s="142" t="n"/>
      <c r="O1001" s="142" t="n"/>
      <c r="P1001" s="142" t="n"/>
      <c r="Q1001" s="142" t="n"/>
      <c r="R1001" s="142" t="n"/>
      <c r="S1001" s="142"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3" t="inlineStr">
        <is>
          <t>Portfolio allocations after constraints</t>
        </is>
      </c>
      <c r="B1" s="144" t="inlineStr">
        <is>
          <t>Dates</t>
        </is>
      </c>
      <c r="C1" s="145" t="inlineStr">
        <is>
          <t>Price</t>
        </is>
      </c>
      <c r="D1" s="145" t="inlineStr">
        <is>
          <t>Research</t>
        </is>
      </c>
      <c r="E1" s="146" t="inlineStr">
        <is>
          <t>Target allocation before constraints</t>
        </is>
      </c>
      <c r="F1" s="146" t="inlineStr">
        <is>
          <t>Allocation after start date restriction</t>
        </is>
      </c>
      <c r="G1" s="146" t="inlineStr">
        <is>
          <t>Allocation after max allocation restriction</t>
        </is>
      </c>
      <c r="H1" s="146" t="inlineStr">
        <is>
          <t>Allocation after short selling restriction</t>
        </is>
      </c>
      <c r="I1" s="83" t="inlineStr">
        <is>
          <t>Stop loss active?</t>
        </is>
      </c>
      <c r="J1" s="146" t="inlineStr">
        <is>
          <t>Allocation after stop loss</t>
        </is>
      </c>
      <c r="K1" s="147" t="n"/>
      <c r="L1" s="147" t="n"/>
      <c r="M1" s="147" t="n"/>
      <c r="N1" s="147" t="n"/>
      <c r="O1" s="147" t="n"/>
      <c r="P1" s="147" t="n"/>
      <c r="Q1" s="147" t="n"/>
      <c r="R1" s="147" t="n"/>
      <c r="S1" s="147" t="n"/>
      <c r="T1" s="147" t="n"/>
      <c r="U1" s="147" t="n"/>
      <c r="V1" s="147" t="n"/>
      <c r="W1" s="147" t="n"/>
      <c r="X1" s="147" t="n"/>
      <c r="Y1" s="147" t="n"/>
      <c r="Z1" s="147" t="n"/>
    </row>
    <row customHeight="1" ht="13.5" r="2" s="75">
      <c r="A2" s="82">
        <f>IF(J2="","",J2)</f>
        <v/>
      </c>
      <c r="B2" s="80">
        <f>IF('Time Series Inputs'!A2="","",'Time Series Inputs'!A2)</f>
        <v/>
      </c>
      <c r="C2" s="81">
        <f>IF('Time Series Inputs'!B2="","",'Time Series Inputs'!B2)</f>
        <v/>
      </c>
      <c r="D2" s="81">
        <f>IF('Time Series Inputs'!C2="","",'Time Series Inputs'!C2)</f>
        <v/>
      </c>
      <c r="E2" s="148">
        <f>IF('Rule Recommendations'!A2="","",'Rule Recommendations'!A2)</f>
        <v/>
      </c>
      <c r="F2" s="148">
        <f>IF($E2="","",IF(ROW($E2)&lt;=FIRST_PERMITTED_TRADE_DATE,0,'Apply Constraints'!$E2))</f>
        <v/>
      </c>
      <c r="G2" s="148">
        <f>IF(F2="","",IF(ABS($F2)&gt;MAXIMUM_PERMITTED_LEVERAGE, MAXIMUM_PERMITTED_LEVERAGE*SIGN($F2),$F2))</f>
        <v/>
      </c>
      <c r="H2" s="148">
        <f>IF(G2="","",MAX($G2,-ABS(MAXIMUM_PERMITTED_SHORT_POSITION)))</f>
        <v/>
      </c>
      <c r="I2" s="149" t="inlineStr">
        <is>
          <t>Not applicable</t>
        </is>
      </c>
      <c r="J2" s="148">
        <f>IF(I2="Triggered", 0, H2)</f>
        <v/>
      </c>
    </row>
    <row customHeight="1" ht="13.5" r="3" s="75">
      <c r="A3" s="82">
        <f>IF(J3="","",J3)</f>
        <v/>
      </c>
      <c r="B3" s="80">
        <f>IF('Time Series Inputs'!A3="","",'Time Series Inputs'!A3)</f>
        <v/>
      </c>
      <c r="C3" s="81">
        <f>IF('Time Series Inputs'!B3="","",'Time Series Inputs'!B3)</f>
        <v/>
      </c>
      <c r="D3" s="81">
        <f>IF('Time Series Inputs'!C3="","",'Time Series Inputs'!C3)</f>
        <v/>
      </c>
      <c r="E3" s="148">
        <f>IF('Rule Recommendations'!A3="","",'Rule Recommendations'!A3)</f>
        <v/>
      </c>
      <c r="F3" s="148">
        <f>IF($E3="","",IF(ROW($E3)&lt;=FIRST_PERMITTED_TRADE_DATE,0,'Apply Constraints'!$E3))</f>
        <v/>
      </c>
      <c r="G3" s="148">
        <f>IF(F3="","",IF(ABS($F3)&gt;MAXIMUM_PERMITTED_LEVERAGE, MAXIMUM_PERMITTED_LEVERAGE*SIGN($F3),$F3))</f>
        <v/>
      </c>
      <c r="H3" s="148">
        <f>IF(G3="","",MAX($G3,-ABS(MAXIMUM_PERMITTED_SHORT_POSITION)))</f>
        <v/>
      </c>
      <c r="I3" s="86">
        <f>IF(C3="","",IF(I2="Triggered","Triggered",IF((C3-C2)/C2*H2&lt;-TRAILING_STOP_LOSS_MAXIMUM_DAILY_LOSS,"Triggered","Inactive")))</f>
        <v/>
      </c>
      <c r="J3" s="148">
        <f>IF(I3="Triggered", 0, H3)</f>
        <v/>
      </c>
    </row>
    <row customHeight="1" ht="13.5" r="4" s="75">
      <c r="A4" s="82">
        <f>IF(J4="","",J4)</f>
        <v/>
      </c>
      <c r="B4" s="80">
        <f>IF('Time Series Inputs'!A4="","",'Time Series Inputs'!A4)</f>
        <v/>
      </c>
      <c r="C4" s="81">
        <f>IF('Time Series Inputs'!B4="","",'Time Series Inputs'!B4)</f>
        <v/>
      </c>
      <c r="D4" s="81">
        <f>IF('Time Series Inputs'!C4="","",'Time Series Inputs'!C4)</f>
        <v/>
      </c>
      <c r="E4" s="148">
        <f>IF('Rule Recommendations'!A4="","",'Rule Recommendations'!A4)</f>
        <v/>
      </c>
      <c r="F4" s="148">
        <f>IF($E4="","",IF(ROW($E4)&lt;=FIRST_PERMITTED_TRADE_DATE,0,'Apply Constraints'!$E4))</f>
        <v/>
      </c>
      <c r="G4" s="148">
        <f>IF(F4="","",IF(ABS($F4)&gt;MAXIMUM_PERMITTED_LEVERAGE, MAXIMUM_PERMITTED_LEVERAGE*SIGN($F4),$F4))</f>
        <v/>
      </c>
      <c r="H4" s="148">
        <f>IF(G4="","",MAX($G4,-ABS(MAXIMUM_PERMITTED_SHORT_POSITION)))</f>
        <v/>
      </c>
      <c r="I4" s="86">
        <f>IF(C4="","",IF(I3="Triggered","Triggered",IF((C4-C3)/C3*H3&lt;-TRAILING_STOP_LOSS_MAXIMUM_DAILY_LOSS,"Triggered","Inactive")))</f>
        <v/>
      </c>
      <c r="J4" s="148">
        <f>IF(I4="Triggered", 0, H4)</f>
        <v/>
      </c>
    </row>
    <row customHeight="1" ht="13.5" r="5" s="75">
      <c r="A5" s="82">
        <f>IF(J5="","",J5)</f>
        <v/>
      </c>
      <c r="B5" s="80">
        <f>IF('Time Series Inputs'!A5="","",'Time Series Inputs'!A5)</f>
        <v/>
      </c>
      <c r="C5" s="81">
        <f>IF('Time Series Inputs'!B5="","",'Time Series Inputs'!B5)</f>
        <v/>
      </c>
      <c r="D5" s="81">
        <f>IF('Time Series Inputs'!C5="","",'Time Series Inputs'!C5)</f>
        <v/>
      </c>
      <c r="E5" s="148">
        <f>IF('Rule Recommendations'!A5="","",'Rule Recommendations'!A5)</f>
        <v/>
      </c>
      <c r="F5" s="148">
        <f>IF($E5="","",IF(ROW($E5)&lt;=FIRST_PERMITTED_TRADE_DATE,0,'Apply Constraints'!$E5))</f>
        <v/>
      </c>
      <c r="G5" s="148">
        <f>IF(F5="","",IF(ABS($F5)&gt;MAXIMUM_PERMITTED_LEVERAGE, MAXIMUM_PERMITTED_LEVERAGE*SIGN($F5),$F5))</f>
        <v/>
      </c>
      <c r="H5" s="148">
        <f>IF(G5="","",MAX($G5,-ABS(MAXIMUM_PERMITTED_SHORT_POSITION)))</f>
        <v/>
      </c>
      <c r="I5" s="86">
        <f>IF(C5="","",IF(I4="Triggered","Triggered",IF((C5-C4)/C4*H4&lt;-TRAILING_STOP_LOSS_MAXIMUM_DAILY_LOSS,"Triggered","Inactive")))</f>
        <v/>
      </c>
      <c r="J5" s="148">
        <f>IF(I5="Triggered", 0, H5)</f>
        <v/>
      </c>
    </row>
    <row customHeight="1" ht="13.5" r="6" s="75">
      <c r="A6" s="82">
        <f>IF(J6="","",J6)</f>
        <v/>
      </c>
      <c r="B6" s="80">
        <f>IF('Time Series Inputs'!A6="","",'Time Series Inputs'!A6)</f>
        <v/>
      </c>
      <c r="C6" s="81">
        <f>IF('Time Series Inputs'!B6="","",'Time Series Inputs'!B6)</f>
        <v/>
      </c>
      <c r="D6" s="81">
        <f>IF('Time Series Inputs'!C6="","",'Time Series Inputs'!C6)</f>
        <v/>
      </c>
      <c r="E6" s="148">
        <f>IF('Rule Recommendations'!A6="","",'Rule Recommendations'!A6)</f>
        <v/>
      </c>
      <c r="F6" s="148">
        <f>IF($E6="","",IF(ROW($E6)&lt;=FIRST_PERMITTED_TRADE_DATE,0,'Apply Constraints'!$E6))</f>
        <v/>
      </c>
      <c r="G6" s="148">
        <f>IF(F6="","",IF(ABS($F6)&gt;MAXIMUM_PERMITTED_LEVERAGE, MAXIMUM_PERMITTED_LEVERAGE*SIGN($F6),$F6))</f>
        <v/>
      </c>
      <c r="H6" s="148">
        <f>IF(G6="","",MAX($G6,-ABS(MAXIMUM_PERMITTED_SHORT_POSITION)))</f>
        <v/>
      </c>
      <c r="I6" s="86">
        <f>IF(C6="","",IF(I5="Triggered","Triggered",IF((C6-C5)/C5*H5&lt;-TRAILING_STOP_LOSS_MAXIMUM_DAILY_LOSS,"Triggered","Inactive")))</f>
        <v/>
      </c>
      <c r="J6" s="148">
        <f>IF(I6="Triggered", 0, H6)</f>
        <v/>
      </c>
    </row>
    <row customHeight="1" ht="13.5" r="7" s="75">
      <c r="A7" s="82">
        <f>IF(J7="","",J7)</f>
        <v/>
      </c>
      <c r="B7" s="80">
        <f>IF('Time Series Inputs'!A7="","",'Time Series Inputs'!A7)</f>
        <v/>
      </c>
      <c r="C7" s="81">
        <f>IF('Time Series Inputs'!B7="","",'Time Series Inputs'!B7)</f>
        <v/>
      </c>
      <c r="D7" s="81">
        <f>IF('Time Series Inputs'!C7="","",'Time Series Inputs'!C7)</f>
        <v/>
      </c>
      <c r="E7" s="148">
        <f>IF('Rule Recommendations'!A7="","",'Rule Recommendations'!A7)</f>
        <v/>
      </c>
      <c r="F7" s="148">
        <f>IF($E7="","",IF(ROW($E7)&lt;=FIRST_PERMITTED_TRADE_DATE,0,'Apply Constraints'!$E7))</f>
        <v/>
      </c>
      <c r="G7" s="148">
        <f>IF(F7="","",IF(ABS($F7)&gt;MAXIMUM_PERMITTED_LEVERAGE, MAXIMUM_PERMITTED_LEVERAGE*SIGN($F7),$F7))</f>
        <v/>
      </c>
      <c r="H7" s="148">
        <f>IF(G7="","",MAX($G7,-ABS(MAXIMUM_PERMITTED_SHORT_POSITION)))</f>
        <v/>
      </c>
      <c r="I7" s="86">
        <f>IF(C7="","",IF(I6="Triggered","Triggered",IF((C7-C6)/C6*H6&lt;-TRAILING_STOP_LOSS_MAXIMUM_DAILY_LOSS,"Triggered","Inactive")))</f>
        <v/>
      </c>
      <c r="J7" s="148">
        <f>IF(I7="Triggered", 0, H7)</f>
        <v/>
      </c>
    </row>
    <row customHeight="1" ht="13.5" r="8" s="75">
      <c r="A8" s="82">
        <f>IF(J8="","",J8)</f>
        <v/>
      </c>
      <c r="B8" s="80">
        <f>IF('Time Series Inputs'!A8="","",'Time Series Inputs'!A8)</f>
        <v/>
      </c>
      <c r="C8" s="81">
        <f>IF('Time Series Inputs'!B8="","",'Time Series Inputs'!B8)</f>
        <v/>
      </c>
      <c r="D8" s="81">
        <f>IF('Time Series Inputs'!C8="","",'Time Series Inputs'!C8)</f>
        <v/>
      </c>
      <c r="E8" s="148">
        <f>IF('Rule Recommendations'!A8="","",'Rule Recommendations'!A8)</f>
        <v/>
      </c>
      <c r="F8" s="148">
        <f>IF($E8="","",IF(ROW($E8)&lt;=FIRST_PERMITTED_TRADE_DATE,0,'Apply Constraints'!$E8))</f>
        <v/>
      </c>
      <c r="G8" s="148">
        <f>IF(F8="","",IF(ABS($F8)&gt;MAXIMUM_PERMITTED_LEVERAGE, MAXIMUM_PERMITTED_LEVERAGE*SIGN($F8),$F8))</f>
        <v/>
      </c>
      <c r="H8" s="148">
        <f>IF(G8="","",MAX($G8,-ABS(MAXIMUM_PERMITTED_SHORT_POSITION)))</f>
        <v/>
      </c>
      <c r="I8" s="86">
        <f>IF(C8="","",IF(I7="Triggered","Triggered",IF((C8-C7)/C7*H7&lt;-TRAILING_STOP_LOSS_MAXIMUM_DAILY_LOSS,"Triggered","Inactive")))</f>
        <v/>
      </c>
      <c r="J8" s="148">
        <f>IF(I8="Triggered", 0, H8)</f>
        <v/>
      </c>
    </row>
    <row customHeight="1" ht="13.5" r="9" s="75">
      <c r="A9" s="82">
        <f>IF(J9="","",J9)</f>
        <v/>
      </c>
      <c r="B9" s="80">
        <f>IF('Time Series Inputs'!A9="","",'Time Series Inputs'!A9)</f>
        <v/>
      </c>
      <c r="C9" s="81">
        <f>IF('Time Series Inputs'!B9="","",'Time Series Inputs'!B9)</f>
        <v/>
      </c>
      <c r="D9" s="81">
        <f>IF('Time Series Inputs'!C9="","",'Time Series Inputs'!C9)</f>
        <v/>
      </c>
      <c r="E9" s="148">
        <f>IF('Rule Recommendations'!A9="","",'Rule Recommendations'!A9)</f>
        <v/>
      </c>
      <c r="F9" s="148">
        <f>IF($E9="","",IF(ROW($E9)&lt;=FIRST_PERMITTED_TRADE_DATE,0,'Apply Constraints'!$E9))</f>
        <v/>
      </c>
      <c r="G9" s="148">
        <f>IF(F9="","",IF(ABS($F9)&gt;MAXIMUM_PERMITTED_LEVERAGE, MAXIMUM_PERMITTED_LEVERAGE*SIGN($F9),$F9))</f>
        <v/>
      </c>
      <c r="H9" s="148">
        <f>IF(G9="","",MAX($G9,-ABS(MAXIMUM_PERMITTED_SHORT_POSITION)))</f>
        <v/>
      </c>
      <c r="I9" s="86">
        <f>IF(C9="","",IF(I8="Triggered","Triggered",IF((C9-C8)/C8*H8&lt;-TRAILING_STOP_LOSS_MAXIMUM_DAILY_LOSS,"Triggered","Inactive")))</f>
        <v/>
      </c>
      <c r="J9" s="148">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8">
        <f>IF('Rule Recommendations'!A10="","",'Rule Recommendations'!A10)</f>
        <v/>
      </c>
      <c r="F10" s="148">
        <f>IF($E10="","",IF(ROW($E10)&lt;=FIRST_PERMITTED_TRADE_DATE,0,'Apply Constraints'!$E10))</f>
        <v/>
      </c>
      <c r="G10" s="148">
        <f>IF(F10="","",IF(ABS($F10)&gt;MAXIMUM_PERMITTED_LEVERAGE, MAXIMUM_PERMITTED_LEVERAGE*SIGN($F10),$F10))</f>
        <v/>
      </c>
      <c r="H10" s="148">
        <f>IF(G10="","",MAX($G10,-ABS(MAXIMUM_PERMITTED_SHORT_POSITION)))</f>
        <v/>
      </c>
      <c r="I10" s="86">
        <f>IF(C10="","",IF(I9="Triggered","Triggered",IF((C10-C9)/C9*H9&lt;-TRAILING_STOP_LOSS_MAXIMUM_DAILY_LOSS,"Triggered","Inactive")))</f>
        <v/>
      </c>
      <c r="J10" s="148">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8">
        <f>IF('Rule Recommendations'!A11="","",'Rule Recommendations'!A11)</f>
        <v/>
      </c>
      <c r="F11" s="148">
        <f>IF($E11="","",IF(ROW($E11)&lt;=FIRST_PERMITTED_TRADE_DATE,0,'Apply Constraints'!$E11))</f>
        <v/>
      </c>
      <c r="G11" s="148">
        <f>IF(F11="","",IF(ABS($F11)&gt;MAXIMUM_PERMITTED_LEVERAGE, MAXIMUM_PERMITTED_LEVERAGE*SIGN($F11),$F11))</f>
        <v/>
      </c>
      <c r="H11" s="148">
        <f>IF(G11="","",MAX($G11,-ABS(MAXIMUM_PERMITTED_SHORT_POSITION)))</f>
        <v/>
      </c>
      <c r="I11" s="86">
        <f>IF(C11="","",IF(I10="Triggered","Triggered",IF((C11-C10)/C10*H10&lt;-TRAILING_STOP_LOSS_MAXIMUM_DAILY_LOSS,"Triggered","Inactive")))</f>
        <v/>
      </c>
      <c r="J11" s="148">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8">
        <f>IF('Rule Recommendations'!A12="","",'Rule Recommendations'!A12)</f>
        <v/>
      </c>
      <c r="F12" s="148">
        <f>IF($E12="","",IF(ROW($E12)&lt;=FIRST_PERMITTED_TRADE_DATE,0,'Apply Constraints'!$E12))</f>
        <v/>
      </c>
      <c r="G12" s="148">
        <f>IF(F12="","",IF(ABS($F12)&gt;MAXIMUM_PERMITTED_LEVERAGE, MAXIMUM_PERMITTED_LEVERAGE*SIGN($F12),$F12))</f>
        <v/>
      </c>
      <c r="H12" s="148">
        <f>IF(G12="","",MAX($G12,-ABS(MAXIMUM_PERMITTED_SHORT_POSITION)))</f>
        <v/>
      </c>
      <c r="I12" s="86">
        <f>IF(C12="","",IF(I11="Triggered","Triggered",IF((C12-C11)/C11*H11&lt;-TRAILING_STOP_LOSS_MAXIMUM_DAILY_LOSS,"Triggered","Inactive")))</f>
        <v/>
      </c>
      <c r="J12" s="148">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8">
        <f>IF('Rule Recommendations'!A13="","",'Rule Recommendations'!A13)</f>
        <v/>
      </c>
      <c r="F13" s="148">
        <f>IF($E13="","",IF(ROW($E13)&lt;=FIRST_PERMITTED_TRADE_DATE,0,'Apply Constraints'!$E13))</f>
        <v/>
      </c>
      <c r="G13" s="148">
        <f>IF(F13="","",IF(ABS($F13)&gt;MAXIMUM_PERMITTED_LEVERAGE, MAXIMUM_PERMITTED_LEVERAGE*SIGN($F13),$F13))</f>
        <v/>
      </c>
      <c r="H13" s="148">
        <f>IF(G13="","",MAX($G13,-ABS(MAXIMUM_PERMITTED_SHORT_POSITION)))</f>
        <v/>
      </c>
      <c r="I13" s="86">
        <f>IF(C13="","",IF(I12="Triggered","Triggered",IF((C13-C12)/C12*H12&lt;-TRAILING_STOP_LOSS_MAXIMUM_DAILY_LOSS,"Triggered","Inactive")))</f>
        <v/>
      </c>
      <c r="J13" s="148">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8">
        <f>IF('Rule Recommendations'!A14="","",'Rule Recommendations'!A14)</f>
        <v/>
      </c>
      <c r="F14" s="148">
        <f>IF($E14="","",IF(ROW($E14)&lt;=FIRST_PERMITTED_TRADE_DATE,0,'Apply Constraints'!$E14))</f>
        <v/>
      </c>
      <c r="G14" s="148">
        <f>IF(F14="","",IF(ABS($F14)&gt;MAXIMUM_PERMITTED_LEVERAGE, MAXIMUM_PERMITTED_LEVERAGE*SIGN($F14),$F14))</f>
        <v/>
      </c>
      <c r="H14" s="148">
        <f>IF(G14="","",MAX($G14,-ABS(MAXIMUM_PERMITTED_SHORT_POSITION)))</f>
        <v/>
      </c>
      <c r="I14" s="86">
        <f>IF(C14="","",IF(I13="Triggered","Triggered",IF((C14-C13)/C13*H13&lt;-TRAILING_STOP_LOSS_MAXIMUM_DAILY_LOSS,"Triggered","Inactive")))</f>
        <v/>
      </c>
      <c r="J14" s="148">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8">
        <f>IF('Rule Recommendations'!A15="","",'Rule Recommendations'!A15)</f>
        <v/>
      </c>
      <c r="F15" s="148">
        <f>IF($E15="","",IF(ROW($E15)&lt;=FIRST_PERMITTED_TRADE_DATE,0,'Apply Constraints'!$E15))</f>
        <v/>
      </c>
      <c r="G15" s="148">
        <f>IF(F15="","",IF(ABS($F15)&gt;MAXIMUM_PERMITTED_LEVERAGE, MAXIMUM_PERMITTED_LEVERAGE*SIGN($F15),$F15))</f>
        <v/>
      </c>
      <c r="H15" s="148">
        <f>IF(G15="","",MAX($G15,-ABS(MAXIMUM_PERMITTED_SHORT_POSITION)))</f>
        <v/>
      </c>
      <c r="I15" s="86">
        <f>IF(C15="","",IF(I14="Triggered","Triggered",IF((C15-C14)/C14*H14&lt;-TRAILING_STOP_LOSS_MAXIMUM_DAILY_LOSS,"Triggered","Inactive")))</f>
        <v/>
      </c>
      <c r="J15" s="148">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8">
        <f>IF('Rule Recommendations'!A16="","",'Rule Recommendations'!A16)</f>
        <v/>
      </c>
      <c r="F16" s="148">
        <f>IF($E16="","",IF(ROW($E16)&lt;=FIRST_PERMITTED_TRADE_DATE,0,'Apply Constraints'!$E16))</f>
        <v/>
      </c>
      <c r="G16" s="148">
        <f>IF(F16="","",IF(ABS($F16)&gt;MAXIMUM_PERMITTED_LEVERAGE, MAXIMUM_PERMITTED_LEVERAGE*SIGN($F16),$F16))</f>
        <v/>
      </c>
      <c r="H16" s="148">
        <f>IF(G16="","",MAX($G16,-ABS(MAXIMUM_PERMITTED_SHORT_POSITION)))</f>
        <v/>
      </c>
      <c r="I16" s="86">
        <f>IF(C16="","",IF(I15="Triggered","Triggered",IF((C16-C15)/C15*H15&lt;-TRAILING_STOP_LOSS_MAXIMUM_DAILY_LOSS,"Triggered","Inactive")))</f>
        <v/>
      </c>
      <c r="J16" s="148">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8">
        <f>IF('Rule Recommendations'!A17="","",'Rule Recommendations'!A17)</f>
        <v/>
      </c>
      <c r="F17" s="148">
        <f>IF($E17="","",IF(ROW($E17)&lt;=FIRST_PERMITTED_TRADE_DATE,0,'Apply Constraints'!$E17))</f>
        <v/>
      </c>
      <c r="G17" s="148">
        <f>IF(F17="","",IF(ABS($F17)&gt;MAXIMUM_PERMITTED_LEVERAGE, MAXIMUM_PERMITTED_LEVERAGE*SIGN($F17),$F17))</f>
        <v/>
      </c>
      <c r="H17" s="148">
        <f>IF(G17="","",MAX($G17,-ABS(MAXIMUM_PERMITTED_SHORT_POSITION)))</f>
        <v/>
      </c>
      <c r="I17" s="86">
        <f>IF(C17="","",IF(I16="Triggered","Triggered",IF((C17-C16)/C16*H16&lt;-TRAILING_STOP_LOSS_MAXIMUM_DAILY_LOSS,"Triggered","Inactive")))</f>
        <v/>
      </c>
      <c r="J17" s="148">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8">
        <f>IF('Rule Recommendations'!A18="","",'Rule Recommendations'!A18)</f>
        <v/>
      </c>
      <c r="F18" s="148">
        <f>IF($E18="","",IF(ROW($E18)&lt;=FIRST_PERMITTED_TRADE_DATE,0,'Apply Constraints'!$E18))</f>
        <v/>
      </c>
      <c r="G18" s="148">
        <f>IF(F18="","",IF(ABS($F18)&gt;MAXIMUM_PERMITTED_LEVERAGE, MAXIMUM_PERMITTED_LEVERAGE*SIGN($F18),$F18))</f>
        <v/>
      </c>
      <c r="H18" s="148">
        <f>IF(G18="","",MAX($G18,-ABS(MAXIMUM_PERMITTED_SHORT_POSITION)))</f>
        <v/>
      </c>
      <c r="I18" s="86">
        <f>IF(C18="","",IF(I17="Triggered","Triggered",IF((C18-C17)/C17*H17&lt;-TRAILING_STOP_LOSS_MAXIMUM_DAILY_LOSS,"Triggered","Inactive")))</f>
        <v/>
      </c>
      <c r="J18" s="148">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8">
        <f>IF('Rule Recommendations'!A19="","",'Rule Recommendations'!A19)</f>
        <v/>
      </c>
      <c r="F19" s="148">
        <f>IF($E19="","",IF(ROW($E19)&lt;=FIRST_PERMITTED_TRADE_DATE,0,'Apply Constraints'!$E19))</f>
        <v/>
      </c>
      <c r="G19" s="148">
        <f>IF(F19="","",IF(ABS($F19)&gt;MAXIMUM_PERMITTED_LEVERAGE, MAXIMUM_PERMITTED_LEVERAGE*SIGN($F19),$F19))</f>
        <v/>
      </c>
      <c r="H19" s="148">
        <f>IF(G19="","",MAX($G19,-ABS(MAXIMUM_PERMITTED_SHORT_POSITION)))</f>
        <v/>
      </c>
      <c r="I19" s="86">
        <f>IF(C19="","",IF(I18="Triggered","Triggered",IF((C19-C18)/C18*H18&lt;-TRAILING_STOP_LOSS_MAXIMUM_DAILY_LOSS,"Triggered","Inactive")))</f>
        <v/>
      </c>
      <c r="J19" s="148">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8">
        <f>IF('Rule Recommendations'!A20="","",'Rule Recommendations'!A20)</f>
        <v/>
      </c>
      <c r="F20" s="148">
        <f>IF($E20="","",IF(ROW($E20)&lt;=FIRST_PERMITTED_TRADE_DATE,0,'Apply Constraints'!$E20))</f>
        <v/>
      </c>
      <c r="G20" s="148">
        <f>IF(F20="","",IF(ABS($F20)&gt;MAXIMUM_PERMITTED_LEVERAGE, MAXIMUM_PERMITTED_LEVERAGE*SIGN($F20),$F20))</f>
        <v/>
      </c>
      <c r="H20" s="148">
        <f>IF(G20="","",MAX($G20,-ABS(MAXIMUM_PERMITTED_SHORT_POSITION)))</f>
        <v/>
      </c>
      <c r="I20" s="86">
        <f>IF(C20="","",IF(I19="Triggered","Triggered",IF((C20-C19)/C19*H19&lt;-TRAILING_STOP_LOSS_MAXIMUM_DAILY_LOSS,"Triggered","Inactive")))</f>
        <v/>
      </c>
      <c r="J20" s="148">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8">
        <f>IF('Rule Recommendations'!A21="","",'Rule Recommendations'!A21)</f>
        <v/>
      </c>
      <c r="F21" s="148">
        <f>IF($E21="","",IF(ROW($E21)&lt;=FIRST_PERMITTED_TRADE_DATE,0,'Apply Constraints'!$E21))</f>
        <v/>
      </c>
      <c r="G21" s="148">
        <f>IF(F21="","",IF(ABS($F21)&gt;MAXIMUM_PERMITTED_LEVERAGE, MAXIMUM_PERMITTED_LEVERAGE*SIGN($F21),$F21))</f>
        <v/>
      </c>
      <c r="H21" s="148">
        <f>IF(G21="","",MAX($G21,-ABS(MAXIMUM_PERMITTED_SHORT_POSITION)))</f>
        <v/>
      </c>
      <c r="I21" s="86">
        <f>IF(C21="","",IF(I20="Triggered","Triggered",IF((C21-C20)/C20*H20&lt;-TRAILING_STOP_LOSS_MAXIMUM_DAILY_LOSS,"Triggered","Inactive")))</f>
        <v/>
      </c>
      <c r="J21" s="148">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8">
        <f>IF('Rule Recommendations'!A22="","",'Rule Recommendations'!A22)</f>
        <v/>
      </c>
      <c r="F22" s="148">
        <f>IF($E22="","",IF(ROW($E22)&lt;=FIRST_PERMITTED_TRADE_DATE,0,'Apply Constraints'!$E22))</f>
        <v/>
      </c>
      <c r="G22" s="148">
        <f>IF(F22="","",IF(ABS($F22)&gt;MAXIMUM_PERMITTED_LEVERAGE, MAXIMUM_PERMITTED_LEVERAGE*SIGN($F22),$F22))</f>
        <v/>
      </c>
      <c r="H22" s="148">
        <f>IF(G22="","",MAX($G22,-ABS(MAXIMUM_PERMITTED_SHORT_POSITION)))</f>
        <v/>
      </c>
      <c r="I22" s="86">
        <f>IF(C22="","",IF(I21="Triggered","Triggered",IF((C22-C21)/C21*H21&lt;-TRAILING_STOP_LOSS_MAXIMUM_DAILY_LOSS,"Triggered","Inactive")))</f>
        <v/>
      </c>
      <c r="J22" s="148">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8">
        <f>IF('Rule Recommendations'!A23="","",'Rule Recommendations'!A23)</f>
        <v/>
      </c>
      <c r="F23" s="148">
        <f>IF($E23="","",IF(ROW($E23)&lt;=FIRST_PERMITTED_TRADE_DATE,0,'Apply Constraints'!$E23))</f>
        <v/>
      </c>
      <c r="G23" s="148">
        <f>IF(F23="","",IF(ABS($F23)&gt;MAXIMUM_PERMITTED_LEVERAGE, MAXIMUM_PERMITTED_LEVERAGE*SIGN($F23),$F23))</f>
        <v/>
      </c>
      <c r="H23" s="148">
        <f>IF(G23="","",MAX($G23,-ABS(MAXIMUM_PERMITTED_SHORT_POSITION)))</f>
        <v/>
      </c>
      <c r="I23" s="86">
        <f>IF(C23="","",IF(I22="Triggered","Triggered",IF((C23-C22)/C22*H22&lt;-TRAILING_STOP_LOSS_MAXIMUM_DAILY_LOSS,"Triggered","Inactive")))</f>
        <v/>
      </c>
      <c r="J23" s="148">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8">
        <f>IF('Rule Recommendations'!A24="","",'Rule Recommendations'!A24)</f>
        <v/>
      </c>
      <c r="F24" s="148">
        <f>IF($E24="","",IF(ROW($E24)&lt;=FIRST_PERMITTED_TRADE_DATE,0,'Apply Constraints'!$E24))</f>
        <v/>
      </c>
      <c r="G24" s="148">
        <f>IF(F24="","",IF(ABS($F24)&gt;MAXIMUM_PERMITTED_LEVERAGE, MAXIMUM_PERMITTED_LEVERAGE*SIGN($F24),$F24))</f>
        <v/>
      </c>
      <c r="H24" s="148">
        <f>IF(G24="","",MAX($G24,-ABS(MAXIMUM_PERMITTED_SHORT_POSITION)))</f>
        <v/>
      </c>
      <c r="I24" s="86">
        <f>IF(C24="","",IF(I23="Triggered","Triggered",IF((C24-C23)/C23*H23&lt;-TRAILING_STOP_LOSS_MAXIMUM_DAILY_LOSS,"Triggered","Inactive")))</f>
        <v/>
      </c>
      <c r="J24" s="148">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8">
        <f>IF('Rule Recommendations'!A25="","",'Rule Recommendations'!A25)</f>
        <v/>
      </c>
      <c r="F25" s="148">
        <f>IF($E25="","",IF(ROW($E25)&lt;=FIRST_PERMITTED_TRADE_DATE,0,'Apply Constraints'!$E25))</f>
        <v/>
      </c>
      <c r="G25" s="148">
        <f>IF(F25="","",IF(ABS($F25)&gt;MAXIMUM_PERMITTED_LEVERAGE, MAXIMUM_PERMITTED_LEVERAGE*SIGN($F25),$F25))</f>
        <v/>
      </c>
      <c r="H25" s="148">
        <f>IF(G25="","",MAX($G25,-ABS(MAXIMUM_PERMITTED_SHORT_POSITION)))</f>
        <v/>
      </c>
      <c r="I25" s="86">
        <f>IF(C25="","",IF(I24="Triggered","Triggered",IF((C25-C24)/C24*H24&lt;-TRAILING_STOP_LOSS_MAXIMUM_DAILY_LOSS,"Triggered","Inactive")))</f>
        <v/>
      </c>
      <c r="J25" s="148">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8">
        <f>IF('Rule Recommendations'!A26="","",'Rule Recommendations'!A26)</f>
        <v/>
      </c>
      <c r="F26" s="148">
        <f>IF($E26="","",IF(ROW($E26)&lt;=FIRST_PERMITTED_TRADE_DATE,0,'Apply Constraints'!$E26))</f>
        <v/>
      </c>
      <c r="G26" s="148">
        <f>IF(F26="","",IF(ABS($F26)&gt;MAXIMUM_PERMITTED_LEVERAGE, MAXIMUM_PERMITTED_LEVERAGE*SIGN($F26),$F26))</f>
        <v/>
      </c>
      <c r="H26" s="148">
        <f>IF(G26="","",MAX($G26,-ABS(MAXIMUM_PERMITTED_SHORT_POSITION)))</f>
        <v/>
      </c>
      <c r="I26" s="86">
        <f>IF(C26="","",IF(I25="Triggered","Triggered",IF((C26-C25)/C25*H25&lt;-TRAILING_STOP_LOSS_MAXIMUM_DAILY_LOSS,"Triggered","Inactive")))</f>
        <v/>
      </c>
      <c r="J26" s="148">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8">
        <f>IF('Rule Recommendations'!A27="","",'Rule Recommendations'!A27)</f>
        <v/>
      </c>
      <c r="F27" s="148">
        <f>IF($E27="","",IF(ROW($E27)&lt;=FIRST_PERMITTED_TRADE_DATE,0,'Apply Constraints'!$E27))</f>
        <v/>
      </c>
      <c r="G27" s="148">
        <f>IF(F27="","",IF(ABS($F27)&gt;MAXIMUM_PERMITTED_LEVERAGE, MAXIMUM_PERMITTED_LEVERAGE*SIGN($F27),$F27))</f>
        <v/>
      </c>
      <c r="H27" s="148">
        <f>IF(G27="","",MAX($G27,-ABS(MAXIMUM_PERMITTED_SHORT_POSITION)))</f>
        <v/>
      </c>
      <c r="I27" s="86">
        <f>IF(C27="","",IF(I26="Triggered","Triggered",IF((C27-C26)/C26*H26&lt;-TRAILING_STOP_LOSS_MAXIMUM_DAILY_LOSS,"Triggered","Inactive")))</f>
        <v/>
      </c>
      <c r="J27" s="148">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8">
        <f>IF('Rule Recommendations'!A28="","",'Rule Recommendations'!A28)</f>
        <v/>
      </c>
      <c r="F28" s="148">
        <f>IF($E28="","",IF(ROW($E28)&lt;=FIRST_PERMITTED_TRADE_DATE,0,'Apply Constraints'!$E28))</f>
        <v/>
      </c>
      <c r="G28" s="148">
        <f>IF(F28="","",IF(ABS($F28)&gt;MAXIMUM_PERMITTED_LEVERAGE, MAXIMUM_PERMITTED_LEVERAGE*SIGN($F28),$F28))</f>
        <v/>
      </c>
      <c r="H28" s="148">
        <f>IF(G28="","",MAX($G28,-ABS(MAXIMUM_PERMITTED_SHORT_POSITION)))</f>
        <v/>
      </c>
      <c r="I28" s="86">
        <f>IF(C28="","",IF(I27="Triggered","Triggered",IF((C28-C27)/C27*H27&lt;-TRAILING_STOP_LOSS_MAXIMUM_DAILY_LOSS,"Triggered","Inactive")))</f>
        <v/>
      </c>
      <c r="J28" s="148">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8">
        <f>IF('Rule Recommendations'!A29="","",'Rule Recommendations'!A29)</f>
        <v/>
      </c>
      <c r="F29" s="148">
        <f>IF($E29="","",IF(ROW($E29)&lt;=FIRST_PERMITTED_TRADE_DATE,0,'Apply Constraints'!$E29))</f>
        <v/>
      </c>
      <c r="G29" s="148">
        <f>IF(F29="","",IF(ABS($F29)&gt;MAXIMUM_PERMITTED_LEVERAGE, MAXIMUM_PERMITTED_LEVERAGE*SIGN($F29),$F29))</f>
        <v/>
      </c>
      <c r="H29" s="148">
        <f>IF(G29="","",MAX($G29,-ABS(MAXIMUM_PERMITTED_SHORT_POSITION)))</f>
        <v/>
      </c>
      <c r="I29" s="86">
        <f>IF(C29="","",IF(I28="Triggered","Triggered",IF((C29-C28)/C28*H28&lt;-TRAILING_STOP_LOSS_MAXIMUM_DAILY_LOSS,"Triggered","Inactive")))</f>
        <v/>
      </c>
      <c r="J29" s="148">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8">
        <f>IF('Rule Recommendations'!A30="","",'Rule Recommendations'!A30)</f>
        <v/>
      </c>
      <c r="F30" s="148">
        <f>IF($E30="","",IF(ROW($E30)&lt;=FIRST_PERMITTED_TRADE_DATE,0,'Apply Constraints'!$E30))</f>
        <v/>
      </c>
      <c r="G30" s="148">
        <f>IF(F30="","",IF(ABS($F30)&gt;MAXIMUM_PERMITTED_LEVERAGE, MAXIMUM_PERMITTED_LEVERAGE*SIGN($F30),$F30))</f>
        <v/>
      </c>
      <c r="H30" s="148">
        <f>IF(G30="","",MAX($G30,-ABS(MAXIMUM_PERMITTED_SHORT_POSITION)))</f>
        <v/>
      </c>
      <c r="I30" s="86">
        <f>IF(C30="","",IF(I29="Triggered","Triggered",IF((C30-C29)/C29*H29&lt;-TRAILING_STOP_LOSS_MAXIMUM_DAILY_LOSS,"Triggered","Inactive")))</f>
        <v/>
      </c>
      <c r="J30" s="148">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8">
        <f>IF('Rule Recommendations'!A31="","",'Rule Recommendations'!A31)</f>
        <v/>
      </c>
      <c r="F31" s="148">
        <f>IF($E31="","",IF(ROW($E31)&lt;=FIRST_PERMITTED_TRADE_DATE,0,'Apply Constraints'!$E31))</f>
        <v/>
      </c>
      <c r="G31" s="148">
        <f>IF(F31="","",IF(ABS($F31)&gt;MAXIMUM_PERMITTED_LEVERAGE, MAXIMUM_PERMITTED_LEVERAGE*SIGN($F31),$F31))</f>
        <v/>
      </c>
      <c r="H31" s="148">
        <f>IF(G31="","",MAX($G31,-ABS(MAXIMUM_PERMITTED_SHORT_POSITION)))</f>
        <v/>
      </c>
      <c r="I31" s="86">
        <f>IF(C31="","",IF(I30="Triggered","Triggered",IF((C31-C30)/C30*H30&lt;-TRAILING_STOP_LOSS_MAXIMUM_DAILY_LOSS,"Triggered","Inactive")))</f>
        <v/>
      </c>
      <c r="J31" s="148">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8">
        <f>IF('Rule Recommendations'!A32="","",'Rule Recommendations'!A32)</f>
        <v/>
      </c>
      <c r="F32" s="148">
        <f>IF($E32="","",IF(ROW($E32)&lt;=FIRST_PERMITTED_TRADE_DATE,0,'Apply Constraints'!$E32))</f>
        <v/>
      </c>
      <c r="G32" s="148">
        <f>IF(F32="","",IF(ABS($F32)&gt;MAXIMUM_PERMITTED_LEVERAGE, MAXIMUM_PERMITTED_LEVERAGE*SIGN($F32),$F32))</f>
        <v/>
      </c>
      <c r="H32" s="148">
        <f>IF(G32="","",MAX($G32,-ABS(MAXIMUM_PERMITTED_SHORT_POSITION)))</f>
        <v/>
      </c>
      <c r="I32" s="86">
        <f>IF(C32="","",IF(I31="Triggered","Triggered",IF((C32-C31)/C31*H31&lt;-TRAILING_STOP_LOSS_MAXIMUM_DAILY_LOSS,"Triggered","Inactive")))</f>
        <v/>
      </c>
      <c r="J32" s="148">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8">
        <f>IF('Rule Recommendations'!A33="","",'Rule Recommendations'!A33)</f>
        <v/>
      </c>
      <c r="F33" s="148">
        <f>IF($E33="","",IF(ROW($E33)&lt;=FIRST_PERMITTED_TRADE_DATE,0,'Apply Constraints'!$E33))</f>
        <v/>
      </c>
      <c r="G33" s="148">
        <f>IF(F33="","",IF(ABS($F33)&gt;MAXIMUM_PERMITTED_LEVERAGE, MAXIMUM_PERMITTED_LEVERAGE*SIGN($F33),$F33))</f>
        <v/>
      </c>
      <c r="H33" s="148">
        <f>IF(G33="","",MAX($G33,-ABS(MAXIMUM_PERMITTED_SHORT_POSITION)))</f>
        <v/>
      </c>
      <c r="I33" s="86">
        <f>IF(C33="","",IF(I32="Triggered","Triggered",IF((C33-C32)/C32*H32&lt;-TRAILING_STOP_LOSS_MAXIMUM_DAILY_LOSS,"Triggered","Inactive")))</f>
        <v/>
      </c>
      <c r="J33" s="148">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8">
        <f>IF('Rule Recommendations'!A34="","",'Rule Recommendations'!A34)</f>
        <v/>
      </c>
      <c r="F34" s="148">
        <f>IF($E34="","",IF(ROW($E34)&lt;=FIRST_PERMITTED_TRADE_DATE,0,'Apply Constraints'!$E34))</f>
        <v/>
      </c>
      <c r="G34" s="148">
        <f>IF(F34="","",IF(ABS($F34)&gt;MAXIMUM_PERMITTED_LEVERAGE, MAXIMUM_PERMITTED_LEVERAGE*SIGN($F34),$F34))</f>
        <v/>
      </c>
      <c r="H34" s="148">
        <f>IF(G34="","",MAX($G34,-ABS(MAXIMUM_PERMITTED_SHORT_POSITION)))</f>
        <v/>
      </c>
      <c r="I34" s="86">
        <f>IF(C34="","",IF(I33="Triggered","Triggered",IF((C34-C33)/C33*H33&lt;-TRAILING_STOP_LOSS_MAXIMUM_DAILY_LOSS,"Triggered","Inactive")))</f>
        <v/>
      </c>
      <c r="J34" s="148">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8">
        <f>IF('Rule Recommendations'!A35="","",'Rule Recommendations'!A35)</f>
        <v/>
      </c>
      <c r="F35" s="148">
        <f>IF($E35="","",IF(ROW($E35)&lt;=FIRST_PERMITTED_TRADE_DATE,0,'Apply Constraints'!$E35))</f>
        <v/>
      </c>
      <c r="G35" s="148">
        <f>IF(F35="","",IF(ABS($F35)&gt;MAXIMUM_PERMITTED_LEVERAGE, MAXIMUM_PERMITTED_LEVERAGE*SIGN($F35),$F35))</f>
        <v/>
      </c>
      <c r="H35" s="148">
        <f>IF(G35="","",MAX($G35,-ABS(MAXIMUM_PERMITTED_SHORT_POSITION)))</f>
        <v/>
      </c>
      <c r="I35" s="86">
        <f>IF(C35="","",IF(I34="Triggered","Triggered",IF((C35-C34)/C34*H34&lt;-TRAILING_STOP_LOSS_MAXIMUM_DAILY_LOSS,"Triggered","Inactive")))</f>
        <v/>
      </c>
      <c r="J35" s="148">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8">
        <f>IF('Rule Recommendations'!A36="","",'Rule Recommendations'!A36)</f>
        <v/>
      </c>
      <c r="F36" s="148">
        <f>IF($E36="","",IF(ROW($E36)&lt;=FIRST_PERMITTED_TRADE_DATE,0,'Apply Constraints'!$E36))</f>
        <v/>
      </c>
      <c r="G36" s="148">
        <f>IF(F36="","",IF(ABS($F36)&gt;MAXIMUM_PERMITTED_LEVERAGE, MAXIMUM_PERMITTED_LEVERAGE*SIGN($F36),$F36))</f>
        <v/>
      </c>
      <c r="H36" s="148">
        <f>IF(G36="","",MAX($G36,-ABS(MAXIMUM_PERMITTED_SHORT_POSITION)))</f>
        <v/>
      </c>
      <c r="I36" s="86">
        <f>IF(C36="","",IF(I35="Triggered","Triggered",IF((C36-C35)/C35*H35&lt;-TRAILING_STOP_LOSS_MAXIMUM_DAILY_LOSS,"Triggered","Inactive")))</f>
        <v/>
      </c>
      <c r="J36" s="148">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8">
        <f>IF('Rule Recommendations'!A37="","",'Rule Recommendations'!A37)</f>
        <v/>
      </c>
      <c r="F37" s="148">
        <f>IF($E37="","",IF(ROW($E37)&lt;=FIRST_PERMITTED_TRADE_DATE,0,'Apply Constraints'!$E37))</f>
        <v/>
      </c>
      <c r="G37" s="148">
        <f>IF(F37="","",IF(ABS($F37)&gt;MAXIMUM_PERMITTED_LEVERAGE, MAXIMUM_PERMITTED_LEVERAGE*SIGN($F37),$F37))</f>
        <v/>
      </c>
      <c r="H37" s="148">
        <f>IF(G37="","",MAX($G37,-ABS(MAXIMUM_PERMITTED_SHORT_POSITION)))</f>
        <v/>
      </c>
      <c r="I37" s="86">
        <f>IF(C37="","",IF(I36="Triggered","Triggered",IF((C37-C36)/C36*H36&lt;-TRAILING_STOP_LOSS_MAXIMUM_DAILY_LOSS,"Triggered","Inactive")))</f>
        <v/>
      </c>
      <c r="J37" s="148">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8">
        <f>IF('Rule Recommendations'!A38="","",'Rule Recommendations'!A38)</f>
        <v/>
      </c>
      <c r="F38" s="148">
        <f>IF($E38="","",IF(ROW($E38)&lt;=FIRST_PERMITTED_TRADE_DATE,0,'Apply Constraints'!$E38))</f>
        <v/>
      </c>
      <c r="G38" s="148">
        <f>IF(F38="","",IF(ABS($F38)&gt;MAXIMUM_PERMITTED_LEVERAGE, MAXIMUM_PERMITTED_LEVERAGE*SIGN($F38),$F38))</f>
        <v/>
      </c>
      <c r="H38" s="148">
        <f>IF(G38="","",MAX($G38,-ABS(MAXIMUM_PERMITTED_SHORT_POSITION)))</f>
        <v/>
      </c>
      <c r="I38" s="86">
        <f>IF(C38="","",IF(I37="Triggered","Triggered",IF((C38-C37)/C37*H37&lt;-TRAILING_STOP_LOSS_MAXIMUM_DAILY_LOSS,"Triggered","Inactive")))</f>
        <v/>
      </c>
      <c r="J38" s="148">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8">
        <f>IF('Rule Recommendations'!A39="","",'Rule Recommendations'!A39)</f>
        <v/>
      </c>
      <c r="F39" s="148">
        <f>IF($E39="","",IF(ROW($E39)&lt;=FIRST_PERMITTED_TRADE_DATE,0,'Apply Constraints'!$E39))</f>
        <v/>
      </c>
      <c r="G39" s="148">
        <f>IF(F39="","",IF(ABS($F39)&gt;MAXIMUM_PERMITTED_LEVERAGE, MAXIMUM_PERMITTED_LEVERAGE*SIGN($F39),$F39))</f>
        <v/>
      </c>
      <c r="H39" s="148">
        <f>IF(G39="","",MAX($G39,-ABS(MAXIMUM_PERMITTED_SHORT_POSITION)))</f>
        <v/>
      </c>
      <c r="I39" s="86">
        <f>IF(C39="","",IF(I38="Triggered","Triggered",IF((C39-C38)/C38*H38&lt;-TRAILING_STOP_LOSS_MAXIMUM_DAILY_LOSS,"Triggered","Inactive")))</f>
        <v/>
      </c>
      <c r="J39" s="148">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8">
        <f>IF('Rule Recommendations'!A40="","",'Rule Recommendations'!A40)</f>
        <v/>
      </c>
      <c r="F40" s="148">
        <f>IF($E40="","",IF(ROW($E40)&lt;=FIRST_PERMITTED_TRADE_DATE,0,'Apply Constraints'!$E40))</f>
        <v/>
      </c>
      <c r="G40" s="148">
        <f>IF(F40="","",IF(ABS($F40)&gt;MAXIMUM_PERMITTED_LEVERAGE, MAXIMUM_PERMITTED_LEVERAGE*SIGN($F40),$F40))</f>
        <v/>
      </c>
      <c r="H40" s="148">
        <f>IF(G40="","",MAX($G40,-ABS(MAXIMUM_PERMITTED_SHORT_POSITION)))</f>
        <v/>
      </c>
      <c r="I40" s="86">
        <f>IF(C40="","",IF(I39="Triggered","Triggered",IF((C40-C39)/C39*H39&lt;-TRAILING_STOP_LOSS_MAXIMUM_DAILY_LOSS,"Triggered","Inactive")))</f>
        <v/>
      </c>
      <c r="J40" s="148">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8">
        <f>IF('Rule Recommendations'!A41="","",'Rule Recommendations'!A41)</f>
        <v/>
      </c>
      <c r="F41" s="148">
        <f>IF($E41="","",IF(ROW($E41)&lt;=FIRST_PERMITTED_TRADE_DATE,0,'Apply Constraints'!$E41))</f>
        <v/>
      </c>
      <c r="G41" s="148">
        <f>IF(F41="","",IF(ABS($F41)&gt;MAXIMUM_PERMITTED_LEVERAGE, MAXIMUM_PERMITTED_LEVERAGE*SIGN($F41),$F41))</f>
        <v/>
      </c>
      <c r="H41" s="148">
        <f>IF(G41="","",MAX($G41,-ABS(MAXIMUM_PERMITTED_SHORT_POSITION)))</f>
        <v/>
      </c>
      <c r="I41" s="86">
        <f>IF(C41="","",IF(I40="Triggered","Triggered",IF((C41-C40)/C40*H40&lt;-TRAILING_STOP_LOSS_MAXIMUM_DAILY_LOSS,"Triggered","Inactive")))</f>
        <v/>
      </c>
      <c r="J41" s="148">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8">
        <f>IF('Rule Recommendations'!A42="","",'Rule Recommendations'!A42)</f>
        <v/>
      </c>
      <c r="F42" s="148">
        <f>IF($E42="","",IF(ROW($E42)&lt;=FIRST_PERMITTED_TRADE_DATE,0,'Apply Constraints'!$E42))</f>
        <v/>
      </c>
      <c r="G42" s="148">
        <f>IF(F42="","",IF(ABS($F42)&gt;MAXIMUM_PERMITTED_LEVERAGE, MAXIMUM_PERMITTED_LEVERAGE*SIGN($F42),$F42))</f>
        <v/>
      </c>
      <c r="H42" s="148">
        <f>IF(G42="","",MAX($G42,-ABS(MAXIMUM_PERMITTED_SHORT_POSITION)))</f>
        <v/>
      </c>
      <c r="I42" s="86">
        <f>IF(C42="","",IF(I41="Triggered","Triggered",IF((C42-C41)/C41*H41&lt;-TRAILING_STOP_LOSS_MAXIMUM_DAILY_LOSS,"Triggered","Inactive")))</f>
        <v/>
      </c>
      <c r="J42" s="148">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8">
        <f>IF('Rule Recommendations'!A43="","",'Rule Recommendations'!A43)</f>
        <v/>
      </c>
      <c r="F43" s="148">
        <f>IF($E43="","",IF(ROW($E43)&lt;=FIRST_PERMITTED_TRADE_DATE,0,'Apply Constraints'!$E43))</f>
        <v/>
      </c>
      <c r="G43" s="148">
        <f>IF(F43="","",IF(ABS($F43)&gt;MAXIMUM_PERMITTED_LEVERAGE, MAXIMUM_PERMITTED_LEVERAGE*SIGN($F43),$F43))</f>
        <v/>
      </c>
      <c r="H43" s="148">
        <f>IF(G43="","",MAX($G43,-ABS(MAXIMUM_PERMITTED_SHORT_POSITION)))</f>
        <v/>
      </c>
      <c r="I43" s="86">
        <f>IF(C43="","",IF(I42="Triggered","Triggered",IF((C43-C42)/C42*H42&lt;-TRAILING_STOP_LOSS_MAXIMUM_DAILY_LOSS,"Triggered","Inactive")))</f>
        <v/>
      </c>
      <c r="J43" s="148">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8">
        <f>IF('Rule Recommendations'!A44="","",'Rule Recommendations'!A44)</f>
        <v/>
      </c>
      <c r="F44" s="148">
        <f>IF($E44="","",IF(ROW($E44)&lt;=FIRST_PERMITTED_TRADE_DATE,0,'Apply Constraints'!$E44))</f>
        <v/>
      </c>
      <c r="G44" s="148">
        <f>IF(F44="","",IF(ABS($F44)&gt;MAXIMUM_PERMITTED_LEVERAGE, MAXIMUM_PERMITTED_LEVERAGE*SIGN($F44),$F44))</f>
        <v/>
      </c>
      <c r="H44" s="148">
        <f>IF(G44="","",MAX($G44,-ABS(MAXIMUM_PERMITTED_SHORT_POSITION)))</f>
        <v/>
      </c>
      <c r="I44" s="86">
        <f>IF(C44="","",IF(I43="Triggered","Triggered",IF((C44-C43)/C43*H43&lt;-TRAILING_STOP_LOSS_MAXIMUM_DAILY_LOSS,"Triggered","Inactive")))</f>
        <v/>
      </c>
      <c r="J44" s="148">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8">
        <f>IF('Rule Recommendations'!A45="","",'Rule Recommendations'!A45)</f>
        <v/>
      </c>
      <c r="F45" s="148">
        <f>IF($E45="","",IF(ROW($E45)&lt;=FIRST_PERMITTED_TRADE_DATE,0,'Apply Constraints'!$E45))</f>
        <v/>
      </c>
      <c r="G45" s="148">
        <f>IF(F45="","",IF(ABS($F45)&gt;MAXIMUM_PERMITTED_LEVERAGE, MAXIMUM_PERMITTED_LEVERAGE*SIGN($F45),$F45))</f>
        <v/>
      </c>
      <c r="H45" s="148">
        <f>IF(G45="","",MAX($G45,-ABS(MAXIMUM_PERMITTED_SHORT_POSITION)))</f>
        <v/>
      </c>
      <c r="I45" s="86">
        <f>IF(C45="","",IF(I44="Triggered","Triggered",IF((C45-C44)/C44*H44&lt;-TRAILING_STOP_LOSS_MAXIMUM_DAILY_LOSS,"Triggered","Inactive")))</f>
        <v/>
      </c>
      <c r="J45" s="148">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8">
        <f>IF('Rule Recommendations'!A46="","",'Rule Recommendations'!A46)</f>
        <v/>
      </c>
      <c r="F46" s="148">
        <f>IF($E46="","",IF(ROW($E46)&lt;=FIRST_PERMITTED_TRADE_DATE,0,'Apply Constraints'!$E46))</f>
        <v/>
      </c>
      <c r="G46" s="148">
        <f>IF(F46="","",IF(ABS($F46)&gt;MAXIMUM_PERMITTED_LEVERAGE, MAXIMUM_PERMITTED_LEVERAGE*SIGN($F46),$F46))</f>
        <v/>
      </c>
      <c r="H46" s="148">
        <f>IF(G46="","",MAX($G46,-ABS(MAXIMUM_PERMITTED_SHORT_POSITION)))</f>
        <v/>
      </c>
      <c r="I46" s="86">
        <f>IF(C46="","",IF(I45="Triggered","Triggered",IF((C46-C45)/C45*H45&lt;-TRAILING_STOP_LOSS_MAXIMUM_DAILY_LOSS,"Triggered","Inactive")))</f>
        <v/>
      </c>
      <c r="J46" s="148">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8">
        <f>IF('Rule Recommendations'!A47="","",'Rule Recommendations'!A47)</f>
        <v/>
      </c>
      <c r="F47" s="148">
        <f>IF($E47="","",IF(ROW($E47)&lt;=FIRST_PERMITTED_TRADE_DATE,0,'Apply Constraints'!$E47))</f>
        <v/>
      </c>
      <c r="G47" s="148">
        <f>IF(F47="","",IF(ABS($F47)&gt;MAXIMUM_PERMITTED_LEVERAGE, MAXIMUM_PERMITTED_LEVERAGE*SIGN($F47),$F47))</f>
        <v/>
      </c>
      <c r="H47" s="148">
        <f>IF(G47="","",MAX($G47,-ABS(MAXIMUM_PERMITTED_SHORT_POSITION)))</f>
        <v/>
      </c>
      <c r="I47" s="86">
        <f>IF(C47="","",IF(I46="Triggered","Triggered",IF((C47-C46)/C46*H46&lt;-TRAILING_STOP_LOSS_MAXIMUM_DAILY_LOSS,"Triggered","Inactive")))</f>
        <v/>
      </c>
      <c r="J47" s="148">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8">
        <f>IF('Rule Recommendations'!A48="","",'Rule Recommendations'!A48)</f>
        <v/>
      </c>
      <c r="F48" s="148">
        <f>IF($E48="","",IF(ROW($E48)&lt;=FIRST_PERMITTED_TRADE_DATE,0,'Apply Constraints'!$E48))</f>
        <v/>
      </c>
      <c r="G48" s="148">
        <f>IF(F48="","",IF(ABS($F48)&gt;MAXIMUM_PERMITTED_LEVERAGE, MAXIMUM_PERMITTED_LEVERAGE*SIGN($F48),$F48))</f>
        <v/>
      </c>
      <c r="H48" s="148">
        <f>IF(G48="","",MAX($G48,-ABS(MAXIMUM_PERMITTED_SHORT_POSITION)))</f>
        <v/>
      </c>
      <c r="I48" s="86">
        <f>IF(C48="","",IF(I47="Triggered","Triggered",IF((C48-C47)/C47*H47&lt;-TRAILING_STOP_LOSS_MAXIMUM_DAILY_LOSS,"Triggered","Inactive")))</f>
        <v/>
      </c>
      <c r="J48" s="148">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8">
        <f>IF('Rule Recommendations'!A49="","",'Rule Recommendations'!A49)</f>
        <v/>
      </c>
      <c r="F49" s="148">
        <f>IF($E49="","",IF(ROW($E49)&lt;=FIRST_PERMITTED_TRADE_DATE,0,'Apply Constraints'!$E49))</f>
        <v/>
      </c>
      <c r="G49" s="148">
        <f>IF(F49="","",IF(ABS($F49)&gt;MAXIMUM_PERMITTED_LEVERAGE, MAXIMUM_PERMITTED_LEVERAGE*SIGN($F49),$F49))</f>
        <v/>
      </c>
      <c r="H49" s="148">
        <f>IF(G49="","",MAX($G49,-ABS(MAXIMUM_PERMITTED_SHORT_POSITION)))</f>
        <v/>
      </c>
      <c r="I49" s="86">
        <f>IF(C49="","",IF(I48="Triggered","Triggered",IF((C49-C48)/C48*H48&lt;-TRAILING_STOP_LOSS_MAXIMUM_DAILY_LOSS,"Triggered","Inactive")))</f>
        <v/>
      </c>
      <c r="J49" s="148">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8">
        <f>IF('Rule Recommendations'!A50="","",'Rule Recommendations'!A50)</f>
        <v/>
      </c>
      <c r="F50" s="148">
        <f>IF($E50="","",IF(ROW($E50)&lt;=FIRST_PERMITTED_TRADE_DATE,0,'Apply Constraints'!$E50))</f>
        <v/>
      </c>
      <c r="G50" s="148">
        <f>IF(F50="","",IF(ABS($F50)&gt;MAXIMUM_PERMITTED_LEVERAGE, MAXIMUM_PERMITTED_LEVERAGE*SIGN($F50),$F50))</f>
        <v/>
      </c>
      <c r="H50" s="148">
        <f>IF(G50="","",MAX($G50,-ABS(MAXIMUM_PERMITTED_SHORT_POSITION)))</f>
        <v/>
      </c>
      <c r="I50" s="86">
        <f>IF(C50="","",IF(I49="Triggered","Triggered",IF((C50-C49)/C49*H49&lt;-TRAILING_STOP_LOSS_MAXIMUM_DAILY_LOSS,"Triggered","Inactive")))</f>
        <v/>
      </c>
      <c r="J50" s="148">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8">
        <f>IF('Rule Recommendations'!A51="","",'Rule Recommendations'!A51)</f>
        <v/>
      </c>
      <c r="F51" s="148">
        <f>IF($E51="","",IF(ROW($E51)&lt;=FIRST_PERMITTED_TRADE_DATE,0,'Apply Constraints'!$E51))</f>
        <v/>
      </c>
      <c r="G51" s="148">
        <f>IF(F51="","",IF(ABS($F51)&gt;MAXIMUM_PERMITTED_LEVERAGE, MAXIMUM_PERMITTED_LEVERAGE*SIGN($F51),$F51))</f>
        <v/>
      </c>
      <c r="H51" s="148">
        <f>IF(G51="","",MAX($G51,-ABS(MAXIMUM_PERMITTED_SHORT_POSITION)))</f>
        <v/>
      </c>
      <c r="I51" s="86">
        <f>IF(C51="","",IF(I50="Triggered","Triggered",IF((C51-C50)/C50*H50&lt;-TRAILING_STOP_LOSS_MAXIMUM_DAILY_LOSS,"Triggered","Inactive")))</f>
        <v/>
      </c>
      <c r="J51" s="148">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8">
        <f>IF('Rule Recommendations'!A52="","",'Rule Recommendations'!A52)</f>
        <v/>
      </c>
      <c r="F52" s="148">
        <f>IF($E52="","",IF(ROW($E52)&lt;=FIRST_PERMITTED_TRADE_DATE,0,'Apply Constraints'!$E52))</f>
        <v/>
      </c>
      <c r="G52" s="148">
        <f>IF(F52="","",IF(ABS($F52)&gt;MAXIMUM_PERMITTED_LEVERAGE, MAXIMUM_PERMITTED_LEVERAGE*SIGN($F52),$F52))</f>
        <v/>
      </c>
      <c r="H52" s="148">
        <f>IF(G52="","",MAX($G52,-ABS(MAXIMUM_PERMITTED_SHORT_POSITION)))</f>
        <v/>
      </c>
      <c r="I52" s="86">
        <f>IF(C52="","",IF(I51="Triggered","Triggered",IF((C52-C51)/C51*H51&lt;-TRAILING_STOP_LOSS_MAXIMUM_DAILY_LOSS,"Triggered","Inactive")))</f>
        <v/>
      </c>
      <c r="J52" s="148">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8">
        <f>IF('Rule Recommendations'!A53="","",'Rule Recommendations'!A53)</f>
        <v/>
      </c>
      <c r="F53" s="148">
        <f>IF($E53="","",IF(ROW($E53)&lt;=FIRST_PERMITTED_TRADE_DATE,0,'Apply Constraints'!$E53))</f>
        <v/>
      </c>
      <c r="G53" s="148">
        <f>IF(F53="","",IF(ABS($F53)&gt;MAXIMUM_PERMITTED_LEVERAGE, MAXIMUM_PERMITTED_LEVERAGE*SIGN($F53),$F53))</f>
        <v/>
      </c>
      <c r="H53" s="148">
        <f>IF(G53="","",MAX($G53,-ABS(MAXIMUM_PERMITTED_SHORT_POSITION)))</f>
        <v/>
      </c>
      <c r="I53" s="86">
        <f>IF(C53="","",IF(I52="Triggered","Triggered",IF((C53-C52)/C52*H52&lt;-TRAILING_STOP_LOSS_MAXIMUM_DAILY_LOSS,"Triggered","Inactive")))</f>
        <v/>
      </c>
      <c r="J53" s="148">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8">
        <f>IF('Rule Recommendations'!A54="","",'Rule Recommendations'!A54)</f>
        <v/>
      </c>
      <c r="F54" s="148">
        <f>IF($E54="","",IF(ROW($E54)&lt;=FIRST_PERMITTED_TRADE_DATE,0,'Apply Constraints'!$E54))</f>
        <v/>
      </c>
      <c r="G54" s="148">
        <f>IF(F54="","",IF(ABS($F54)&gt;MAXIMUM_PERMITTED_LEVERAGE, MAXIMUM_PERMITTED_LEVERAGE*SIGN($F54),$F54))</f>
        <v/>
      </c>
      <c r="H54" s="148">
        <f>IF(G54="","",MAX($G54,-ABS(MAXIMUM_PERMITTED_SHORT_POSITION)))</f>
        <v/>
      </c>
      <c r="I54" s="86">
        <f>IF(C54="","",IF(I53="Triggered","Triggered",IF((C54-C53)/C53*H53&lt;-TRAILING_STOP_LOSS_MAXIMUM_DAILY_LOSS,"Triggered","Inactive")))</f>
        <v/>
      </c>
      <c r="J54" s="148">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8">
        <f>IF('Rule Recommendations'!A55="","",'Rule Recommendations'!A55)</f>
        <v/>
      </c>
      <c r="F55" s="148">
        <f>IF($E55="","",IF(ROW($E55)&lt;=FIRST_PERMITTED_TRADE_DATE,0,'Apply Constraints'!$E55))</f>
        <v/>
      </c>
      <c r="G55" s="148">
        <f>IF(F55="","",IF(ABS($F55)&gt;MAXIMUM_PERMITTED_LEVERAGE, MAXIMUM_PERMITTED_LEVERAGE*SIGN($F55),$F55))</f>
        <v/>
      </c>
      <c r="H55" s="148">
        <f>IF(G55="","",MAX($G55,-ABS(MAXIMUM_PERMITTED_SHORT_POSITION)))</f>
        <v/>
      </c>
      <c r="I55" s="86">
        <f>IF(C55="","",IF(I54="Triggered","Triggered",IF((C55-C54)/C54*H54&lt;-TRAILING_STOP_LOSS_MAXIMUM_DAILY_LOSS,"Triggered","Inactive")))</f>
        <v/>
      </c>
      <c r="J55" s="148">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8">
        <f>IF('Rule Recommendations'!A56="","",'Rule Recommendations'!A56)</f>
        <v/>
      </c>
      <c r="F56" s="148">
        <f>IF($E56="","",IF(ROW($E56)&lt;=FIRST_PERMITTED_TRADE_DATE,0,'Apply Constraints'!$E56))</f>
        <v/>
      </c>
      <c r="G56" s="148">
        <f>IF(F56="","",IF(ABS($F56)&gt;MAXIMUM_PERMITTED_LEVERAGE, MAXIMUM_PERMITTED_LEVERAGE*SIGN($F56),$F56))</f>
        <v/>
      </c>
      <c r="H56" s="148">
        <f>IF(G56="","",MAX($G56,-ABS(MAXIMUM_PERMITTED_SHORT_POSITION)))</f>
        <v/>
      </c>
      <c r="I56" s="86">
        <f>IF(C56="","",IF(I55="Triggered","Triggered",IF((C56-C55)/C55*H55&lt;-TRAILING_STOP_LOSS_MAXIMUM_DAILY_LOSS,"Triggered","Inactive")))</f>
        <v/>
      </c>
      <c r="J56" s="148">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8">
        <f>IF('Rule Recommendations'!A57="","",'Rule Recommendations'!A57)</f>
        <v/>
      </c>
      <c r="F57" s="148">
        <f>IF($E57="","",IF(ROW($E57)&lt;=FIRST_PERMITTED_TRADE_DATE,0,'Apply Constraints'!$E57))</f>
        <v/>
      </c>
      <c r="G57" s="148">
        <f>IF(F57="","",IF(ABS($F57)&gt;MAXIMUM_PERMITTED_LEVERAGE, MAXIMUM_PERMITTED_LEVERAGE*SIGN($F57),$F57))</f>
        <v/>
      </c>
      <c r="H57" s="148">
        <f>IF(G57="","",MAX($G57,-ABS(MAXIMUM_PERMITTED_SHORT_POSITION)))</f>
        <v/>
      </c>
      <c r="I57" s="86">
        <f>IF(C57="","",IF(I56="Triggered","Triggered",IF((C57-C56)/C56*H56&lt;-TRAILING_STOP_LOSS_MAXIMUM_DAILY_LOSS,"Triggered","Inactive")))</f>
        <v/>
      </c>
      <c r="J57" s="148">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8">
        <f>IF('Rule Recommendations'!A58="","",'Rule Recommendations'!A58)</f>
        <v/>
      </c>
      <c r="F58" s="148">
        <f>IF($E58="","",IF(ROW($E58)&lt;=FIRST_PERMITTED_TRADE_DATE,0,'Apply Constraints'!$E58))</f>
        <v/>
      </c>
      <c r="G58" s="148">
        <f>IF(F58="","",IF(ABS($F58)&gt;MAXIMUM_PERMITTED_LEVERAGE, MAXIMUM_PERMITTED_LEVERAGE*SIGN($F58),$F58))</f>
        <v/>
      </c>
      <c r="H58" s="148">
        <f>IF(G58="","",MAX($G58,-ABS(MAXIMUM_PERMITTED_SHORT_POSITION)))</f>
        <v/>
      </c>
      <c r="I58" s="86">
        <f>IF(C58="","",IF(I57="Triggered","Triggered",IF((C58-C57)/C57*H57&lt;-TRAILING_STOP_LOSS_MAXIMUM_DAILY_LOSS,"Triggered","Inactive")))</f>
        <v/>
      </c>
      <c r="J58" s="148">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8">
        <f>IF('Rule Recommendations'!A59="","",'Rule Recommendations'!A59)</f>
        <v/>
      </c>
      <c r="F59" s="148">
        <f>IF($E59="","",IF(ROW($E59)&lt;=FIRST_PERMITTED_TRADE_DATE,0,'Apply Constraints'!$E59))</f>
        <v/>
      </c>
      <c r="G59" s="148">
        <f>IF(F59="","",IF(ABS($F59)&gt;MAXIMUM_PERMITTED_LEVERAGE, MAXIMUM_PERMITTED_LEVERAGE*SIGN($F59),$F59))</f>
        <v/>
      </c>
      <c r="H59" s="148">
        <f>IF(G59="","",MAX($G59,-ABS(MAXIMUM_PERMITTED_SHORT_POSITION)))</f>
        <v/>
      </c>
      <c r="I59" s="86">
        <f>IF(C59="","",IF(I58="Triggered","Triggered",IF((C59-C58)/C58*H58&lt;-TRAILING_STOP_LOSS_MAXIMUM_DAILY_LOSS,"Triggered","Inactive")))</f>
        <v/>
      </c>
      <c r="J59" s="148">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8">
        <f>IF('Rule Recommendations'!A60="","",'Rule Recommendations'!A60)</f>
        <v/>
      </c>
      <c r="F60" s="148">
        <f>IF($E60="","",IF(ROW($E60)&lt;=FIRST_PERMITTED_TRADE_DATE,0,'Apply Constraints'!$E60))</f>
        <v/>
      </c>
      <c r="G60" s="148">
        <f>IF(F60="","",IF(ABS($F60)&gt;MAXIMUM_PERMITTED_LEVERAGE, MAXIMUM_PERMITTED_LEVERAGE*SIGN($F60),$F60))</f>
        <v/>
      </c>
      <c r="H60" s="148">
        <f>IF(G60="","",MAX($G60,-ABS(MAXIMUM_PERMITTED_SHORT_POSITION)))</f>
        <v/>
      </c>
      <c r="I60" s="86">
        <f>IF(C60="","",IF(I59="Triggered","Triggered",IF((C60-C59)/C59*H59&lt;-TRAILING_STOP_LOSS_MAXIMUM_DAILY_LOSS,"Triggered","Inactive")))</f>
        <v/>
      </c>
      <c r="J60" s="148">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8">
        <f>IF('Rule Recommendations'!A61="","",'Rule Recommendations'!A61)</f>
        <v/>
      </c>
      <c r="F61" s="148">
        <f>IF($E61="","",IF(ROW($E61)&lt;=FIRST_PERMITTED_TRADE_DATE,0,'Apply Constraints'!$E61))</f>
        <v/>
      </c>
      <c r="G61" s="148">
        <f>IF(F61="","",IF(ABS($F61)&gt;MAXIMUM_PERMITTED_LEVERAGE, MAXIMUM_PERMITTED_LEVERAGE*SIGN($F61),$F61))</f>
        <v/>
      </c>
      <c r="H61" s="148">
        <f>IF(G61="","",MAX($G61,-ABS(MAXIMUM_PERMITTED_SHORT_POSITION)))</f>
        <v/>
      </c>
      <c r="I61" s="86">
        <f>IF(C61="","",IF(I60="Triggered","Triggered",IF((C61-C60)/C60*H60&lt;-TRAILING_STOP_LOSS_MAXIMUM_DAILY_LOSS,"Triggered","Inactive")))</f>
        <v/>
      </c>
      <c r="J61" s="148">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8">
        <f>IF('Rule Recommendations'!A62="","",'Rule Recommendations'!A62)</f>
        <v/>
      </c>
      <c r="F62" s="148">
        <f>IF($E62="","",IF(ROW($E62)&lt;=FIRST_PERMITTED_TRADE_DATE,0,'Apply Constraints'!$E62))</f>
        <v/>
      </c>
      <c r="G62" s="148">
        <f>IF(F62="","",IF(ABS($F62)&gt;MAXIMUM_PERMITTED_LEVERAGE, MAXIMUM_PERMITTED_LEVERAGE*SIGN($F62),$F62))</f>
        <v/>
      </c>
      <c r="H62" s="148">
        <f>IF(G62="","",MAX($G62,-ABS(MAXIMUM_PERMITTED_SHORT_POSITION)))</f>
        <v/>
      </c>
      <c r="I62" s="86">
        <f>IF(C62="","",IF(I61="Triggered","Triggered",IF((C62-C61)/C61*H61&lt;-TRAILING_STOP_LOSS_MAXIMUM_DAILY_LOSS,"Triggered","Inactive")))</f>
        <v/>
      </c>
      <c r="J62" s="148">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8">
        <f>IF('Rule Recommendations'!A63="","",'Rule Recommendations'!A63)</f>
        <v/>
      </c>
      <c r="F63" s="148">
        <f>IF($E63="","",IF(ROW($E63)&lt;=FIRST_PERMITTED_TRADE_DATE,0,'Apply Constraints'!$E63))</f>
        <v/>
      </c>
      <c r="G63" s="148">
        <f>IF(F63="","",IF(ABS($F63)&gt;MAXIMUM_PERMITTED_LEVERAGE, MAXIMUM_PERMITTED_LEVERAGE*SIGN($F63),$F63))</f>
        <v/>
      </c>
      <c r="H63" s="148">
        <f>IF(G63="","",MAX($G63,-ABS(MAXIMUM_PERMITTED_SHORT_POSITION)))</f>
        <v/>
      </c>
      <c r="I63" s="86">
        <f>IF(C63="","",IF(I62="Triggered","Triggered",IF((C63-C62)/C62*H62&lt;-TRAILING_STOP_LOSS_MAXIMUM_DAILY_LOSS,"Triggered","Inactive")))</f>
        <v/>
      </c>
      <c r="J63" s="148">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8">
        <f>IF('Rule Recommendations'!A64="","",'Rule Recommendations'!A64)</f>
        <v/>
      </c>
      <c r="F64" s="148">
        <f>IF($E64="","",IF(ROW($E64)&lt;=FIRST_PERMITTED_TRADE_DATE,0,'Apply Constraints'!$E64))</f>
        <v/>
      </c>
      <c r="G64" s="148">
        <f>IF(F64="","",IF(ABS($F64)&gt;MAXIMUM_PERMITTED_LEVERAGE, MAXIMUM_PERMITTED_LEVERAGE*SIGN($F64),$F64))</f>
        <v/>
      </c>
      <c r="H64" s="148">
        <f>IF(G64="","",MAX($G64,-ABS(MAXIMUM_PERMITTED_SHORT_POSITION)))</f>
        <v/>
      </c>
      <c r="I64" s="86">
        <f>IF(C64="","",IF(I63="Triggered","Triggered",IF((C64-C63)/C63*H63&lt;-TRAILING_STOP_LOSS_MAXIMUM_DAILY_LOSS,"Triggered","Inactive")))</f>
        <v/>
      </c>
      <c r="J64" s="148">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8">
        <f>IF('Rule Recommendations'!A65="","",'Rule Recommendations'!A65)</f>
        <v/>
      </c>
      <c r="F65" s="148">
        <f>IF($E65="","",IF(ROW($E65)&lt;=FIRST_PERMITTED_TRADE_DATE,0,'Apply Constraints'!$E65))</f>
        <v/>
      </c>
      <c r="G65" s="148">
        <f>IF(F65="","",IF(ABS($F65)&gt;MAXIMUM_PERMITTED_LEVERAGE, MAXIMUM_PERMITTED_LEVERAGE*SIGN($F65),$F65))</f>
        <v/>
      </c>
      <c r="H65" s="148">
        <f>IF(G65="","",MAX($G65,-ABS(MAXIMUM_PERMITTED_SHORT_POSITION)))</f>
        <v/>
      </c>
      <c r="I65" s="86">
        <f>IF(C65="","",IF(I64="Triggered","Triggered",IF((C65-C64)/C64*H64&lt;-TRAILING_STOP_LOSS_MAXIMUM_DAILY_LOSS,"Triggered","Inactive")))</f>
        <v/>
      </c>
      <c r="J65" s="148">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8">
        <f>IF('Rule Recommendations'!A66="","",'Rule Recommendations'!A66)</f>
        <v/>
      </c>
      <c r="F66" s="148">
        <f>IF($E66="","",IF(ROW($E66)&lt;=FIRST_PERMITTED_TRADE_DATE,0,'Apply Constraints'!$E66))</f>
        <v/>
      </c>
      <c r="G66" s="148">
        <f>IF(F66="","",IF(ABS($F66)&gt;MAXIMUM_PERMITTED_LEVERAGE, MAXIMUM_PERMITTED_LEVERAGE*SIGN($F66),$F66))</f>
        <v/>
      </c>
      <c r="H66" s="148">
        <f>IF(G66="","",MAX($G66,-ABS(MAXIMUM_PERMITTED_SHORT_POSITION)))</f>
        <v/>
      </c>
      <c r="I66" s="86">
        <f>IF(C66="","",IF(I65="Triggered","Triggered",IF((C66-C65)/C65*H65&lt;-TRAILING_STOP_LOSS_MAXIMUM_DAILY_LOSS,"Triggered","Inactive")))</f>
        <v/>
      </c>
      <c r="J66" s="148">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8">
        <f>IF('Rule Recommendations'!A67="","",'Rule Recommendations'!A67)</f>
        <v/>
      </c>
      <c r="F67" s="148">
        <f>IF($E67="","",IF(ROW($E67)&lt;=FIRST_PERMITTED_TRADE_DATE,0,'Apply Constraints'!$E67))</f>
        <v/>
      </c>
      <c r="G67" s="148">
        <f>IF(F67="","",IF(ABS($F67)&gt;MAXIMUM_PERMITTED_LEVERAGE, MAXIMUM_PERMITTED_LEVERAGE*SIGN($F67),$F67))</f>
        <v/>
      </c>
      <c r="H67" s="148">
        <f>IF(G67="","",MAX($G67,-ABS(MAXIMUM_PERMITTED_SHORT_POSITION)))</f>
        <v/>
      </c>
      <c r="I67" s="86">
        <f>IF(C67="","",IF(I66="Triggered","Triggered",IF((C67-C66)/C66*H66&lt;-TRAILING_STOP_LOSS_MAXIMUM_DAILY_LOSS,"Triggered","Inactive")))</f>
        <v/>
      </c>
      <c r="J67" s="148">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8">
        <f>IF('Rule Recommendations'!A68="","",'Rule Recommendations'!A68)</f>
        <v/>
      </c>
      <c r="F68" s="148">
        <f>IF($E68="","",IF(ROW($E68)&lt;=FIRST_PERMITTED_TRADE_DATE,0,'Apply Constraints'!$E68))</f>
        <v/>
      </c>
      <c r="G68" s="148">
        <f>IF(F68="","",IF(ABS($F68)&gt;MAXIMUM_PERMITTED_LEVERAGE, MAXIMUM_PERMITTED_LEVERAGE*SIGN($F68),$F68))</f>
        <v/>
      </c>
      <c r="H68" s="148">
        <f>IF(G68="","",MAX($G68,-ABS(MAXIMUM_PERMITTED_SHORT_POSITION)))</f>
        <v/>
      </c>
      <c r="I68" s="86">
        <f>IF(C68="","",IF(I67="Triggered","Triggered",IF((C68-C67)/C67*H67&lt;-TRAILING_STOP_LOSS_MAXIMUM_DAILY_LOSS,"Triggered","Inactive")))</f>
        <v/>
      </c>
      <c r="J68" s="148">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8">
        <f>IF('Rule Recommendations'!A69="","",'Rule Recommendations'!A69)</f>
        <v/>
      </c>
      <c r="F69" s="148">
        <f>IF($E69="","",IF(ROW($E69)&lt;=FIRST_PERMITTED_TRADE_DATE,0,'Apply Constraints'!$E69))</f>
        <v/>
      </c>
      <c r="G69" s="148">
        <f>IF(F69="","",IF(ABS($F69)&gt;MAXIMUM_PERMITTED_LEVERAGE, MAXIMUM_PERMITTED_LEVERAGE*SIGN($F69),$F69))</f>
        <v/>
      </c>
      <c r="H69" s="148">
        <f>IF(G69="","",MAX($G69,-ABS(MAXIMUM_PERMITTED_SHORT_POSITION)))</f>
        <v/>
      </c>
      <c r="I69" s="86">
        <f>IF(C69="","",IF(I68="Triggered","Triggered",IF((C69-C68)/C68*H68&lt;-TRAILING_STOP_LOSS_MAXIMUM_DAILY_LOSS,"Triggered","Inactive")))</f>
        <v/>
      </c>
      <c r="J69" s="148">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8">
        <f>IF('Rule Recommendations'!A70="","",'Rule Recommendations'!A70)</f>
        <v/>
      </c>
      <c r="F70" s="148">
        <f>IF($E70="","",IF(ROW($E70)&lt;=FIRST_PERMITTED_TRADE_DATE,0,'Apply Constraints'!$E70))</f>
        <v/>
      </c>
      <c r="G70" s="148">
        <f>IF(F70="","",IF(ABS($F70)&gt;MAXIMUM_PERMITTED_LEVERAGE, MAXIMUM_PERMITTED_LEVERAGE*SIGN($F70),$F70))</f>
        <v/>
      </c>
      <c r="H70" s="148">
        <f>IF(G70="","",MAX($G70,-ABS(MAXIMUM_PERMITTED_SHORT_POSITION)))</f>
        <v/>
      </c>
      <c r="I70" s="86">
        <f>IF(C70="","",IF(I69="Triggered","Triggered",IF((C70-C69)/C69*H69&lt;-TRAILING_STOP_LOSS_MAXIMUM_DAILY_LOSS,"Triggered","Inactive")))</f>
        <v/>
      </c>
      <c r="J70" s="148">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8">
        <f>IF('Rule Recommendations'!A71="","",'Rule Recommendations'!A71)</f>
        <v/>
      </c>
      <c r="F71" s="148">
        <f>IF($E71="","",IF(ROW($E71)&lt;=FIRST_PERMITTED_TRADE_DATE,0,'Apply Constraints'!$E71))</f>
        <v/>
      </c>
      <c r="G71" s="148">
        <f>IF(F71="","",IF(ABS($F71)&gt;MAXIMUM_PERMITTED_LEVERAGE, MAXIMUM_PERMITTED_LEVERAGE*SIGN($F71),$F71))</f>
        <v/>
      </c>
      <c r="H71" s="148">
        <f>IF(G71="","",MAX($G71,-ABS(MAXIMUM_PERMITTED_SHORT_POSITION)))</f>
        <v/>
      </c>
      <c r="I71" s="86">
        <f>IF(C71="","",IF(I70="Triggered","Triggered",IF((C71-C70)/C70*H70&lt;-TRAILING_STOP_LOSS_MAXIMUM_DAILY_LOSS,"Triggered","Inactive")))</f>
        <v/>
      </c>
      <c r="J71" s="148">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8">
        <f>IF('Rule Recommendations'!A72="","",'Rule Recommendations'!A72)</f>
        <v/>
      </c>
      <c r="F72" s="148">
        <f>IF($E72="","",IF(ROW($E72)&lt;=FIRST_PERMITTED_TRADE_DATE,0,'Apply Constraints'!$E72))</f>
        <v/>
      </c>
      <c r="G72" s="148">
        <f>IF(F72="","",IF(ABS($F72)&gt;MAXIMUM_PERMITTED_LEVERAGE, MAXIMUM_PERMITTED_LEVERAGE*SIGN($F72),$F72))</f>
        <v/>
      </c>
      <c r="H72" s="148">
        <f>IF(G72="","",MAX($G72,-ABS(MAXIMUM_PERMITTED_SHORT_POSITION)))</f>
        <v/>
      </c>
      <c r="I72" s="86">
        <f>IF(C72="","",IF(I71="Triggered","Triggered",IF((C72-C71)/C71*H71&lt;-TRAILING_STOP_LOSS_MAXIMUM_DAILY_LOSS,"Triggered","Inactive")))</f>
        <v/>
      </c>
      <c r="J72" s="148">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8">
        <f>IF('Rule Recommendations'!A73="","",'Rule Recommendations'!A73)</f>
        <v/>
      </c>
      <c r="F73" s="148">
        <f>IF($E73="","",IF(ROW($E73)&lt;=FIRST_PERMITTED_TRADE_DATE,0,'Apply Constraints'!$E73))</f>
        <v/>
      </c>
      <c r="G73" s="148">
        <f>IF(F73="","",IF(ABS($F73)&gt;MAXIMUM_PERMITTED_LEVERAGE, MAXIMUM_PERMITTED_LEVERAGE*SIGN($F73),$F73))</f>
        <v/>
      </c>
      <c r="H73" s="148">
        <f>IF(G73="","",MAX($G73,-ABS(MAXIMUM_PERMITTED_SHORT_POSITION)))</f>
        <v/>
      </c>
      <c r="I73" s="86">
        <f>IF(C73="","",IF(I72="Triggered","Triggered",IF((C73-C72)/C72*H72&lt;-TRAILING_STOP_LOSS_MAXIMUM_DAILY_LOSS,"Triggered","Inactive")))</f>
        <v/>
      </c>
      <c r="J73" s="148">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8">
        <f>IF('Rule Recommendations'!A74="","",'Rule Recommendations'!A74)</f>
        <v/>
      </c>
      <c r="F74" s="148">
        <f>IF($E74="","",IF(ROW($E74)&lt;=FIRST_PERMITTED_TRADE_DATE,0,'Apply Constraints'!$E74))</f>
        <v/>
      </c>
      <c r="G74" s="148">
        <f>IF(F74="","",IF(ABS($F74)&gt;MAXIMUM_PERMITTED_LEVERAGE, MAXIMUM_PERMITTED_LEVERAGE*SIGN($F74),$F74))</f>
        <v/>
      </c>
      <c r="H74" s="148">
        <f>IF(G74="","",MAX($G74,-ABS(MAXIMUM_PERMITTED_SHORT_POSITION)))</f>
        <v/>
      </c>
      <c r="I74" s="86">
        <f>IF(C74="","",IF(I73="Triggered","Triggered",IF((C74-C73)/C73*H73&lt;-TRAILING_STOP_LOSS_MAXIMUM_DAILY_LOSS,"Triggered","Inactive")))</f>
        <v/>
      </c>
      <c r="J74" s="148">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8">
        <f>IF('Rule Recommendations'!A75="","",'Rule Recommendations'!A75)</f>
        <v/>
      </c>
      <c r="F75" s="148">
        <f>IF($E75="","",IF(ROW($E75)&lt;=FIRST_PERMITTED_TRADE_DATE,0,'Apply Constraints'!$E75))</f>
        <v/>
      </c>
      <c r="G75" s="148">
        <f>IF(F75="","",IF(ABS($F75)&gt;MAXIMUM_PERMITTED_LEVERAGE, MAXIMUM_PERMITTED_LEVERAGE*SIGN($F75),$F75))</f>
        <v/>
      </c>
      <c r="H75" s="148">
        <f>IF(G75="","",MAX($G75,-ABS(MAXIMUM_PERMITTED_SHORT_POSITION)))</f>
        <v/>
      </c>
      <c r="I75" s="86">
        <f>IF(C75="","",IF(I74="Triggered","Triggered",IF((C75-C74)/C74*H74&lt;-TRAILING_STOP_LOSS_MAXIMUM_DAILY_LOSS,"Triggered","Inactive")))</f>
        <v/>
      </c>
      <c r="J75" s="148">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8">
        <f>IF('Rule Recommendations'!A76="","",'Rule Recommendations'!A76)</f>
        <v/>
      </c>
      <c r="F76" s="148">
        <f>IF($E76="","",IF(ROW($E76)&lt;=FIRST_PERMITTED_TRADE_DATE,0,'Apply Constraints'!$E76))</f>
        <v/>
      </c>
      <c r="G76" s="148">
        <f>IF(F76="","",IF(ABS($F76)&gt;MAXIMUM_PERMITTED_LEVERAGE, MAXIMUM_PERMITTED_LEVERAGE*SIGN($F76),$F76))</f>
        <v/>
      </c>
      <c r="H76" s="148">
        <f>IF(G76="","",MAX($G76,-ABS(MAXIMUM_PERMITTED_SHORT_POSITION)))</f>
        <v/>
      </c>
      <c r="I76" s="86">
        <f>IF(C76="","",IF(I75="Triggered","Triggered",IF((C76-C75)/C75*H75&lt;-TRAILING_STOP_LOSS_MAXIMUM_DAILY_LOSS,"Triggered","Inactive")))</f>
        <v/>
      </c>
      <c r="J76" s="148">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8">
        <f>IF('Rule Recommendations'!A77="","",'Rule Recommendations'!A77)</f>
        <v/>
      </c>
      <c r="F77" s="148">
        <f>IF($E77="","",IF(ROW($E77)&lt;=FIRST_PERMITTED_TRADE_DATE,0,'Apply Constraints'!$E77))</f>
        <v/>
      </c>
      <c r="G77" s="148">
        <f>IF(F77="","",IF(ABS($F77)&gt;MAXIMUM_PERMITTED_LEVERAGE, MAXIMUM_PERMITTED_LEVERAGE*SIGN($F77),$F77))</f>
        <v/>
      </c>
      <c r="H77" s="148">
        <f>IF(G77="","",MAX($G77,-ABS(MAXIMUM_PERMITTED_SHORT_POSITION)))</f>
        <v/>
      </c>
      <c r="I77" s="86">
        <f>IF(C77="","",IF(I76="Triggered","Triggered",IF((C77-C76)/C76*H76&lt;-TRAILING_STOP_LOSS_MAXIMUM_DAILY_LOSS,"Triggered","Inactive")))</f>
        <v/>
      </c>
      <c r="J77" s="148">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8">
        <f>IF('Rule Recommendations'!A78="","",'Rule Recommendations'!A78)</f>
        <v/>
      </c>
      <c r="F78" s="148">
        <f>IF($E78="","",IF(ROW($E78)&lt;=FIRST_PERMITTED_TRADE_DATE,0,'Apply Constraints'!$E78))</f>
        <v/>
      </c>
      <c r="G78" s="148">
        <f>IF(F78="","",IF(ABS($F78)&gt;MAXIMUM_PERMITTED_LEVERAGE, MAXIMUM_PERMITTED_LEVERAGE*SIGN($F78),$F78))</f>
        <v/>
      </c>
      <c r="H78" s="148">
        <f>IF(G78="","",MAX($G78,-ABS(MAXIMUM_PERMITTED_SHORT_POSITION)))</f>
        <v/>
      </c>
      <c r="I78" s="86">
        <f>IF(C78="","",IF(I77="Triggered","Triggered",IF((C78-C77)/C77*H77&lt;-TRAILING_STOP_LOSS_MAXIMUM_DAILY_LOSS,"Triggered","Inactive")))</f>
        <v/>
      </c>
      <c r="J78" s="148">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8">
        <f>IF('Rule Recommendations'!A79="","",'Rule Recommendations'!A79)</f>
        <v/>
      </c>
      <c r="F79" s="148">
        <f>IF($E79="","",IF(ROW($E79)&lt;=FIRST_PERMITTED_TRADE_DATE,0,'Apply Constraints'!$E79))</f>
        <v/>
      </c>
      <c r="G79" s="148">
        <f>IF(F79="","",IF(ABS($F79)&gt;MAXIMUM_PERMITTED_LEVERAGE, MAXIMUM_PERMITTED_LEVERAGE*SIGN($F79),$F79))</f>
        <v/>
      </c>
      <c r="H79" s="148">
        <f>IF(G79="","",MAX($G79,-ABS(MAXIMUM_PERMITTED_SHORT_POSITION)))</f>
        <v/>
      </c>
      <c r="I79" s="86">
        <f>IF(C79="","",IF(I78="Triggered","Triggered",IF((C79-C78)/C78*H78&lt;-TRAILING_STOP_LOSS_MAXIMUM_DAILY_LOSS,"Triggered","Inactive")))</f>
        <v/>
      </c>
      <c r="J79" s="148">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8">
        <f>IF('Rule Recommendations'!A80="","",'Rule Recommendations'!A80)</f>
        <v/>
      </c>
      <c r="F80" s="148">
        <f>IF($E80="","",IF(ROW($E80)&lt;=FIRST_PERMITTED_TRADE_DATE,0,'Apply Constraints'!$E80))</f>
        <v/>
      </c>
      <c r="G80" s="148">
        <f>IF(F80="","",IF(ABS($F80)&gt;MAXIMUM_PERMITTED_LEVERAGE, MAXIMUM_PERMITTED_LEVERAGE*SIGN($F80),$F80))</f>
        <v/>
      </c>
      <c r="H80" s="148">
        <f>IF(G80="","",MAX($G80,-ABS(MAXIMUM_PERMITTED_SHORT_POSITION)))</f>
        <v/>
      </c>
      <c r="I80" s="86">
        <f>IF(C80="","",IF(I79="Triggered","Triggered",IF((C80-C79)/C79*H79&lt;-TRAILING_STOP_LOSS_MAXIMUM_DAILY_LOSS,"Triggered","Inactive")))</f>
        <v/>
      </c>
      <c r="J80" s="148">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8">
        <f>IF('Rule Recommendations'!A81="","",'Rule Recommendations'!A81)</f>
        <v/>
      </c>
      <c r="F81" s="148">
        <f>IF($E81="","",IF(ROW($E81)&lt;=FIRST_PERMITTED_TRADE_DATE,0,'Apply Constraints'!$E81))</f>
        <v/>
      </c>
      <c r="G81" s="148">
        <f>IF(F81="","",IF(ABS($F81)&gt;MAXIMUM_PERMITTED_LEVERAGE, MAXIMUM_PERMITTED_LEVERAGE*SIGN($F81),$F81))</f>
        <v/>
      </c>
      <c r="H81" s="148">
        <f>IF(G81="","",MAX($G81,-ABS(MAXIMUM_PERMITTED_SHORT_POSITION)))</f>
        <v/>
      </c>
      <c r="I81" s="86">
        <f>IF(C81="","",IF(I80="Triggered","Triggered",IF((C81-C80)/C80*H80&lt;-TRAILING_STOP_LOSS_MAXIMUM_DAILY_LOSS,"Triggered","Inactive")))</f>
        <v/>
      </c>
      <c r="J81" s="148">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8">
        <f>IF('Rule Recommendations'!A82="","",'Rule Recommendations'!A82)</f>
        <v/>
      </c>
      <c r="F82" s="148">
        <f>IF($E82="","",IF(ROW($E82)&lt;=FIRST_PERMITTED_TRADE_DATE,0,'Apply Constraints'!$E82))</f>
        <v/>
      </c>
      <c r="G82" s="148">
        <f>IF(F82="","",IF(ABS($F82)&gt;MAXIMUM_PERMITTED_LEVERAGE, MAXIMUM_PERMITTED_LEVERAGE*SIGN($F82),$F82))</f>
        <v/>
      </c>
      <c r="H82" s="148">
        <f>IF(G82="","",MAX($G82,-ABS(MAXIMUM_PERMITTED_SHORT_POSITION)))</f>
        <v/>
      </c>
      <c r="I82" s="86">
        <f>IF(C82="","",IF(I81="Triggered","Triggered",IF((C82-C81)/C81*H81&lt;-TRAILING_STOP_LOSS_MAXIMUM_DAILY_LOSS,"Triggered","Inactive")))</f>
        <v/>
      </c>
      <c r="J82" s="148">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8">
        <f>IF('Rule Recommendations'!A83="","",'Rule Recommendations'!A83)</f>
        <v/>
      </c>
      <c r="F83" s="148">
        <f>IF($E83="","",IF(ROW($E83)&lt;=FIRST_PERMITTED_TRADE_DATE,0,'Apply Constraints'!$E83))</f>
        <v/>
      </c>
      <c r="G83" s="148">
        <f>IF(F83="","",IF(ABS($F83)&gt;MAXIMUM_PERMITTED_LEVERAGE, MAXIMUM_PERMITTED_LEVERAGE*SIGN($F83),$F83))</f>
        <v/>
      </c>
      <c r="H83" s="148">
        <f>IF(G83="","",MAX($G83,-ABS(MAXIMUM_PERMITTED_SHORT_POSITION)))</f>
        <v/>
      </c>
      <c r="I83" s="86">
        <f>IF(C83="","",IF(I82="Triggered","Triggered",IF((C83-C82)/C82*H82&lt;-TRAILING_STOP_LOSS_MAXIMUM_DAILY_LOSS,"Triggered","Inactive")))</f>
        <v/>
      </c>
      <c r="J83" s="148">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8">
        <f>IF('Rule Recommendations'!A84="","",'Rule Recommendations'!A84)</f>
        <v/>
      </c>
      <c r="F84" s="148">
        <f>IF($E84="","",IF(ROW($E84)&lt;=FIRST_PERMITTED_TRADE_DATE,0,'Apply Constraints'!$E84))</f>
        <v/>
      </c>
      <c r="G84" s="148">
        <f>IF(F84="","",IF(ABS($F84)&gt;MAXIMUM_PERMITTED_LEVERAGE, MAXIMUM_PERMITTED_LEVERAGE*SIGN($F84),$F84))</f>
        <v/>
      </c>
      <c r="H84" s="148">
        <f>IF(G84="","",MAX($G84,-ABS(MAXIMUM_PERMITTED_SHORT_POSITION)))</f>
        <v/>
      </c>
      <c r="I84" s="86">
        <f>IF(C84="","",IF(I83="Triggered","Triggered",IF((C84-C83)/C83*H83&lt;-TRAILING_STOP_LOSS_MAXIMUM_DAILY_LOSS,"Triggered","Inactive")))</f>
        <v/>
      </c>
      <c r="J84" s="148">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8">
        <f>IF('Rule Recommendations'!A85="","",'Rule Recommendations'!A85)</f>
        <v/>
      </c>
      <c r="F85" s="148">
        <f>IF($E85="","",IF(ROW($E85)&lt;=FIRST_PERMITTED_TRADE_DATE,0,'Apply Constraints'!$E85))</f>
        <v/>
      </c>
      <c r="G85" s="148">
        <f>IF(F85="","",IF(ABS($F85)&gt;MAXIMUM_PERMITTED_LEVERAGE, MAXIMUM_PERMITTED_LEVERAGE*SIGN($F85),$F85))</f>
        <v/>
      </c>
      <c r="H85" s="148">
        <f>IF(G85="","",MAX($G85,-ABS(MAXIMUM_PERMITTED_SHORT_POSITION)))</f>
        <v/>
      </c>
      <c r="I85" s="86">
        <f>IF(C85="","",IF(I84="Triggered","Triggered",IF((C85-C84)/C84*H84&lt;-TRAILING_STOP_LOSS_MAXIMUM_DAILY_LOSS,"Triggered","Inactive")))</f>
        <v/>
      </c>
      <c r="J85" s="148">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8">
        <f>IF('Rule Recommendations'!A86="","",'Rule Recommendations'!A86)</f>
        <v/>
      </c>
      <c r="F86" s="148">
        <f>IF($E86="","",IF(ROW($E86)&lt;=FIRST_PERMITTED_TRADE_DATE,0,'Apply Constraints'!$E86))</f>
        <v/>
      </c>
      <c r="G86" s="148">
        <f>IF(F86="","",IF(ABS($F86)&gt;MAXIMUM_PERMITTED_LEVERAGE, MAXIMUM_PERMITTED_LEVERAGE*SIGN($F86),$F86))</f>
        <v/>
      </c>
      <c r="H86" s="148">
        <f>IF(G86="","",MAX($G86,-ABS(MAXIMUM_PERMITTED_SHORT_POSITION)))</f>
        <v/>
      </c>
      <c r="I86" s="86">
        <f>IF(C86="","",IF(I85="Triggered","Triggered",IF((C86-C85)/C85*H85&lt;-TRAILING_STOP_LOSS_MAXIMUM_DAILY_LOSS,"Triggered","Inactive")))</f>
        <v/>
      </c>
      <c r="J86" s="148">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8">
        <f>IF('Rule Recommendations'!A87="","",'Rule Recommendations'!A87)</f>
        <v/>
      </c>
      <c r="F87" s="148">
        <f>IF($E87="","",IF(ROW($E87)&lt;=FIRST_PERMITTED_TRADE_DATE,0,'Apply Constraints'!$E87))</f>
        <v/>
      </c>
      <c r="G87" s="148">
        <f>IF(F87="","",IF(ABS($F87)&gt;MAXIMUM_PERMITTED_LEVERAGE, MAXIMUM_PERMITTED_LEVERAGE*SIGN($F87),$F87))</f>
        <v/>
      </c>
      <c r="H87" s="148">
        <f>IF(G87="","",MAX($G87,-ABS(MAXIMUM_PERMITTED_SHORT_POSITION)))</f>
        <v/>
      </c>
      <c r="I87" s="86">
        <f>IF(C87="","",IF(I86="Triggered","Triggered",IF((C87-C86)/C86*H86&lt;-TRAILING_STOP_LOSS_MAXIMUM_DAILY_LOSS,"Triggered","Inactive")))</f>
        <v/>
      </c>
      <c r="J87" s="148">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8">
        <f>IF('Rule Recommendations'!A88="","",'Rule Recommendations'!A88)</f>
        <v/>
      </c>
      <c r="F88" s="148">
        <f>IF($E88="","",IF(ROW($E88)&lt;=FIRST_PERMITTED_TRADE_DATE,0,'Apply Constraints'!$E88))</f>
        <v/>
      </c>
      <c r="G88" s="148">
        <f>IF(F88="","",IF(ABS($F88)&gt;MAXIMUM_PERMITTED_LEVERAGE, MAXIMUM_PERMITTED_LEVERAGE*SIGN($F88),$F88))</f>
        <v/>
      </c>
      <c r="H88" s="148">
        <f>IF(G88="","",MAX($G88,-ABS(MAXIMUM_PERMITTED_SHORT_POSITION)))</f>
        <v/>
      </c>
      <c r="I88" s="86">
        <f>IF(C88="","",IF(I87="Triggered","Triggered",IF((C88-C87)/C87*H87&lt;-TRAILING_STOP_LOSS_MAXIMUM_DAILY_LOSS,"Triggered","Inactive")))</f>
        <v/>
      </c>
      <c r="J88" s="148">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8">
        <f>IF('Rule Recommendations'!A89="","",'Rule Recommendations'!A89)</f>
        <v/>
      </c>
      <c r="F89" s="148">
        <f>IF($E89="","",IF(ROW($E89)&lt;=FIRST_PERMITTED_TRADE_DATE,0,'Apply Constraints'!$E89))</f>
        <v/>
      </c>
      <c r="G89" s="148">
        <f>IF(F89="","",IF(ABS($F89)&gt;MAXIMUM_PERMITTED_LEVERAGE, MAXIMUM_PERMITTED_LEVERAGE*SIGN($F89),$F89))</f>
        <v/>
      </c>
      <c r="H89" s="148">
        <f>IF(G89="","",MAX($G89,-ABS(MAXIMUM_PERMITTED_SHORT_POSITION)))</f>
        <v/>
      </c>
      <c r="I89" s="86">
        <f>IF(C89="","",IF(I88="Triggered","Triggered",IF((C89-C88)/C88*H88&lt;-TRAILING_STOP_LOSS_MAXIMUM_DAILY_LOSS,"Triggered","Inactive")))</f>
        <v/>
      </c>
      <c r="J89" s="148">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8">
        <f>IF('Rule Recommendations'!A90="","",'Rule Recommendations'!A90)</f>
        <v/>
      </c>
      <c r="F90" s="148">
        <f>IF($E90="","",IF(ROW($E90)&lt;=FIRST_PERMITTED_TRADE_DATE,0,'Apply Constraints'!$E90))</f>
        <v/>
      </c>
      <c r="G90" s="148">
        <f>IF(F90="","",IF(ABS($F90)&gt;MAXIMUM_PERMITTED_LEVERAGE, MAXIMUM_PERMITTED_LEVERAGE*SIGN($F90),$F90))</f>
        <v/>
      </c>
      <c r="H90" s="148">
        <f>IF(G90="","",MAX($G90,-ABS(MAXIMUM_PERMITTED_SHORT_POSITION)))</f>
        <v/>
      </c>
      <c r="I90" s="86">
        <f>IF(C90="","",IF(I89="Triggered","Triggered",IF((C90-C89)/C89*H89&lt;-TRAILING_STOP_LOSS_MAXIMUM_DAILY_LOSS,"Triggered","Inactive")))</f>
        <v/>
      </c>
      <c r="J90" s="148">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8">
        <f>IF('Rule Recommendations'!A91="","",'Rule Recommendations'!A91)</f>
        <v/>
      </c>
      <c r="F91" s="148">
        <f>IF($E91="","",IF(ROW($E91)&lt;=FIRST_PERMITTED_TRADE_DATE,0,'Apply Constraints'!$E91))</f>
        <v/>
      </c>
      <c r="G91" s="148">
        <f>IF(F91="","",IF(ABS($F91)&gt;MAXIMUM_PERMITTED_LEVERAGE, MAXIMUM_PERMITTED_LEVERAGE*SIGN($F91),$F91))</f>
        <v/>
      </c>
      <c r="H91" s="148">
        <f>IF(G91="","",MAX($G91,-ABS(MAXIMUM_PERMITTED_SHORT_POSITION)))</f>
        <v/>
      </c>
      <c r="I91" s="86">
        <f>IF(C91="","",IF(I90="Triggered","Triggered",IF((C91-C90)/C90*H90&lt;-TRAILING_STOP_LOSS_MAXIMUM_DAILY_LOSS,"Triggered","Inactive")))</f>
        <v/>
      </c>
      <c r="J91" s="148">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8">
        <f>IF('Rule Recommendations'!A92="","",'Rule Recommendations'!A92)</f>
        <v/>
      </c>
      <c r="F92" s="148">
        <f>IF($E92="","",IF(ROW($E92)&lt;=FIRST_PERMITTED_TRADE_DATE,0,'Apply Constraints'!$E92))</f>
        <v/>
      </c>
      <c r="G92" s="148">
        <f>IF(F92="","",IF(ABS($F92)&gt;MAXIMUM_PERMITTED_LEVERAGE, MAXIMUM_PERMITTED_LEVERAGE*SIGN($F92),$F92))</f>
        <v/>
      </c>
      <c r="H92" s="148">
        <f>IF(G92="","",MAX($G92,-ABS(MAXIMUM_PERMITTED_SHORT_POSITION)))</f>
        <v/>
      </c>
      <c r="I92" s="86">
        <f>IF(C92="","",IF(I91="Triggered","Triggered",IF((C92-C91)/C91*H91&lt;-TRAILING_STOP_LOSS_MAXIMUM_DAILY_LOSS,"Triggered","Inactive")))</f>
        <v/>
      </c>
      <c r="J92" s="148">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8">
        <f>IF('Rule Recommendations'!A93="","",'Rule Recommendations'!A93)</f>
        <v/>
      </c>
      <c r="F93" s="148">
        <f>IF($E93="","",IF(ROW($E93)&lt;=FIRST_PERMITTED_TRADE_DATE,0,'Apply Constraints'!$E93))</f>
        <v/>
      </c>
      <c r="G93" s="148">
        <f>IF(F93="","",IF(ABS($F93)&gt;MAXIMUM_PERMITTED_LEVERAGE, MAXIMUM_PERMITTED_LEVERAGE*SIGN($F93),$F93))</f>
        <v/>
      </c>
      <c r="H93" s="148">
        <f>IF(G93="","",MAX($G93,-ABS(MAXIMUM_PERMITTED_SHORT_POSITION)))</f>
        <v/>
      </c>
      <c r="I93" s="86">
        <f>IF(C93="","",IF(I92="Triggered","Triggered",IF((C93-C92)/C92*H92&lt;-TRAILING_STOP_LOSS_MAXIMUM_DAILY_LOSS,"Triggered","Inactive")))</f>
        <v/>
      </c>
      <c r="J93" s="148">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8">
        <f>IF('Rule Recommendations'!A94="","",'Rule Recommendations'!A94)</f>
        <v/>
      </c>
      <c r="F94" s="148">
        <f>IF($E94="","",IF(ROW($E94)&lt;=FIRST_PERMITTED_TRADE_DATE,0,'Apply Constraints'!$E94))</f>
        <v/>
      </c>
      <c r="G94" s="148">
        <f>IF(F94="","",IF(ABS($F94)&gt;MAXIMUM_PERMITTED_LEVERAGE, MAXIMUM_PERMITTED_LEVERAGE*SIGN($F94),$F94))</f>
        <v/>
      </c>
      <c r="H94" s="148">
        <f>IF(G94="","",MAX($G94,-ABS(MAXIMUM_PERMITTED_SHORT_POSITION)))</f>
        <v/>
      </c>
      <c r="I94" s="86">
        <f>IF(C94="","",IF(I93="Triggered","Triggered",IF((C94-C93)/C93*H93&lt;-TRAILING_STOP_LOSS_MAXIMUM_DAILY_LOSS,"Triggered","Inactive")))</f>
        <v/>
      </c>
      <c r="J94" s="148">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8">
        <f>IF('Rule Recommendations'!A95="","",'Rule Recommendations'!A95)</f>
        <v/>
      </c>
      <c r="F95" s="148">
        <f>IF($E95="","",IF(ROW($E95)&lt;=FIRST_PERMITTED_TRADE_DATE,0,'Apply Constraints'!$E95))</f>
        <v/>
      </c>
      <c r="G95" s="148">
        <f>IF(F95="","",IF(ABS($F95)&gt;MAXIMUM_PERMITTED_LEVERAGE, MAXIMUM_PERMITTED_LEVERAGE*SIGN($F95),$F95))</f>
        <v/>
      </c>
      <c r="H95" s="148">
        <f>IF(G95="","",MAX($G95,-ABS(MAXIMUM_PERMITTED_SHORT_POSITION)))</f>
        <v/>
      </c>
      <c r="I95" s="86">
        <f>IF(C95="","",IF(I94="Triggered","Triggered",IF((C95-C94)/C94*H94&lt;-TRAILING_STOP_LOSS_MAXIMUM_DAILY_LOSS,"Triggered","Inactive")))</f>
        <v/>
      </c>
      <c r="J95" s="148">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8">
        <f>IF('Rule Recommendations'!A96="","",'Rule Recommendations'!A96)</f>
        <v/>
      </c>
      <c r="F96" s="148">
        <f>IF($E96="","",IF(ROW($E96)&lt;=FIRST_PERMITTED_TRADE_DATE,0,'Apply Constraints'!$E96))</f>
        <v/>
      </c>
      <c r="G96" s="148">
        <f>IF(F96="","",IF(ABS($F96)&gt;MAXIMUM_PERMITTED_LEVERAGE, MAXIMUM_PERMITTED_LEVERAGE*SIGN($F96),$F96))</f>
        <v/>
      </c>
      <c r="H96" s="148">
        <f>IF(G96="","",MAX($G96,-ABS(MAXIMUM_PERMITTED_SHORT_POSITION)))</f>
        <v/>
      </c>
      <c r="I96" s="86">
        <f>IF(C96="","",IF(I95="Triggered","Triggered",IF((C96-C95)/C95*H95&lt;-TRAILING_STOP_LOSS_MAXIMUM_DAILY_LOSS,"Triggered","Inactive")))</f>
        <v/>
      </c>
      <c r="J96" s="148">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8">
        <f>IF('Rule Recommendations'!A97="","",'Rule Recommendations'!A97)</f>
        <v/>
      </c>
      <c r="F97" s="148">
        <f>IF($E97="","",IF(ROW($E97)&lt;=FIRST_PERMITTED_TRADE_DATE,0,'Apply Constraints'!$E97))</f>
        <v/>
      </c>
      <c r="G97" s="148">
        <f>IF(F97="","",IF(ABS($F97)&gt;MAXIMUM_PERMITTED_LEVERAGE, MAXIMUM_PERMITTED_LEVERAGE*SIGN($F97),$F97))</f>
        <v/>
      </c>
      <c r="H97" s="148">
        <f>IF(G97="","",MAX($G97,-ABS(MAXIMUM_PERMITTED_SHORT_POSITION)))</f>
        <v/>
      </c>
      <c r="I97" s="86">
        <f>IF(C97="","",IF(I96="Triggered","Triggered",IF((C97-C96)/C96*H96&lt;-TRAILING_STOP_LOSS_MAXIMUM_DAILY_LOSS,"Triggered","Inactive")))</f>
        <v/>
      </c>
      <c r="J97" s="148">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8">
        <f>IF('Rule Recommendations'!A98="","",'Rule Recommendations'!A98)</f>
        <v/>
      </c>
      <c r="F98" s="148">
        <f>IF($E98="","",IF(ROW($E98)&lt;=FIRST_PERMITTED_TRADE_DATE,0,'Apply Constraints'!$E98))</f>
        <v/>
      </c>
      <c r="G98" s="148">
        <f>IF(F98="","",IF(ABS($F98)&gt;MAXIMUM_PERMITTED_LEVERAGE, MAXIMUM_PERMITTED_LEVERAGE*SIGN($F98),$F98))</f>
        <v/>
      </c>
      <c r="H98" s="148">
        <f>IF(G98="","",MAX($G98,-ABS(MAXIMUM_PERMITTED_SHORT_POSITION)))</f>
        <v/>
      </c>
      <c r="I98" s="86">
        <f>IF(C98="","",IF(I97="Triggered","Triggered",IF((C98-C97)/C97*H97&lt;-TRAILING_STOP_LOSS_MAXIMUM_DAILY_LOSS,"Triggered","Inactive")))</f>
        <v/>
      </c>
      <c r="J98" s="148">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8">
        <f>IF('Rule Recommendations'!A99="","",'Rule Recommendations'!A99)</f>
        <v/>
      </c>
      <c r="F99" s="148">
        <f>IF($E99="","",IF(ROW($E99)&lt;=FIRST_PERMITTED_TRADE_DATE,0,'Apply Constraints'!$E99))</f>
        <v/>
      </c>
      <c r="G99" s="148">
        <f>IF(F99="","",IF(ABS($F99)&gt;MAXIMUM_PERMITTED_LEVERAGE, MAXIMUM_PERMITTED_LEVERAGE*SIGN($F99),$F99))</f>
        <v/>
      </c>
      <c r="H99" s="148">
        <f>IF(G99="","",MAX($G99,-ABS(MAXIMUM_PERMITTED_SHORT_POSITION)))</f>
        <v/>
      </c>
      <c r="I99" s="86">
        <f>IF(C99="","",IF(I98="Triggered","Triggered",IF((C99-C98)/C98*H98&lt;-TRAILING_STOP_LOSS_MAXIMUM_DAILY_LOSS,"Triggered","Inactive")))</f>
        <v/>
      </c>
      <c r="J99" s="148">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8">
        <f>IF('Rule Recommendations'!A100="","",'Rule Recommendations'!A100)</f>
        <v/>
      </c>
      <c r="F100" s="148">
        <f>IF($E100="","",IF(ROW($E100)&lt;=FIRST_PERMITTED_TRADE_DATE,0,'Apply Constraints'!$E100))</f>
        <v/>
      </c>
      <c r="G100" s="148">
        <f>IF(F100="","",IF(ABS($F100)&gt;MAXIMUM_PERMITTED_LEVERAGE, MAXIMUM_PERMITTED_LEVERAGE*SIGN($F100),$F100))</f>
        <v/>
      </c>
      <c r="H100" s="148">
        <f>IF(G100="","",MAX($G100,-ABS(MAXIMUM_PERMITTED_SHORT_POSITION)))</f>
        <v/>
      </c>
      <c r="I100" s="86">
        <f>IF(C100="","",IF(I99="Triggered","Triggered",IF((C100-C99)/C99*H99&lt;-TRAILING_STOP_LOSS_MAXIMUM_DAILY_LOSS,"Triggered","Inactive")))</f>
        <v/>
      </c>
      <c r="J100" s="148">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8">
        <f>IF('Rule Recommendations'!A101="","",'Rule Recommendations'!A101)</f>
        <v/>
      </c>
      <c r="F101" s="148">
        <f>IF($E101="","",IF(ROW($E101)&lt;=FIRST_PERMITTED_TRADE_DATE,0,'Apply Constraints'!$E101))</f>
        <v/>
      </c>
      <c r="G101" s="148">
        <f>IF(F101="","",IF(ABS($F101)&gt;MAXIMUM_PERMITTED_LEVERAGE, MAXIMUM_PERMITTED_LEVERAGE*SIGN($F101),$F101))</f>
        <v/>
      </c>
      <c r="H101" s="148">
        <f>IF(G101="","",MAX($G101,-ABS(MAXIMUM_PERMITTED_SHORT_POSITION)))</f>
        <v/>
      </c>
      <c r="I101" s="86">
        <f>IF(C101="","",IF(I100="Triggered","Triggered",IF((C101-C100)/C100*H100&lt;-TRAILING_STOP_LOSS_MAXIMUM_DAILY_LOSS,"Triggered","Inactive")))</f>
        <v/>
      </c>
      <c r="J101" s="148">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8">
        <f>IF('Rule Recommendations'!A102="","",'Rule Recommendations'!A102)</f>
        <v/>
      </c>
      <c r="F102" s="148">
        <f>IF($E102="","",IF(ROW($E102)&lt;=FIRST_PERMITTED_TRADE_DATE,0,'Apply Constraints'!$E102))</f>
        <v/>
      </c>
      <c r="G102" s="148">
        <f>IF(F102="","",IF(ABS($F102)&gt;MAXIMUM_PERMITTED_LEVERAGE, MAXIMUM_PERMITTED_LEVERAGE*SIGN($F102),$F102))</f>
        <v/>
      </c>
      <c r="H102" s="148">
        <f>IF(G102="","",MAX($G102,-ABS(MAXIMUM_PERMITTED_SHORT_POSITION)))</f>
        <v/>
      </c>
      <c r="I102" s="86">
        <f>IF(C102="","",IF(I101="Triggered","Triggered",IF((C102-C101)/C101*H101&lt;-TRAILING_STOP_LOSS_MAXIMUM_DAILY_LOSS,"Triggered","Inactive")))</f>
        <v/>
      </c>
      <c r="J102" s="148">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8">
        <f>IF('Rule Recommendations'!A103="","",'Rule Recommendations'!A103)</f>
        <v/>
      </c>
      <c r="F103" s="148">
        <f>IF($E103="","",IF(ROW($E103)&lt;=FIRST_PERMITTED_TRADE_DATE,0,'Apply Constraints'!$E103))</f>
        <v/>
      </c>
      <c r="G103" s="148">
        <f>IF(F103="","",IF(ABS($F103)&gt;MAXIMUM_PERMITTED_LEVERAGE, MAXIMUM_PERMITTED_LEVERAGE*SIGN($F103),$F103))</f>
        <v/>
      </c>
      <c r="H103" s="148">
        <f>IF(G103="","",MAX($G103,-ABS(MAXIMUM_PERMITTED_SHORT_POSITION)))</f>
        <v/>
      </c>
      <c r="I103" s="86">
        <f>IF(C103="","",IF(I102="Triggered","Triggered",IF((C103-C102)/C102*H102&lt;-TRAILING_STOP_LOSS_MAXIMUM_DAILY_LOSS,"Triggered","Inactive")))</f>
        <v/>
      </c>
      <c r="J103" s="148">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8">
        <f>IF('Rule Recommendations'!A104="","",'Rule Recommendations'!A104)</f>
        <v/>
      </c>
      <c r="F104" s="148">
        <f>IF($E104="","",IF(ROW($E104)&lt;=FIRST_PERMITTED_TRADE_DATE,0,'Apply Constraints'!$E104))</f>
        <v/>
      </c>
      <c r="G104" s="148">
        <f>IF(F104="","",IF(ABS($F104)&gt;MAXIMUM_PERMITTED_LEVERAGE, MAXIMUM_PERMITTED_LEVERAGE*SIGN($F104),$F104))</f>
        <v/>
      </c>
      <c r="H104" s="148">
        <f>IF(G104="","",MAX($G104,-ABS(MAXIMUM_PERMITTED_SHORT_POSITION)))</f>
        <v/>
      </c>
      <c r="I104" s="86">
        <f>IF(C104="","",IF(I103="Triggered","Triggered",IF((C104-C103)/C103*H103&lt;-TRAILING_STOP_LOSS_MAXIMUM_DAILY_LOSS,"Triggered","Inactive")))</f>
        <v/>
      </c>
      <c r="J104" s="148">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8">
        <f>IF('Rule Recommendations'!A105="","",'Rule Recommendations'!A105)</f>
        <v/>
      </c>
      <c r="F105" s="148">
        <f>IF($E105="","",IF(ROW($E105)&lt;=FIRST_PERMITTED_TRADE_DATE,0,'Apply Constraints'!$E105))</f>
        <v/>
      </c>
      <c r="G105" s="148">
        <f>IF(F105="","",IF(ABS($F105)&gt;MAXIMUM_PERMITTED_LEVERAGE, MAXIMUM_PERMITTED_LEVERAGE*SIGN($F105),$F105))</f>
        <v/>
      </c>
      <c r="H105" s="148">
        <f>IF(G105="","",MAX($G105,-ABS(MAXIMUM_PERMITTED_SHORT_POSITION)))</f>
        <v/>
      </c>
      <c r="I105" s="86">
        <f>IF(C105="","",IF(I104="Triggered","Triggered",IF((C105-C104)/C104*H104&lt;-TRAILING_STOP_LOSS_MAXIMUM_DAILY_LOSS,"Triggered","Inactive")))</f>
        <v/>
      </c>
      <c r="J105" s="148">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8">
        <f>IF('Rule Recommendations'!A106="","",'Rule Recommendations'!A106)</f>
        <v/>
      </c>
      <c r="F106" s="148">
        <f>IF($E106="","",IF(ROW($E106)&lt;=FIRST_PERMITTED_TRADE_DATE,0,'Apply Constraints'!$E106))</f>
        <v/>
      </c>
      <c r="G106" s="148">
        <f>IF(F106="","",IF(ABS($F106)&gt;MAXIMUM_PERMITTED_LEVERAGE, MAXIMUM_PERMITTED_LEVERAGE*SIGN($F106),$F106))</f>
        <v/>
      </c>
      <c r="H106" s="148">
        <f>IF(G106="","",MAX($G106,-ABS(MAXIMUM_PERMITTED_SHORT_POSITION)))</f>
        <v/>
      </c>
      <c r="I106" s="86">
        <f>IF(C106="","",IF(I105="Triggered","Triggered",IF((C106-C105)/C105*H105&lt;-TRAILING_STOP_LOSS_MAXIMUM_DAILY_LOSS,"Triggered","Inactive")))</f>
        <v/>
      </c>
      <c r="J106" s="148">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8">
        <f>IF('Rule Recommendations'!A107="","",'Rule Recommendations'!A107)</f>
        <v/>
      </c>
      <c r="F107" s="148">
        <f>IF($E107="","",IF(ROW($E107)&lt;=FIRST_PERMITTED_TRADE_DATE,0,'Apply Constraints'!$E107))</f>
        <v/>
      </c>
      <c r="G107" s="148">
        <f>IF(F107="","",IF(ABS($F107)&gt;MAXIMUM_PERMITTED_LEVERAGE, MAXIMUM_PERMITTED_LEVERAGE*SIGN($F107),$F107))</f>
        <v/>
      </c>
      <c r="H107" s="148">
        <f>IF(G107="","",MAX($G107,-ABS(MAXIMUM_PERMITTED_SHORT_POSITION)))</f>
        <v/>
      </c>
      <c r="I107" s="86">
        <f>IF(C107="","",IF(I106="Triggered","Triggered",IF((C107-C106)/C106*H106&lt;-TRAILING_STOP_LOSS_MAXIMUM_DAILY_LOSS,"Triggered","Inactive")))</f>
        <v/>
      </c>
      <c r="J107" s="148">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8">
        <f>IF('Rule Recommendations'!A108="","",'Rule Recommendations'!A108)</f>
        <v/>
      </c>
      <c r="F108" s="148">
        <f>IF($E108="","",IF(ROW($E108)&lt;=FIRST_PERMITTED_TRADE_DATE,0,'Apply Constraints'!$E108))</f>
        <v/>
      </c>
      <c r="G108" s="148">
        <f>IF(F108="","",IF(ABS($F108)&gt;MAXIMUM_PERMITTED_LEVERAGE, MAXIMUM_PERMITTED_LEVERAGE*SIGN($F108),$F108))</f>
        <v/>
      </c>
      <c r="H108" s="148">
        <f>IF(G108="","",MAX($G108,-ABS(MAXIMUM_PERMITTED_SHORT_POSITION)))</f>
        <v/>
      </c>
      <c r="I108" s="86">
        <f>IF(C108="","",IF(I107="Triggered","Triggered",IF((C108-C107)/C107*H107&lt;-TRAILING_STOP_LOSS_MAXIMUM_DAILY_LOSS,"Triggered","Inactive")))</f>
        <v/>
      </c>
      <c r="J108" s="148">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8">
        <f>IF('Rule Recommendations'!A109="","",'Rule Recommendations'!A109)</f>
        <v/>
      </c>
      <c r="F109" s="148">
        <f>IF($E109="","",IF(ROW($E109)&lt;=FIRST_PERMITTED_TRADE_DATE,0,'Apply Constraints'!$E109))</f>
        <v/>
      </c>
      <c r="G109" s="148">
        <f>IF(F109="","",IF(ABS($F109)&gt;MAXIMUM_PERMITTED_LEVERAGE, MAXIMUM_PERMITTED_LEVERAGE*SIGN($F109),$F109))</f>
        <v/>
      </c>
      <c r="H109" s="148">
        <f>IF(G109="","",MAX($G109,-ABS(MAXIMUM_PERMITTED_SHORT_POSITION)))</f>
        <v/>
      </c>
      <c r="I109" s="86">
        <f>IF(C109="","",IF(I108="Triggered","Triggered",IF((C109-C108)/C108*H108&lt;-TRAILING_STOP_LOSS_MAXIMUM_DAILY_LOSS,"Triggered","Inactive")))</f>
        <v/>
      </c>
      <c r="J109" s="148">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8">
        <f>IF('Rule Recommendations'!A110="","",'Rule Recommendations'!A110)</f>
        <v/>
      </c>
      <c r="F110" s="148">
        <f>IF($E110="","",IF(ROW($E110)&lt;=FIRST_PERMITTED_TRADE_DATE,0,'Apply Constraints'!$E110))</f>
        <v/>
      </c>
      <c r="G110" s="148">
        <f>IF(F110="","",IF(ABS($F110)&gt;MAXIMUM_PERMITTED_LEVERAGE, MAXIMUM_PERMITTED_LEVERAGE*SIGN($F110),$F110))</f>
        <v/>
      </c>
      <c r="H110" s="148">
        <f>IF(G110="","",MAX($G110,-ABS(MAXIMUM_PERMITTED_SHORT_POSITION)))</f>
        <v/>
      </c>
      <c r="I110" s="86">
        <f>IF(C110="","",IF(I109="Triggered","Triggered",IF((C110-C109)/C109*H109&lt;-TRAILING_STOP_LOSS_MAXIMUM_DAILY_LOSS,"Triggered","Inactive")))</f>
        <v/>
      </c>
      <c r="J110" s="148">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8">
        <f>IF('Rule Recommendations'!A111="","",'Rule Recommendations'!A111)</f>
        <v/>
      </c>
      <c r="F111" s="148">
        <f>IF($E111="","",IF(ROW($E111)&lt;=FIRST_PERMITTED_TRADE_DATE,0,'Apply Constraints'!$E111))</f>
        <v/>
      </c>
      <c r="G111" s="148">
        <f>IF(F111="","",IF(ABS($F111)&gt;MAXIMUM_PERMITTED_LEVERAGE, MAXIMUM_PERMITTED_LEVERAGE*SIGN($F111),$F111))</f>
        <v/>
      </c>
      <c r="H111" s="148">
        <f>IF(G111="","",MAX($G111,-ABS(MAXIMUM_PERMITTED_SHORT_POSITION)))</f>
        <v/>
      </c>
      <c r="I111" s="86">
        <f>IF(C111="","",IF(I110="Triggered","Triggered",IF((C111-C110)/C110*H110&lt;-TRAILING_STOP_LOSS_MAXIMUM_DAILY_LOSS,"Triggered","Inactive")))</f>
        <v/>
      </c>
      <c r="J111" s="148">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8">
        <f>IF('Rule Recommendations'!A112="","",'Rule Recommendations'!A112)</f>
        <v/>
      </c>
      <c r="F112" s="148">
        <f>IF($E112="","",IF(ROW($E112)&lt;=FIRST_PERMITTED_TRADE_DATE,0,'Apply Constraints'!$E112))</f>
        <v/>
      </c>
      <c r="G112" s="148">
        <f>IF(F112="","",IF(ABS($F112)&gt;MAXIMUM_PERMITTED_LEVERAGE, MAXIMUM_PERMITTED_LEVERAGE*SIGN($F112),$F112))</f>
        <v/>
      </c>
      <c r="H112" s="148">
        <f>IF(G112="","",MAX($G112,-ABS(MAXIMUM_PERMITTED_SHORT_POSITION)))</f>
        <v/>
      </c>
      <c r="I112" s="86">
        <f>IF(C112="","",IF(I111="Triggered","Triggered",IF((C112-C111)/C111*H111&lt;-TRAILING_STOP_LOSS_MAXIMUM_DAILY_LOSS,"Triggered","Inactive")))</f>
        <v/>
      </c>
      <c r="J112" s="148">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8">
        <f>IF('Rule Recommendations'!A113="","",'Rule Recommendations'!A113)</f>
        <v/>
      </c>
      <c r="F113" s="148">
        <f>IF($E113="","",IF(ROW($E113)&lt;=FIRST_PERMITTED_TRADE_DATE,0,'Apply Constraints'!$E113))</f>
        <v/>
      </c>
      <c r="G113" s="148">
        <f>IF(F113="","",IF(ABS($F113)&gt;MAXIMUM_PERMITTED_LEVERAGE, MAXIMUM_PERMITTED_LEVERAGE*SIGN($F113),$F113))</f>
        <v/>
      </c>
      <c r="H113" s="148">
        <f>IF(G113="","",MAX($G113,-ABS(MAXIMUM_PERMITTED_SHORT_POSITION)))</f>
        <v/>
      </c>
      <c r="I113" s="86">
        <f>IF(C113="","",IF(I112="Triggered","Triggered",IF((C113-C112)/C112*H112&lt;-TRAILING_STOP_LOSS_MAXIMUM_DAILY_LOSS,"Triggered","Inactive")))</f>
        <v/>
      </c>
      <c r="J113" s="148">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8">
        <f>IF('Rule Recommendations'!A114="","",'Rule Recommendations'!A114)</f>
        <v/>
      </c>
      <c r="F114" s="148">
        <f>IF($E114="","",IF(ROW($E114)&lt;=FIRST_PERMITTED_TRADE_DATE,0,'Apply Constraints'!$E114))</f>
        <v/>
      </c>
      <c r="G114" s="148">
        <f>IF(F114="","",IF(ABS($F114)&gt;MAXIMUM_PERMITTED_LEVERAGE, MAXIMUM_PERMITTED_LEVERAGE*SIGN($F114),$F114))</f>
        <v/>
      </c>
      <c r="H114" s="148">
        <f>IF(G114="","",MAX($G114,-ABS(MAXIMUM_PERMITTED_SHORT_POSITION)))</f>
        <v/>
      </c>
      <c r="I114" s="86">
        <f>IF(C114="","",IF(I113="Triggered","Triggered",IF((C114-C113)/C113*H113&lt;-TRAILING_STOP_LOSS_MAXIMUM_DAILY_LOSS,"Triggered","Inactive")))</f>
        <v/>
      </c>
      <c r="J114" s="148">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8">
        <f>IF('Rule Recommendations'!A115="","",'Rule Recommendations'!A115)</f>
        <v/>
      </c>
      <c r="F115" s="148">
        <f>IF($E115="","",IF(ROW($E115)&lt;=FIRST_PERMITTED_TRADE_DATE,0,'Apply Constraints'!$E115))</f>
        <v/>
      </c>
      <c r="G115" s="148">
        <f>IF(F115="","",IF(ABS($F115)&gt;MAXIMUM_PERMITTED_LEVERAGE, MAXIMUM_PERMITTED_LEVERAGE*SIGN($F115),$F115))</f>
        <v/>
      </c>
      <c r="H115" s="148">
        <f>IF(G115="","",MAX($G115,-ABS(MAXIMUM_PERMITTED_SHORT_POSITION)))</f>
        <v/>
      </c>
      <c r="I115" s="86">
        <f>IF(C115="","",IF(I114="Triggered","Triggered",IF((C115-C114)/C114*H114&lt;-TRAILING_STOP_LOSS_MAXIMUM_DAILY_LOSS,"Triggered","Inactive")))</f>
        <v/>
      </c>
      <c r="J115" s="148">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8">
        <f>IF('Rule Recommendations'!A116="","",'Rule Recommendations'!A116)</f>
        <v/>
      </c>
      <c r="F116" s="148">
        <f>IF($E116="","",IF(ROW($E116)&lt;=FIRST_PERMITTED_TRADE_DATE,0,'Apply Constraints'!$E116))</f>
        <v/>
      </c>
      <c r="G116" s="148">
        <f>IF(F116="","",IF(ABS($F116)&gt;MAXIMUM_PERMITTED_LEVERAGE, MAXIMUM_PERMITTED_LEVERAGE*SIGN($F116),$F116))</f>
        <v/>
      </c>
      <c r="H116" s="148">
        <f>IF(G116="","",MAX($G116,-ABS(MAXIMUM_PERMITTED_SHORT_POSITION)))</f>
        <v/>
      </c>
      <c r="I116" s="86">
        <f>IF(C116="","",IF(I115="Triggered","Triggered",IF((C116-C115)/C115*H115&lt;-TRAILING_STOP_LOSS_MAXIMUM_DAILY_LOSS,"Triggered","Inactive")))</f>
        <v/>
      </c>
      <c r="J116" s="148">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8">
        <f>IF('Rule Recommendations'!A117="","",'Rule Recommendations'!A117)</f>
        <v/>
      </c>
      <c r="F117" s="148">
        <f>IF($E117="","",IF(ROW($E117)&lt;=FIRST_PERMITTED_TRADE_DATE,0,'Apply Constraints'!$E117))</f>
        <v/>
      </c>
      <c r="G117" s="148">
        <f>IF(F117="","",IF(ABS($F117)&gt;MAXIMUM_PERMITTED_LEVERAGE, MAXIMUM_PERMITTED_LEVERAGE*SIGN($F117),$F117))</f>
        <v/>
      </c>
      <c r="H117" s="148">
        <f>IF(G117="","",MAX($G117,-ABS(MAXIMUM_PERMITTED_SHORT_POSITION)))</f>
        <v/>
      </c>
      <c r="I117" s="86">
        <f>IF(C117="","",IF(I116="Triggered","Triggered",IF((C117-C116)/C116*H116&lt;-TRAILING_STOP_LOSS_MAXIMUM_DAILY_LOSS,"Triggered","Inactive")))</f>
        <v/>
      </c>
      <c r="J117" s="148">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8">
        <f>IF('Rule Recommendations'!A118="","",'Rule Recommendations'!A118)</f>
        <v/>
      </c>
      <c r="F118" s="148">
        <f>IF($E118="","",IF(ROW($E118)&lt;=FIRST_PERMITTED_TRADE_DATE,0,'Apply Constraints'!$E118))</f>
        <v/>
      </c>
      <c r="G118" s="148">
        <f>IF(F118="","",IF(ABS($F118)&gt;MAXIMUM_PERMITTED_LEVERAGE, MAXIMUM_PERMITTED_LEVERAGE*SIGN($F118),$F118))</f>
        <v/>
      </c>
      <c r="H118" s="148">
        <f>IF(G118="","",MAX($G118,-ABS(MAXIMUM_PERMITTED_SHORT_POSITION)))</f>
        <v/>
      </c>
      <c r="I118" s="86">
        <f>IF(C118="","",IF(I117="Triggered","Triggered",IF((C118-C117)/C117*H117&lt;-TRAILING_STOP_LOSS_MAXIMUM_DAILY_LOSS,"Triggered","Inactive")))</f>
        <v/>
      </c>
      <c r="J118" s="148">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8">
        <f>IF('Rule Recommendations'!A119="","",'Rule Recommendations'!A119)</f>
        <v/>
      </c>
      <c r="F119" s="148">
        <f>IF($E119="","",IF(ROW($E119)&lt;=FIRST_PERMITTED_TRADE_DATE,0,'Apply Constraints'!$E119))</f>
        <v/>
      </c>
      <c r="G119" s="148">
        <f>IF(F119="","",IF(ABS($F119)&gt;MAXIMUM_PERMITTED_LEVERAGE, MAXIMUM_PERMITTED_LEVERAGE*SIGN($F119),$F119))</f>
        <v/>
      </c>
      <c r="H119" s="148">
        <f>IF(G119="","",MAX($G119,-ABS(MAXIMUM_PERMITTED_SHORT_POSITION)))</f>
        <v/>
      </c>
      <c r="I119" s="86">
        <f>IF(C119="","",IF(I118="Triggered","Triggered",IF((C119-C118)/C118*H118&lt;-TRAILING_STOP_LOSS_MAXIMUM_DAILY_LOSS,"Triggered","Inactive")))</f>
        <v/>
      </c>
      <c r="J119" s="148">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8">
        <f>IF('Rule Recommendations'!A120="","",'Rule Recommendations'!A120)</f>
        <v/>
      </c>
      <c r="F120" s="148">
        <f>IF($E120="","",IF(ROW($E120)&lt;=FIRST_PERMITTED_TRADE_DATE,0,'Apply Constraints'!$E120))</f>
        <v/>
      </c>
      <c r="G120" s="148">
        <f>IF(F120="","",IF(ABS($F120)&gt;MAXIMUM_PERMITTED_LEVERAGE, MAXIMUM_PERMITTED_LEVERAGE*SIGN($F120),$F120))</f>
        <v/>
      </c>
      <c r="H120" s="148">
        <f>IF(G120="","",MAX($G120,-ABS(MAXIMUM_PERMITTED_SHORT_POSITION)))</f>
        <v/>
      </c>
      <c r="I120" s="86">
        <f>IF(C120="","",IF(I119="Triggered","Triggered",IF((C120-C119)/C119*H119&lt;-TRAILING_STOP_LOSS_MAXIMUM_DAILY_LOSS,"Triggered","Inactive")))</f>
        <v/>
      </c>
      <c r="J120" s="148">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8">
        <f>IF('Rule Recommendations'!A121="","",'Rule Recommendations'!A121)</f>
        <v/>
      </c>
      <c r="F121" s="148">
        <f>IF($E121="","",IF(ROW($E121)&lt;=FIRST_PERMITTED_TRADE_DATE,0,'Apply Constraints'!$E121))</f>
        <v/>
      </c>
      <c r="G121" s="148">
        <f>IF(F121="","",IF(ABS($F121)&gt;MAXIMUM_PERMITTED_LEVERAGE, MAXIMUM_PERMITTED_LEVERAGE*SIGN($F121),$F121))</f>
        <v/>
      </c>
      <c r="H121" s="148">
        <f>IF(G121="","",MAX($G121,-ABS(MAXIMUM_PERMITTED_SHORT_POSITION)))</f>
        <v/>
      </c>
      <c r="I121" s="86">
        <f>IF(C121="","",IF(I120="Triggered","Triggered",IF((C121-C120)/C120*H120&lt;-TRAILING_STOP_LOSS_MAXIMUM_DAILY_LOSS,"Triggered","Inactive")))</f>
        <v/>
      </c>
      <c r="J121" s="148">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8">
        <f>IF('Rule Recommendations'!A122="","",'Rule Recommendations'!A122)</f>
        <v/>
      </c>
      <c r="F122" s="148">
        <f>IF($E122="","",IF(ROW($E122)&lt;=FIRST_PERMITTED_TRADE_DATE,0,'Apply Constraints'!$E122))</f>
        <v/>
      </c>
      <c r="G122" s="148">
        <f>IF(F122="","",IF(ABS($F122)&gt;MAXIMUM_PERMITTED_LEVERAGE, MAXIMUM_PERMITTED_LEVERAGE*SIGN($F122),$F122))</f>
        <v/>
      </c>
      <c r="H122" s="148">
        <f>IF(G122="","",MAX($G122,-ABS(MAXIMUM_PERMITTED_SHORT_POSITION)))</f>
        <v/>
      </c>
      <c r="I122" s="86">
        <f>IF(C122="","",IF(I121="Triggered","Triggered",IF((C122-C121)/C121*H121&lt;-TRAILING_STOP_LOSS_MAXIMUM_DAILY_LOSS,"Triggered","Inactive")))</f>
        <v/>
      </c>
      <c r="J122" s="148">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8">
        <f>IF('Rule Recommendations'!A123="","",'Rule Recommendations'!A123)</f>
        <v/>
      </c>
      <c r="F123" s="148">
        <f>IF($E123="","",IF(ROW($E123)&lt;=FIRST_PERMITTED_TRADE_DATE,0,'Apply Constraints'!$E123))</f>
        <v/>
      </c>
      <c r="G123" s="148">
        <f>IF(F123="","",IF(ABS($F123)&gt;MAXIMUM_PERMITTED_LEVERAGE, MAXIMUM_PERMITTED_LEVERAGE*SIGN($F123),$F123))</f>
        <v/>
      </c>
      <c r="H123" s="148">
        <f>IF(G123="","",MAX($G123,-ABS(MAXIMUM_PERMITTED_SHORT_POSITION)))</f>
        <v/>
      </c>
      <c r="I123" s="86">
        <f>IF(C123="","",IF(I122="Triggered","Triggered",IF((C123-C122)/C122*H122&lt;-TRAILING_STOP_LOSS_MAXIMUM_DAILY_LOSS,"Triggered","Inactive")))</f>
        <v/>
      </c>
      <c r="J123" s="148">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8">
        <f>IF('Rule Recommendations'!A124="","",'Rule Recommendations'!A124)</f>
        <v/>
      </c>
      <c r="F124" s="148">
        <f>IF($E124="","",IF(ROW($E124)&lt;=FIRST_PERMITTED_TRADE_DATE,0,'Apply Constraints'!$E124))</f>
        <v/>
      </c>
      <c r="G124" s="148">
        <f>IF(F124="","",IF(ABS($F124)&gt;MAXIMUM_PERMITTED_LEVERAGE, MAXIMUM_PERMITTED_LEVERAGE*SIGN($F124),$F124))</f>
        <v/>
      </c>
      <c r="H124" s="148">
        <f>IF(G124="","",MAX($G124,-ABS(MAXIMUM_PERMITTED_SHORT_POSITION)))</f>
        <v/>
      </c>
      <c r="I124" s="86">
        <f>IF(C124="","",IF(I123="Triggered","Triggered",IF((C124-C123)/C123*H123&lt;-TRAILING_STOP_LOSS_MAXIMUM_DAILY_LOSS,"Triggered","Inactive")))</f>
        <v/>
      </c>
      <c r="J124" s="148">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8">
        <f>IF('Rule Recommendations'!A125="","",'Rule Recommendations'!A125)</f>
        <v/>
      </c>
      <c r="F125" s="148">
        <f>IF($E125="","",IF(ROW($E125)&lt;=FIRST_PERMITTED_TRADE_DATE,0,'Apply Constraints'!$E125))</f>
        <v/>
      </c>
      <c r="G125" s="148">
        <f>IF(F125="","",IF(ABS($F125)&gt;MAXIMUM_PERMITTED_LEVERAGE, MAXIMUM_PERMITTED_LEVERAGE*SIGN($F125),$F125))</f>
        <v/>
      </c>
      <c r="H125" s="148">
        <f>IF(G125="","",MAX($G125,-ABS(MAXIMUM_PERMITTED_SHORT_POSITION)))</f>
        <v/>
      </c>
      <c r="I125" s="86">
        <f>IF(C125="","",IF(I124="Triggered","Triggered",IF((C125-C124)/C124*H124&lt;-TRAILING_STOP_LOSS_MAXIMUM_DAILY_LOSS,"Triggered","Inactive")))</f>
        <v/>
      </c>
      <c r="J125" s="148">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8">
        <f>IF('Rule Recommendations'!A126="","",'Rule Recommendations'!A126)</f>
        <v/>
      </c>
      <c r="F126" s="148">
        <f>IF($E126="","",IF(ROW($E126)&lt;=FIRST_PERMITTED_TRADE_DATE,0,'Apply Constraints'!$E126))</f>
        <v/>
      </c>
      <c r="G126" s="148">
        <f>IF(F126="","",IF(ABS($F126)&gt;MAXIMUM_PERMITTED_LEVERAGE, MAXIMUM_PERMITTED_LEVERAGE*SIGN($F126),$F126))</f>
        <v/>
      </c>
      <c r="H126" s="148">
        <f>IF(G126="","",MAX($G126,-ABS(MAXIMUM_PERMITTED_SHORT_POSITION)))</f>
        <v/>
      </c>
      <c r="I126" s="86">
        <f>IF(C126="","",IF(I125="Triggered","Triggered",IF((C126-C125)/C125*H125&lt;-TRAILING_STOP_LOSS_MAXIMUM_DAILY_LOSS,"Triggered","Inactive")))</f>
        <v/>
      </c>
      <c r="J126" s="148">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8">
        <f>IF('Rule Recommendations'!A127="","",'Rule Recommendations'!A127)</f>
        <v/>
      </c>
      <c r="F127" s="148">
        <f>IF($E127="","",IF(ROW($E127)&lt;=FIRST_PERMITTED_TRADE_DATE,0,'Apply Constraints'!$E127))</f>
        <v/>
      </c>
      <c r="G127" s="148">
        <f>IF(F127="","",IF(ABS($F127)&gt;MAXIMUM_PERMITTED_LEVERAGE, MAXIMUM_PERMITTED_LEVERAGE*SIGN($F127),$F127))</f>
        <v/>
      </c>
      <c r="H127" s="148">
        <f>IF(G127="","",MAX($G127,-ABS(MAXIMUM_PERMITTED_SHORT_POSITION)))</f>
        <v/>
      </c>
      <c r="I127" s="86">
        <f>IF(C127="","",IF(I126="Triggered","Triggered",IF((C127-C126)/C126*H126&lt;-TRAILING_STOP_LOSS_MAXIMUM_DAILY_LOSS,"Triggered","Inactive")))</f>
        <v/>
      </c>
      <c r="J127" s="148">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8">
        <f>IF('Rule Recommendations'!A128="","",'Rule Recommendations'!A128)</f>
        <v/>
      </c>
      <c r="F128" s="148">
        <f>IF($E128="","",IF(ROW($E128)&lt;=FIRST_PERMITTED_TRADE_DATE,0,'Apply Constraints'!$E128))</f>
        <v/>
      </c>
      <c r="G128" s="148">
        <f>IF(F128="","",IF(ABS($F128)&gt;MAXIMUM_PERMITTED_LEVERAGE, MAXIMUM_PERMITTED_LEVERAGE*SIGN($F128),$F128))</f>
        <v/>
      </c>
      <c r="H128" s="148">
        <f>IF(G128="","",MAX($G128,-ABS(MAXIMUM_PERMITTED_SHORT_POSITION)))</f>
        <v/>
      </c>
      <c r="I128" s="86">
        <f>IF(C128="","",IF(I127="Triggered","Triggered",IF((C128-C127)/C127*H127&lt;-TRAILING_STOP_LOSS_MAXIMUM_DAILY_LOSS,"Triggered","Inactive")))</f>
        <v/>
      </c>
      <c r="J128" s="148">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8">
        <f>IF('Rule Recommendations'!A129="","",'Rule Recommendations'!A129)</f>
        <v/>
      </c>
      <c r="F129" s="148">
        <f>IF($E129="","",IF(ROW($E129)&lt;=FIRST_PERMITTED_TRADE_DATE,0,'Apply Constraints'!$E129))</f>
        <v/>
      </c>
      <c r="G129" s="148">
        <f>IF(F129="","",IF(ABS($F129)&gt;MAXIMUM_PERMITTED_LEVERAGE, MAXIMUM_PERMITTED_LEVERAGE*SIGN($F129),$F129))</f>
        <v/>
      </c>
      <c r="H129" s="148">
        <f>IF(G129="","",MAX($G129,-ABS(MAXIMUM_PERMITTED_SHORT_POSITION)))</f>
        <v/>
      </c>
      <c r="I129" s="86">
        <f>IF(C129="","",IF(I128="Triggered","Triggered",IF((C129-C128)/C128*H128&lt;-TRAILING_STOP_LOSS_MAXIMUM_DAILY_LOSS,"Triggered","Inactive")))</f>
        <v/>
      </c>
      <c r="J129" s="148">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8">
        <f>IF('Rule Recommendations'!A130="","",'Rule Recommendations'!A130)</f>
        <v/>
      </c>
      <c r="F130" s="148">
        <f>IF($E130="","",IF(ROW($E130)&lt;=FIRST_PERMITTED_TRADE_DATE,0,'Apply Constraints'!$E130))</f>
        <v/>
      </c>
      <c r="G130" s="148">
        <f>IF(F130="","",IF(ABS($F130)&gt;MAXIMUM_PERMITTED_LEVERAGE, MAXIMUM_PERMITTED_LEVERAGE*SIGN($F130),$F130))</f>
        <v/>
      </c>
      <c r="H130" s="148">
        <f>IF(G130="","",MAX($G130,-ABS(MAXIMUM_PERMITTED_SHORT_POSITION)))</f>
        <v/>
      </c>
      <c r="I130" s="86">
        <f>IF(C130="","",IF(I129="Triggered","Triggered",IF((C130-C129)/C129*H129&lt;-TRAILING_STOP_LOSS_MAXIMUM_DAILY_LOSS,"Triggered","Inactive")))</f>
        <v/>
      </c>
      <c r="J130" s="148">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8">
        <f>IF('Rule Recommendations'!A131="","",'Rule Recommendations'!A131)</f>
        <v/>
      </c>
      <c r="F131" s="148">
        <f>IF($E131="","",IF(ROW($E131)&lt;=FIRST_PERMITTED_TRADE_DATE,0,'Apply Constraints'!$E131))</f>
        <v/>
      </c>
      <c r="G131" s="148">
        <f>IF(F131="","",IF(ABS($F131)&gt;MAXIMUM_PERMITTED_LEVERAGE, MAXIMUM_PERMITTED_LEVERAGE*SIGN($F131),$F131))</f>
        <v/>
      </c>
      <c r="H131" s="148">
        <f>IF(G131="","",MAX($G131,-ABS(MAXIMUM_PERMITTED_SHORT_POSITION)))</f>
        <v/>
      </c>
      <c r="I131" s="86">
        <f>IF(C131="","",IF(I130="Triggered","Triggered",IF((C131-C130)/C130*H130&lt;-TRAILING_STOP_LOSS_MAXIMUM_DAILY_LOSS,"Triggered","Inactive")))</f>
        <v/>
      </c>
      <c r="J131" s="148">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8">
        <f>IF('Rule Recommendations'!A132="","",'Rule Recommendations'!A132)</f>
        <v/>
      </c>
      <c r="F132" s="148">
        <f>IF($E132="","",IF(ROW($E132)&lt;=FIRST_PERMITTED_TRADE_DATE,0,'Apply Constraints'!$E132))</f>
        <v/>
      </c>
      <c r="G132" s="148">
        <f>IF(F132="","",IF(ABS($F132)&gt;MAXIMUM_PERMITTED_LEVERAGE, MAXIMUM_PERMITTED_LEVERAGE*SIGN($F132),$F132))</f>
        <v/>
      </c>
      <c r="H132" s="148">
        <f>IF(G132="","",MAX($G132,-ABS(MAXIMUM_PERMITTED_SHORT_POSITION)))</f>
        <v/>
      </c>
      <c r="I132" s="86">
        <f>IF(C132="","",IF(I131="Triggered","Triggered",IF((C132-C131)/C131*H131&lt;-TRAILING_STOP_LOSS_MAXIMUM_DAILY_LOSS,"Triggered","Inactive")))</f>
        <v/>
      </c>
      <c r="J132" s="148">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8">
        <f>IF('Rule Recommendations'!A133="","",'Rule Recommendations'!A133)</f>
        <v/>
      </c>
      <c r="F133" s="148">
        <f>IF($E133="","",IF(ROW($E133)&lt;=FIRST_PERMITTED_TRADE_DATE,0,'Apply Constraints'!$E133))</f>
        <v/>
      </c>
      <c r="G133" s="148">
        <f>IF(F133="","",IF(ABS($F133)&gt;MAXIMUM_PERMITTED_LEVERAGE, MAXIMUM_PERMITTED_LEVERAGE*SIGN($F133),$F133))</f>
        <v/>
      </c>
      <c r="H133" s="148">
        <f>IF(G133="","",MAX($G133,-ABS(MAXIMUM_PERMITTED_SHORT_POSITION)))</f>
        <v/>
      </c>
      <c r="I133" s="86">
        <f>IF(C133="","",IF(I132="Triggered","Triggered",IF((C133-C132)/C132*H132&lt;-TRAILING_STOP_LOSS_MAXIMUM_DAILY_LOSS,"Triggered","Inactive")))</f>
        <v/>
      </c>
      <c r="J133" s="148">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8">
        <f>IF('Rule Recommendations'!A134="","",'Rule Recommendations'!A134)</f>
        <v/>
      </c>
      <c r="F134" s="148">
        <f>IF($E134="","",IF(ROW($E134)&lt;=FIRST_PERMITTED_TRADE_DATE,0,'Apply Constraints'!$E134))</f>
        <v/>
      </c>
      <c r="G134" s="148">
        <f>IF(F134="","",IF(ABS($F134)&gt;MAXIMUM_PERMITTED_LEVERAGE, MAXIMUM_PERMITTED_LEVERAGE*SIGN($F134),$F134))</f>
        <v/>
      </c>
      <c r="H134" s="148">
        <f>IF(G134="","",MAX($G134,-ABS(MAXIMUM_PERMITTED_SHORT_POSITION)))</f>
        <v/>
      </c>
      <c r="I134" s="86">
        <f>IF(C134="","",IF(I133="Triggered","Triggered",IF((C134-C133)/C133*H133&lt;-TRAILING_STOP_LOSS_MAXIMUM_DAILY_LOSS,"Triggered","Inactive")))</f>
        <v/>
      </c>
      <c r="J134" s="148">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8">
        <f>IF('Rule Recommendations'!A135="","",'Rule Recommendations'!A135)</f>
        <v/>
      </c>
      <c r="F135" s="148">
        <f>IF($E135="","",IF(ROW($E135)&lt;=FIRST_PERMITTED_TRADE_DATE,0,'Apply Constraints'!$E135))</f>
        <v/>
      </c>
      <c r="G135" s="148">
        <f>IF(F135="","",IF(ABS($F135)&gt;MAXIMUM_PERMITTED_LEVERAGE, MAXIMUM_PERMITTED_LEVERAGE*SIGN($F135),$F135))</f>
        <v/>
      </c>
      <c r="H135" s="148">
        <f>IF(G135="","",MAX($G135,-ABS(MAXIMUM_PERMITTED_SHORT_POSITION)))</f>
        <v/>
      </c>
      <c r="I135" s="86">
        <f>IF(C135="","",IF(I134="Triggered","Triggered",IF((C135-C134)/C134*H134&lt;-TRAILING_STOP_LOSS_MAXIMUM_DAILY_LOSS,"Triggered","Inactive")))</f>
        <v/>
      </c>
      <c r="J135" s="148">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8">
        <f>IF('Rule Recommendations'!A136="","",'Rule Recommendations'!A136)</f>
        <v/>
      </c>
      <c r="F136" s="148">
        <f>IF($E136="","",IF(ROW($E136)&lt;=FIRST_PERMITTED_TRADE_DATE,0,'Apply Constraints'!$E136))</f>
        <v/>
      </c>
      <c r="G136" s="148">
        <f>IF(F136="","",IF(ABS($F136)&gt;MAXIMUM_PERMITTED_LEVERAGE, MAXIMUM_PERMITTED_LEVERAGE*SIGN($F136),$F136))</f>
        <v/>
      </c>
      <c r="H136" s="148">
        <f>IF(G136="","",MAX($G136,-ABS(MAXIMUM_PERMITTED_SHORT_POSITION)))</f>
        <v/>
      </c>
      <c r="I136" s="86">
        <f>IF(C136="","",IF(I135="Triggered","Triggered",IF((C136-C135)/C135*H135&lt;-TRAILING_STOP_LOSS_MAXIMUM_DAILY_LOSS,"Triggered","Inactive")))</f>
        <v/>
      </c>
      <c r="J136" s="148">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8">
        <f>IF('Rule Recommendations'!A137="","",'Rule Recommendations'!A137)</f>
        <v/>
      </c>
      <c r="F137" s="148">
        <f>IF($E137="","",IF(ROW($E137)&lt;=FIRST_PERMITTED_TRADE_DATE,0,'Apply Constraints'!$E137))</f>
        <v/>
      </c>
      <c r="G137" s="148">
        <f>IF(F137="","",IF(ABS($F137)&gt;MAXIMUM_PERMITTED_LEVERAGE, MAXIMUM_PERMITTED_LEVERAGE*SIGN($F137),$F137))</f>
        <v/>
      </c>
      <c r="H137" s="148">
        <f>IF(G137="","",MAX($G137,-ABS(MAXIMUM_PERMITTED_SHORT_POSITION)))</f>
        <v/>
      </c>
      <c r="I137" s="86">
        <f>IF(C137="","",IF(I136="Triggered","Triggered",IF((C137-C136)/C136*H136&lt;-TRAILING_STOP_LOSS_MAXIMUM_DAILY_LOSS,"Triggered","Inactive")))</f>
        <v/>
      </c>
      <c r="J137" s="148">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8">
        <f>IF('Rule Recommendations'!A138="","",'Rule Recommendations'!A138)</f>
        <v/>
      </c>
      <c r="F138" s="148">
        <f>IF($E138="","",IF(ROW($E138)&lt;=FIRST_PERMITTED_TRADE_DATE,0,'Apply Constraints'!$E138))</f>
        <v/>
      </c>
      <c r="G138" s="148">
        <f>IF(F138="","",IF(ABS($F138)&gt;MAXIMUM_PERMITTED_LEVERAGE, MAXIMUM_PERMITTED_LEVERAGE*SIGN($F138),$F138))</f>
        <v/>
      </c>
      <c r="H138" s="148">
        <f>IF(G138="","",MAX($G138,-ABS(MAXIMUM_PERMITTED_SHORT_POSITION)))</f>
        <v/>
      </c>
      <c r="I138" s="86">
        <f>IF(C138="","",IF(I137="Triggered","Triggered",IF((C138-C137)/C137*H137&lt;-TRAILING_STOP_LOSS_MAXIMUM_DAILY_LOSS,"Triggered","Inactive")))</f>
        <v/>
      </c>
      <c r="J138" s="148">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8">
        <f>IF('Rule Recommendations'!A139="","",'Rule Recommendations'!A139)</f>
        <v/>
      </c>
      <c r="F139" s="148">
        <f>IF($E139="","",IF(ROW($E139)&lt;=FIRST_PERMITTED_TRADE_DATE,0,'Apply Constraints'!$E139))</f>
        <v/>
      </c>
      <c r="G139" s="148">
        <f>IF(F139="","",IF(ABS($F139)&gt;MAXIMUM_PERMITTED_LEVERAGE, MAXIMUM_PERMITTED_LEVERAGE*SIGN($F139),$F139))</f>
        <v/>
      </c>
      <c r="H139" s="148">
        <f>IF(G139="","",MAX($G139,-ABS(MAXIMUM_PERMITTED_SHORT_POSITION)))</f>
        <v/>
      </c>
      <c r="I139" s="86">
        <f>IF(C139="","",IF(I138="Triggered","Triggered",IF((C139-C138)/C138*H138&lt;-TRAILING_STOP_LOSS_MAXIMUM_DAILY_LOSS,"Triggered","Inactive")))</f>
        <v/>
      </c>
      <c r="J139" s="148">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8">
        <f>IF('Rule Recommendations'!A140="","",'Rule Recommendations'!A140)</f>
        <v/>
      </c>
      <c r="F140" s="148">
        <f>IF($E140="","",IF(ROW($E140)&lt;=FIRST_PERMITTED_TRADE_DATE,0,'Apply Constraints'!$E140))</f>
        <v/>
      </c>
      <c r="G140" s="148">
        <f>IF(F140="","",IF(ABS($F140)&gt;MAXIMUM_PERMITTED_LEVERAGE, MAXIMUM_PERMITTED_LEVERAGE*SIGN($F140),$F140))</f>
        <v/>
      </c>
      <c r="H140" s="148">
        <f>IF(G140="","",MAX($G140,-ABS(MAXIMUM_PERMITTED_SHORT_POSITION)))</f>
        <v/>
      </c>
      <c r="I140" s="86">
        <f>IF(C140="","",IF(I139="Triggered","Triggered",IF((C140-C139)/C139*H139&lt;-TRAILING_STOP_LOSS_MAXIMUM_DAILY_LOSS,"Triggered","Inactive")))</f>
        <v/>
      </c>
      <c r="J140" s="148">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8">
        <f>IF('Rule Recommendations'!A141="","",'Rule Recommendations'!A141)</f>
        <v/>
      </c>
      <c r="F141" s="148">
        <f>IF($E141="","",IF(ROW($E141)&lt;=FIRST_PERMITTED_TRADE_DATE,0,'Apply Constraints'!$E141))</f>
        <v/>
      </c>
      <c r="G141" s="148">
        <f>IF(F141="","",IF(ABS($F141)&gt;MAXIMUM_PERMITTED_LEVERAGE, MAXIMUM_PERMITTED_LEVERAGE*SIGN($F141),$F141))</f>
        <v/>
      </c>
      <c r="H141" s="148">
        <f>IF(G141="","",MAX($G141,-ABS(MAXIMUM_PERMITTED_SHORT_POSITION)))</f>
        <v/>
      </c>
      <c r="I141" s="86">
        <f>IF(C141="","",IF(I140="Triggered","Triggered",IF((C141-C140)/C140*H140&lt;-TRAILING_STOP_LOSS_MAXIMUM_DAILY_LOSS,"Triggered","Inactive")))</f>
        <v/>
      </c>
      <c r="J141" s="148">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8">
        <f>IF('Rule Recommendations'!A142="","",'Rule Recommendations'!A142)</f>
        <v/>
      </c>
      <c r="F142" s="148">
        <f>IF($E142="","",IF(ROW($E142)&lt;=FIRST_PERMITTED_TRADE_DATE,0,'Apply Constraints'!$E142))</f>
        <v/>
      </c>
      <c r="G142" s="148">
        <f>IF(F142="","",IF(ABS($F142)&gt;MAXIMUM_PERMITTED_LEVERAGE, MAXIMUM_PERMITTED_LEVERAGE*SIGN($F142),$F142))</f>
        <v/>
      </c>
      <c r="H142" s="148">
        <f>IF(G142="","",MAX($G142,-ABS(MAXIMUM_PERMITTED_SHORT_POSITION)))</f>
        <v/>
      </c>
      <c r="I142" s="86">
        <f>IF(C142="","",IF(I141="Triggered","Triggered",IF((C142-C141)/C141*H141&lt;-TRAILING_STOP_LOSS_MAXIMUM_DAILY_LOSS,"Triggered","Inactive")))</f>
        <v/>
      </c>
      <c r="J142" s="148">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8">
        <f>IF('Rule Recommendations'!A143="","",'Rule Recommendations'!A143)</f>
        <v/>
      </c>
      <c r="F143" s="148">
        <f>IF($E143="","",IF(ROW($E143)&lt;=FIRST_PERMITTED_TRADE_DATE,0,'Apply Constraints'!$E143))</f>
        <v/>
      </c>
      <c r="G143" s="148">
        <f>IF(F143="","",IF(ABS($F143)&gt;MAXIMUM_PERMITTED_LEVERAGE, MAXIMUM_PERMITTED_LEVERAGE*SIGN($F143),$F143))</f>
        <v/>
      </c>
      <c r="H143" s="148">
        <f>IF(G143="","",MAX($G143,-ABS(MAXIMUM_PERMITTED_SHORT_POSITION)))</f>
        <v/>
      </c>
      <c r="I143" s="86">
        <f>IF(C143="","",IF(I142="Triggered","Triggered",IF((C143-C142)/C142*H142&lt;-TRAILING_STOP_LOSS_MAXIMUM_DAILY_LOSS,"Triggered","Inactive")))</f>
        <v/>
      </c>
      <c r="J143" s="148">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8">
        <f>IF('Rule Recommendations'!A144="","",'Rule Recommendations'!A144)</f>
        <v/>
      </c>
      <c r="F144" s="148">
        <f>IF($E144="","",IF(ROW($E144)&lt;=FIRST_PERMITTED_TRADE_DATE,0,'Apply Constraints'!$E144))</f>
        <v/>
      </c>
      <c r="G144" s="148">
        <f>IF(F144="","",IF(ABS($F144)&gt;MAXIMUM_PERMITTED_LEVERAGE, MAXIMUM_PERMITTED_LEVERAGE*SIGN($F144),$F144))</f>
        <v/>
      </c>
      <c r="H144" s="148">
        <f>IF(G144="","",MAX($G144,-ABS(MAXIMUM_PERMITTED_SHORT_POSITION)))</f>
        <v/>
      </c>
      <c r="I144" s="86">
        <f>IF(C144="","",IF(I143="Triggered","Triggered",IF((C144-C143)/C143*H143&lt;-TRAILING_STOP_LOSS_MAXIMUM_DAILY_LOSS,"Triggered","Inactive")))</f>
        <v/>
      </c>
      <c r="J144" s="148">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8">
        <f>IF('Rule Recommendations'!A145="","",'Rule Recommendations'!A145)</f>
        <v/>
      </c>
      <c r="F145" s="148">
        <f>IF($E145="","",IF(ROW($E145)&lt;=FIRST_PERMITTED_TRADE_DATE,0,'Apply Constraints'!$E145))</f>
        <v/>
      </c>
      <c r="G145" s="148">
        <f>IF(F145="","",IF(ABS($F145)&gt;MAXIMUM_PERMITTED_LEVERAGE, MAXIMUM_PERMITTED_LEVERAGE*SIGN($F145),$F145))</f>
        <v/>
      </c>
      <c r="H145" s="148">
        <f>IF(G145="","",MAX($G145,-ABS(MAXIMUM_PERMITTED_SHORT_POSITION)))</f>
        <v/>
      </c>
      <c r="I145" s="86">
        <f>IF(C145="","",IF(I144="Triggered","Triggered",IF((C145-C144)/C144*H144&lt;-TRAILING_STOP_LOSS_MAXIMUM_DAILY_LOSS,"Triggered","Inactive")))</f>
        <v/>
      </c>
      <c r="J145" s="148">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8">
        <f>IF('Rule Recommendations'!A146="","",'Rule Recommendations'!A146)</f>
        <v/>
      </c>
      <c r="F146" s="148">
        <f>IF($E146="","",IF(ROW($E146)&lt;=FIRST_PERMITTED_TRADE_DATE,0,'Apply Constraints'!$E146))</f>
        <v/>
      </c>
      <c r="G146" s="148">
        <f>IF(F146="","",IF(ABS($F146)&gt;MAXIMUM_PERMITTED_LEVERAGE, MAXIMUM_PERMITTED_LEVERAGE*SIGN($F146),$F146))</f>
        <v/>
      </c>
      <c r="H146" s="148">
        <f>IF(G146="","",MAX($G146,-ABS(MAXIMUM_PERMITTED_SHORT_POSITION)))</f>
        <v/>
      </c>
      <c r="I146" s="86">
        <f>IF(C146="","",IF(I145="Triggered","Triggered",IF((C146-C145)/C145*H145&lt;-TRAILING_STOP_LOSS_MAXIMUM_DAILY_LOSS,"Triggered","Inactive")))</f>
        <v/>
      </c>
      <c r="J146" s="148">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8">
        <f>IF('Rule Recommendations'!A147="","",'Rule Recommendations'!A147)</f>
        <v/>
      </c>
      <c r="F147" s="148">
        <f>IF($E147="","",IF(ROW($E147)&lt;=FIRST_PERMITTED_TRADE_DATE,0,'Apply Constraints'!$E147))</f>
        <v/>
      </c>
      <c r="G147" s="148">
        <f>IF(F147="","",IF(ABS($F147)&gt;MAXIMUM_PERMITTED_LEVERAGE, MAXIMUM_PERMITTED_LEVERAGE*SIGN($F147),$F147))</f>
        <v/>
      </c>
      <c r="H147" s="148">
        <f>IF(G147="","",MAX($G147,-ABS(MAXIMUM_PERMITTED_SHORT_POSITION)))</f>
        <v/>
      </c>
      <c r="I147" s="86">
        <f>IF(C147="","",IF(I146="Triggered","Triggered",IF((C147-C146)/C146*H146&lt;-TRAILING_STOP_LOSS_MAXIMUM_DAILY_LOSS,"Triggered","Inactive")))</f>
        <v/>
      </c>
      <c r="J147" s="148">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8">
        <f>IF('Rule Recommendations'!A148="","",'Rule Recommendations'!A148)</f>
        <v/>
      </c>
      <c r="F148" s="148">
        <f>IF($E148="","",IF(ROW($E148)&lt;=FIRST_PERMITTED_TRADE_DATE,0,'Apply Constraints'!$E148))</f>
        <v/>
      </c>
      <c r="G148" s="148">
        <f>IF(F148="","",IF(ABS($F148)&gt;MAXIMUM_PERMITTED_LEVERAGE, MAXIMUM_PERMITTED_LEVERAGE*SIGN($F148),$F148))</f>
        <v/>
      </c>
      <c r="H148" s="148">
        <f>IF(G148="","",MAX($G148,-ABS(MAXIMUM_PERMITTED_SHORT_POSITION)))</f>
        <v/>
      </c>
      <c r="I148" s="86">
        <f>IF(C148="","",IF(I147="Triggered","Triggered",IF((C148-C147)/C147*H147&lt;-TRAILING_STOP_LOSS_MAXIMUM_DAILY_LOSS,"Triggered","Inactive")))</f>
        <v/>
      </c>
      <c r="J148" s="148">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8">
        <f>IF('Rule Recommendations'!A149="","",'Rule Recommendations'!A149)</f>
        <v/>
      </c>
      <c r="F149" s="148">
        <f>IF($E149="","",IF(ROW($E149)&lt;=FIRST_PERMITTED_TRADE_DATE,0,'Apply Constraints'!$E149))</f>
        <v/>
      </c>
      <c r="G149" s="148">
        <f>IF(F149="","",IF(ABS($F149)&gt;MAXIMUM_PERMITTED_LEVERAGE, MAXIMUM_PERMITTED_LEVERAGE*SIGN($F149),$F149))</f>
        <v/>
      </c>
      <c r="H149" s="148">
        <f>IF(G149="","",MAX($G149,-ABS(MAXIMUM_PERMITTED_SHORT_POSITION)))</f>
        <v/>
      </c>
      <c r="I149" s="86">
        <f>IF(C149="","",IF(I148="Triggered","Triggered",IF((C149-C148)/C148*H148&lt;-TRAILING_STOP_LOSS_MAXIMUM_DAILY_LOSS,"Triggered","Inactive")))</f>
        <v/>
      </c>
      <c r="J149" s="148">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8">
        <f>IF('Rule Recommendations'!A150="","",'Rule Recommendations'!A150)</f>
        <v/>
      </c>
      <c r="F150" s="148">
        <f>IF($E150="","",IF(ROW($E150)&lt;=FIRST_PERMITTED_TRADE_DATE,0,'Apply Constraints'!$E150))</f>
        <v/>
      </c>
      <c r="G150" s="148">
        <f>IF(F150="","",IF(ABS($F150)&gt;MAXIMUM_PERMITTED_LEVERAGE, MAXIMUM_PERMITTED_LEVERAGE*SIGN($F150),$F150))</f>
        <v/>
      </c>
      <c r="H150" s="148">
        <f>IF(G150="","",MAX($G150,-ABS(MAXIMUM_PERMITTED_SHORT_POSITION)))</f>
        <v/>
      </c>
      <c r="I150" s="86">
        <f>IF(C150="","",IF(I149="Triggered","Triggered",IF((C150-C149)/C149*H149&lt;-TRAILING_STOP_LOSS_MAXIMUM_DAILY_LOSS,"Triggered","Inactive")))</f>
        <v/>
      </c>
      <c r="J150" s="148">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8">
        <f>IF('Rule Recommendations'!A151="","",'Rule Recommendations'!A151)</f>
        <v/>
      </c>
      <c r="F151" s="148">
        <f>IF($E151="","",IF(ROW($E151)&lt;=FIRST_PERMITTED_TRADE_DATE,0,'Apply Constraints'!$E151))</f>
        <v/>
      </c>
      <c r="G151" s="148">
        <f>IF(F151="","",IF(ABS($F151)&gt;MAXIMUM_PERMITTED_LEVERAGE, MAXIMUM_PERMITTED_LEVERAGE*SIGN($F151),$F151))</f>
        <v/>
      </c>
      <c r="H151" s="148">
        <f>IF(G151="","",MAX($G151,-ABS(MAXIMUM_PERMITTED_SHORT_POSITION)))</f>
        <v/>
      </c>
      <c r="I151" s="86">
        <f>IF(C151="","",IF(I150="Triggered","Triggered",IF((C151-C150)/C150*H150&lt;-TRAILING_STOP_LOSS_MAXIMUM_DAILY_LOSS,"Triggered","Inactive")))</f>
        <v/>
      </c>
      <c r="J151" s="148">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8">
        <f>IF('Rule Recommendations'!A152="","",'Rule Recommendations'!A152)</f>
        <v/>
      </c>
      <c r="F152" s="148">
        <f>IF($E152="","",IF(ROW($E152)&lt;=FIRST_PERMITTED_TRADE_DATE,0,'Apply Constraints'!$E152))</f>
        <v/>
      </c>
      <c r="G152" s="148">
        <f>IF(F152="","",IF(ABS($F152)&gt;MAXIMUM_PERMITTED_LEVERAGE, MAXIMUM_PERMITTED_LEVERAGE*SIGN($F152),$F152))</f>
        <v/>
      </c>
      <c r="H152" s="148">
        <f>IF(G152="","",MAX($G152,-ABS(MAXIMUM_PERMITTED_SHORT_POSITION)))</f>
        <v/>
      </c>
      <c r="I152" s="86">
        <f>IF(C152="","",IF(I151="Triggered","Triggered",IF((C152-C151)/C151*H151&lt;-TRAILING_STOP_LOSS_MAXIMUM_DAILY_LOSS,"Triggered","Inactive")))</f>
        <v/>
      </c>
      <c r="J152" s="148">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8">
        <f>IF('Rule Recommendations'!A153="","",'Rule Recommendations'!A153)</f>
        <v/>
      </c>
      <c r="F153" s="148">
        <f>IF($E153="","",IF(ROW($E153)&lt;=FIRST_PERMITTED_TRADE_DATE,0,'Apply Constraints'!$E153))</f>
        <v/>
      </c>
      <c r="G153" s="148">
        <f>IF(F153="","",IF(ABS($F153)&gt;MAXIMUM_PERMITTED_LEVERAGE, MAXIMUM_PERMITTED_LEVERAGE*SIGN($F153),$F153))</f>
        <v/>
      </c>
      <c r="H153" s="148">
        <f>IF(G153="","",MAX($G153,-ABS(MAXIMUM_PERMITTED_SHORT_POSITION)))</f>
        <v/>
      </c>
      <c r="I153" s="86">
        <f>IF(C153="","",IF(I152="Triggered","Triggered",IF((C153-C152)/C152*H152&lt;-TRAILING_STOP_LOSS_MAXIMUM_DAILY_LOSS,"Triggered","Inactive")))</f>
        <v/>
      </c>
      <c r="J153" s="148">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8">
        <f>IF('Rule Recommendations'!A154="","",'Rule Recommendations'!A154)</f>
        <v/>
      </c>
      <c r="F154" s="148">
        <f>IF($E154="","",IF(ROW($E154)&lt;=FIRST_PERMITTED_TRADE_DATE,0,'Apply Constraints'!$E154))</f>
        <v/>
      </c>
      <c r="G154" s="148">
        <f>IF(F154="","",IF(ABS($F154)&gt;MAXIMUM_PERMITTED_LEVERAGE, MAXIMUM_PERMITTED_LEVERAGE*SIGN($F154),$F154))</f>
        <v/>
      </c>
      <c r="H154" s="148">
        <f>IF(G154="","",MAX($G154,-ABS(MAXIMUM_PERMITTED_SHORT_POSITION)))</f>
        <v/>
      </c>
      <c r="I154" s="86">
        <f>IF(C154="","",IF(I153="Triggered","Triggered",IF((C154-C153)/C153*H153&lt;-TRAILING_STOP_LOSS_MAXIMUM_DAILY_LOSS,"Triggered","Inactive")))</f>
        <v/>
      </c>
      <c r="J154" s="148">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8">
        <f>IF('Rule Recommendations'!A155="","",'Rule Recommendations'!A155)</f>
        <v/>
      </c>
      <c r="F155" s="148">
        <f>IF($E155="","",IF(ROW($E155)&lt;=FIRST_PERMITTED_TRADE_DATE,0,'Apply Constraints'!$E155))</f>
        <v/>
      </c>
      <c r="G155" s="148">
        <f>IF(F155="","",IF(ABS($F155)&gt;MAXIMUM_PERMITTED_LEVERAGE, MAXIMUM_PERMITTED_LEVERAGE*SIGN($F155),$F155))</f>
        <v/>
      </c>
      <c r="H155" s="148">
        <f>IF(G155="","",MAX($G155,-ABS(MAXIMUM_PERMITTED_SHORT_POSITION)))</f>
        <v/>
      </c>
      <c r="I155" s="86">
        <f>IF(C155="","",IF(I154="Triggered","Triggered",IF((C155-C154)/C154*H154&lt;-TRAILING_STOP_LOSS_MAXIMUM_DAILY_LOSS,"Triggered","Inactive")))</f>
        <v/>
      </c>
      <c r="J155" s="148">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8">
        <f>IF('Rule Recommendations'!A156="","",'Rule Recommendations'!A156)</f>
        <v/>
      </c>
      <c r="F156" s="148">
        <f>IF($E156="","",IF(ROW($E156)&lt;=FIRST_PERMITTED_TRADE_DATE,0,'Apply Constraints'!$E156))</f>
        <v/>
      </c>
      <c r="G156" s="148">
        <f>IF(F156="","",IF(ABS($F156)&gt;MAXIMUM_PERMITTED_LEVERAGE, MAXIMUM_PERMITTED_LEVERAGE*SIGN($F156),$F156))</f>
        <v/>
      </c>
      <c r="H156" s="148">
        <f>IF(G156="","",MAX($G156,-ABS(MAXIMUM_PERMITTED_SHORT_POSITION)))</f>
        <v/>
      </c>
      <c r="I156" s="86">
        <f>IF(C156="","",IF(I155="Triggered","Triggered",IF((C156-C155)/C155*H155&lt;-TRAILING_STOP_LOSS_MAXIMUM_DAILY_LOSS,"Triggered","Inactive")))</f>
        <v/>
      </c>
      <c r="J156" s="148">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8">
        <f>IF('Rule Recommendations'!A157="","",'Rule Recommendations'!A157)</f>
        <v/>
      </c>
      <c r="F157" s="148">
        <f>IF($E157="","",IF(ROW($E157)&lt;=FIRST_PERMITTED_TRADE_DATE,0,'Apply Constraints'!$E157))</f>
        <v/>
      </c>
      <c r="G157" s="148">
        <f>IF(F157="","",IF(ABS($F157)&gt;MAXIMUM_PERMITTED_LEVERAGE, MAXIMUM_PERMITTED_LEVERAGE*SIGN($F157),$F157))</f>
        <v/>
      </c>
      <c r="H157" s="148">
        <f>IF(G157="","",MAX($G157,-ABS(MAXIMUM_PERMITTED_SHORT_POSITION)))</f>
        <v/>
      </c>
      <c r="I157" s="86">
        <f>IF(C157="","",IF(I156="Triggered","Triggered",IF((C157-C156)/C156*H156&lt;-TRAILING_STOP_LOSS_MAXIMUM_DAILY_LOSS,"Triggered","Inactive")))</f>
        <v/>
      </c>
      <c r="J157" s="148">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8">
        <f>IF('Rule Recommendations'!A158="","",'Rule Recommendations'!A158)</f>
        <v/>
      </c>
      <c r="F158" s="148">
        <f>IF($E158="","",IF(ROW($E158)&lt;=FIRST_PERMITTED_TRADE_DATE,0,'Apply Constraints'!$E158))</f>
        <v/>
      </c>
      <c r="G158" s="148">
        <f>IF(F158="","",IF(ABS($F158)&gt;MAXIMUM_PERMITTED_LEVERAGE, MAXIMUM_PERMITTED_LEVERAGE*SIGN($F158),$F158))</f>
        <v/>
      </c>
      <c r="H158" s="148">
        <f>IF(G158="","",MAX($G158,-ABS(MAXIMUM_PERMITTED_SHORT_POSITION)))</f>
        <v/>
      </c>
      <c r="I158" s="86">
        <f>IF(C158="","",IF(I157="Triggered","Triggered",IF((C158-C157)/C157*H157&lt;-TRAILING_STOP_LOSS_MAXIMUM_DAILY_LOSS,"Triggered","Inactive")))</f>
        <v/>
      </c>
      <c r="J158" s="148">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8">
        <f>IF('Rule Recommendations'!A159="","",'Rule Recommendations'!A159)</f>
        <v/>
      </c>
      <c r="F159" s="148">
        <f>IF($E159="","",IF(ROW($E159)&lt;=FIRST_PERMITTED_TRADE_DATE,0,'Apply Constraints'!$E159))</f>
        <v/>
      </c>
      <c r="G159" s="148">
        <f>IF(F159="","",IF(ABS($F159)&gt;MAXIMUM_PERMITTED_LEVERAGE, MAXIMUM_PERMITTED_LEVERAGE*SIGN($F159),$F159))</f>
        <v/>
      </c>
      <c r="H159" s="148">
        <f>IF(G159="","",MAX($G159,-ABS(MAXIMUM_PERMITTED_SHORT_POSITION)))</f>
        <v/>
      </c>
      <c r="I159" s="86">
        <f>IF(C159="","",IF(I158="Triggered","Triggered",IF((C159-C158)/C158*H158&lt;-TRAILING_STOP_LOSS_MAXIMUM_DAILY_LOSS,"Triggered","Inactive")))</f>
        <v/>
      </c>
      <c r="J159" s="148">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8">
        <f>IF('Rule Recommendations'!A160="","",'Rule Recommendations'!A160)</f>
        <v/>
      </c>
      <c r="F160" s="148">
        <f>IF($E160="","",IF(ROW($E160)&lt;=FIRST_PERMITTED_TRADE_DATE,0,'Apply Constraints'!$E160))</f>
        <v/>
      </c>
      <c r="G160" s="148">
        <f>IF(F160="","",IF(ABS($F160)&gt;MAXIMUM_PERMITTED_LEVERAGE, MAXIMUM_PERMITTED_LEVERAGE*SIGN($F160),$F160))</f>
        <v/>
      </c>
      <c r="H160" s="148">
        <f>IF(G160="","",MAX($G160,-ABS(MAXIMUM_PERMITTED_SHORT_POSITION)))</f>
        <v/>
      </c>
      <c r="I160" s="86">
        <f>IF(C160="","",IF(I159="Triggered","Triggered",IF((C160-C159)/C159*H159&lt;-TRAILING_STOP_LOSS_MAXIMUM_DAILY_LOSS,"Triggered","Inactive")))</f>
        <v/>
      </c>
      <c r="J160" s="148">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8">
        <f>IF('Rule Recommendations'!A161="","",'Rule Recommendations'!A161)</f>
        <v/>
      </c>
      <c r="F161" s="148">
        <f>IF($E161="","",IF(ROW($E161)&lt;=FIRST_PERMITTED_TRADE_DATE,0,'Apply Constraints'!$E161))</f>
        <v/>
      </c>
      <c r="G161" s="148">
        <f>IF(F161="","",IF(ABS($F161)&gt;MAXIMUM_PERMITTED_LEVERAGE, MAXIMUM_PERMITTED_LEVERAGE*SIGN($F161),$F161))</f>
        <v/>
      </c>
      <c r="H161" s="148">
        <f>IF(G161="","",MAX($G161,-ABS(MAXIMUM_PERMITTED_SHORT_POSITION)))</f>
        <v/>
      </c>
      <c r="I161" s="86">
        <f>IF(C161="","",IF(I160="Triggered","Triggered",IF((C161-C160)/C160*H160&lt;-TRAILING_STOP_LOSS_MAXIMUM_DAILY_LOSS,"Triggered","Inactive")))</f>
        <v/>
      </c>
      <c r="J161" s="148">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8">
        <f>IF('Rule Recommendations'!A162="","",'Rule Recommendations'!A162)</f>
        <v/>
      </c>
      <c r="F162" s="148">
        <f>IF($E162="","",IF(ROW($E162)&lt;=FIRST_PERMITTED_TRADE_DATE,0,'Apply Constraints'!$E162))</f>
        <v/>
      </c>
      <c r="G162" s="148">
        <f>IF(F162="","",IF(ABS($F162)&gt;MAXIMUM_PERMITTED_LEVERAGE, MAXIMUM_PERMITTED_LEVERAGE*SIGN($F162),$F162))</f>
        <v/>
      </c>
      <c r="H162" s="148">
        <f>IF(G162="","",MAX($G162,-ABS(MAXIMUM_PERMITTED_SHORT_POSITION)))</f>
        <v/>
      </c>
      <c r="I162" s="86">
        <f>IF(C162="","",IF(I161="Triggered","Triggered",IF((C162-C161)/C161*H161&lt;-TRAILING_STOP_LOSS_MAXIMUM_DAILY_LOSS,"Triggered","Inactive")))</f>
        <v/>
      </c>
      <c r="J162" s="148">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8">
        <f>IF('Rule Recommendations'!A163="","",'Rule Recommendations'!A163)</f>
        <v/>
      </c>
      <c r="F163" s="148">
        <f>IF($E163="","",IF(ROW($E163)&lt;=FIRST_PERMITTED_TRADE_DATE,0,'Apply Constraints'!$E163))</f>
        <v/>
      </c>
      <c r="G163" s="148">
        <f>IF(F163="","",IF(ABS($F163)&gt;MAXIMUM_PERMITTED_LEVERAGE, MAXIMUM_PERMITTED_LEVERAGE*SIGN($F163),$F163))</f>
        <v/>
      </c>
      <c r="H163" s="148">
        <f>IF(G163="","",MAX($G163,-ABS(MAXIMUM_PERMITTED_SHORT_POSITION)))</f>
        <v/>
      </c>
      <c r="I163" s="86">
        <f>IF(C163="","",IF(I162="Triggered","Triggered",IF((C163-C162)/C162*H162&lt;-TRAILING_STOP_LOSS_MAXIMUM_DAILY_LOSS,"Triggered","Inactive")))</f>
        <v/>
      </c>
      <c r="J163" s="148">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8">
        <f>IF('Rule Recommendations'!A164="","",'Rule Recommendations'!A164)</f>
        <v/>
      </c>
      <c r="F164" s="148">
        <f>IF($E164="","",IF(ROW($E164)&lt;=FIRST_PERMITTED_TRADE_DATE,0,'Apply Constraints'!$E164))</f>
        <v/>
      </c>
      <c r="G164" s="148">
        <f>IF(F164="","",IF(ABS($F164)&gt;MAXIMUM_PERMITTED_LEVERAGE, MAXIMUM_PERMITTED_LEVERAGE*SIGN($F164),$F164))</f>
        <v/>
      </c>
      <c r="H164" s="148">
        <f>IF(G164="","",MAX($G164,-ABS(MAXIMUM_PERMITTED_SHORT_POSITION)))</f>
        <v/>
      </c>
      <c r="I164" s="86">
        <f>IF(C164="","",IF(I163="Triggered","Triggered",IF((C164-C163)/C163*H163&lt;-TRAILING_STOP_LOSS_MAXIMUM_DAILY_LOSS,"Triggered","Inactive")))</f>
        <v/>
      </c>
      <c r="J164" s="148">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8">
        <f>IF('Rule Recommendations'!A165="","",'Rule Recommendations'!A165)</f>
        <v/>
      </c>
      <c r="F165" s="148">
        <f>IF($E165="","",IF(ROW($E165)&lt;=FIRST_PERMITTED_TRADE_DATE,0,'Apply Constraints'!$E165))</f>
        <v/>
      </c>
      <c r="G165" s="148">
        <f>IF(F165="","",IF(ABS($F165)&gt;MAXIMUM_PERMITTED_LEVERAGE, MAXIMUM_PERMITTED_LEVERAGE*SIGN($F165),$F165))</f>
        <v/>
      </c>
      <c r="H165" s="148">
        <f>IF(G165="","",MAX($G165,-ABS(MAXIMUM_PERMITTED_SHORT_POSITION)))</f>
        <v/>
      </c>
      <c r="I165" s="86">
        <f>IF(C165="","",IF(I164="Triggered","Triggered",IF((C165-C164)/C164*H164&lt;-TRAILING_STOP_LOSS_MAXIMUM_DAILY_LOSS,"Triggered","Inactive")))</f>
        <v/>
      </c>
      <c r="J165" s="148">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8">
        <f>IF('Rule Recommendations'!A166="","",'Rule Recommendations'!A166)</f>
        <v/>
      </c>
      <c r="F166" s="148">
        <f>IF($E166="","",IF(ROW($E166)&lt;=FIRST_PERMITTED_TRADE_DATE,0,'Apply Constraints'!$E166))</f>
        <v/>
      </c>
      <c r="G166" s="148">
        <f>IF(F166="","",IF(ABS($F166)&gt;MAXIMUM_PERMITTED_LEVERAGE, MAXIMUM_PERMITTED_LEVERAGE*SIGN($F166),$F166))</f>
        <v/>
      </c>
      <c r="H166" s="148">
        <f>IF(G166="","",MAX($G166,-ABS(MAXIMUM_PERMITTED_SHORT_POSITION)))</f>
        <v/>
      </c>
      <c r="I166" s="86">
        <f>IF(C166="","",IF(I165="Triggered","Triggered",IF((C166-C165)/C165*H165&lt;-TRAILING_STOP_LOSS_MAXIMUM_DAILY_LOSS,"Triggered","Inactive")))</f>
        <v/>
      </c>
      <c r="J166" s="148">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8">
        <f>IF('Rule Recommendations'!A167="","",'Rule Recommendations'!A167)</f>
        <v/>
      </c>
      <c r="F167" s="148">
        <f>IF($E167="","",IF(ROW($E167)&lt;=FIRST_PERMITTED_TRADE_DATE,0,'Apply Constraints'!$E167))</f>
        <v/>
      </c>
      <c r="G167" s="148">
        <f>IF(F167="","",IF(ABS($F167)&gt;MAXIMUM_PERMITTED_LEVERAGE, MAXIMUM_PERMITTED_LEVERAGE*SIGN($F167),$F167))</f>
        <v/>
      </c>
      <c r="H167" s="148">
        <f>IF(G167="","",MAX($G167,-ABS(MAXIMUM_PERMITTED_SHORT_POSITION)))</f>
        <v/>
      </c>
      <c r="I167" s="86">
        <f>IF(C167="","",IF(I166="Triggered","Triggered",IF((C167-C166)/C166*H166&lt;-TRAILING_STOP_LOSS_MAXIMUM_DAILY_LOSS,"Triggered","Inactive")))</f>
        <v/>
      </c>
      <c r="J167" s="148">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8">
        <f>IF('Rule Recommendations'!A168="","",'Rule Recommendations'!A168)</f>
        <v/>
      </c>
      <c r="F168" s="148">
        <f>IF($E168="","",IF(ROW($E168)&lt;=FIRST_PERMITTED_TRADE_DATE,0,'Apply Constraints'!$E168))</f>
        <v/>
      </c>
      <c r="G168" s="148">
        <f>IF(F168="","",IF(ABS($F168)&gt;MAXIMUM_PERMITTED_LEVERAGE, MAXIMUM_PERMITTED_LEVERAGE*SIGN($F168),$F168))</f>
        <v/>
      </c>
      <c r="H168" s="148">
        <f>IF(G168="","",MAX($G168,-ABS(MAXIMUM_PERMITTED_SHORT_POSITION)))</f>
        <v/>
      </c>
      <c r="I168" s="86">
        <f>IF(C168="","",IF(I167="Triggered","Triggered",IF((C168-C167)/C167*H167&lt;-TRAILING_STOP_LOSS_MAXIMUM_DAILY_LOSS,"Triggered","Inactive")))</f>
        <v/>
      </c>
      <c r="J168" s="148">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8">
        <f>IF('Rule Recommendations'!A169="","",'Rule Recommendations'!A169)</f>
        <v/>
      </c>
      <c r="F169" s="148">
        <f>IF($E169="","",IF(ROW($E169)&lt;=FIRST_PERMITTED_TRADE_DATE,0,'Apply Constraints'!$E169))</f>
        <v/>
      </c>
      <c r="G169" s="148">
        <f>IF(F169="","",IF(ABS($F169)&gt;MAXIMUM_PERMITTED_LEVERAGE, MAXIMUM_PERMITTED_LEVERAGE*SIGN($F169),$F169))</f>
        <v/>
      </c>
      <c r="H169" s="148">
        <f>IF(G169="","",MAX($G169,-ABS(MAXIMUM_PERMITTED_SHORT_POSITION)))</f>
        <v/>
      </c>
      <c r="I169" s="86">
        <f>IF(C169="","",IF(I168="Triggered","Triggered",IF((C169-C168)/C168*H168&lt;-TRAILING_STOP_LOSS_MAXIMUM_DAILY_LOSS,"Triggered","Inactive")))</f>
        <v/>
      </c>
      <c r="J169" s="148">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8">
        <f>IF('Rule Recommendations'!A170="","",'Rule Recommendations'!A170)</f>
        <v/>
      </c>
      <c r="F170" s="148">
        <f>IF($E170="","",IF(ROW($E170)&lt;=FIRST_PERMITTED_TRADE_DATE,0,'Apply Constraints'!$E170))</f>
        <v/>
      </c>
      <c r="G170" s="148">
        <f>IF(F170="","",IF(ABS($F170)&gt;MAXIMUM_PERMITTED_LEVERAGE, MAXIMUM_PERMITTED_LEVERAGE*SIGN($F170),$F170))</f>
        <v/>
      </c>
      <c r="H170" s="148">
        <f>IF(G170="","",MAX($G170,-ABS(MAXIMUM_PERMITTED_SHORT_POSITION)))</f>
        <v/>
      </c>
      <c r="I170" s="86">
        <f>IF(C170="","",IF(I169="Triggered","Triggered",IF((C170-C169)/C169*H169&lt;-TRAILING_STOP_LOSS_MAXIMUM_DAILY_LOSS,"Triggered","Inactive")))</f>
        <v/>
      </c>
      <c r="J170" s="148">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8">
        <f>IF('Rule Recommendations'!A171="","",'Rule Recommendations'!A171)</f>
        <v/>
      </c>
      <c r="F171" s="148">
        <f>IF($E171="","",IF(ROW($E171)&lt;=FIRST_PERMITTED_TRADE_DATE,0,'Apply Constraints'!$E171))</f>
        <v/>
      </c>
      <c r="G171" s="148">
        <f>IF(F171="","",IF(ABS($F171)&gt;MAXIMUM_PERMITTED_LEVERAGE, MAXIMUM_PERMITTED_LEVERAGE*SIGN($F171),$F171))</f>
        <v/>
      </c>
      <c r="H171" s="148">
        <f>IF(G171="","",MAX($G171,-ABS(MAXIMUM_PERMITTED_SHORT_POSITION)))</f>
        <v/>
      </c>
      <c r="I171" s="86">
        <f>IF(C171="","",IF(I170="Triggered","Triggered",IF((C171-C170)/C170*H170&lt;-TRAILING_STOP_LOSS_MAXIMUM_DAILY_LOSS,"Triggered","Inactive")))</f>
        <v/>
      </c>
      <c r="J171" s="148">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8">
        <f>IF('Rule Recommendations'!A172="","",'Rule Recommendations'!A172)</f>
        <v/>
      </c>
      <c r="F172" s="148">
        <f>IF($E172="","",IF(ROW($E172)&lt;=FIRST_PERMITTED_TRADE_DATE,0,'Apply Constraints'!$E172))</f>
        <v/>
      </c>
      <c r="G172" s="148">
        <f>IF(F172="","",IF(ABS($F172)&gt;MAXIMUM_PERMITTED_LEVERAGE, MAXIMUM_PERMITTED_LEVERAGE*SIGN($F172),$F172))</f>
        <v/>
      </c>
      <c r="H172" s="148">
        <f>IF(G172="","",MAX($G172,-ABS(MAXIMUM_PERMITTED_SHORT_POSITION)))</f>
        <v/>
      </c>
      <c r="I172" s="86">
        <f>IF(C172="","",IF(I171="Triggered","Triggered",IF((C172-C171)/C171*H171&lt;-TRAILING_STOP_LOSS_MAXIMUM_DAILY_LOSS,"Triggered","Inactive")))</f>
        <v/>
      </c>
      <c r="J172" s="148">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8">
        <f>IF('Rule Recommendations'!A173="","",'Rule Recommendations'!A173)</f>
        <v/>
      </c>
      <c r="F173" s="148">
        <f>IF($E173="","",IF(ROW($E173)&lt;=FIRST_PERMITTED_TRADE_DATE,0,'Apply Constraints'!$E173))</f>
        <v/>
      </c>
      <c r="G173" s="148">
        <f>IF(F173="","",IF(ABS($F173)&gt;MAXIMUM_PERMITTED_LEVERAGE, MAXIMUM_PERMITTED_LEVERAGE*SIGN($F173),$F173))</f>
        <v/>
      </c>
      <c r="H173" s="148">
        <f>IF(G173="","",MAX($G173,-ABS(MAXIMUM_PERMITTED_SHORT_POSITION)))</f>
        <v/>
      </c>
      <c r="I173" s="86">
        <f>IF(C173="","",IF(I172="Triggered","Triggered",IF((C173-C172)/C172*H172&lt;-TRAILING_STOP_LOSS_MAXIMUM_DAILY_LOSS,"Triggered","Inactive")))</f>
        <v/>
      </c>
      <c r="J173" s="148">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8">
        <f>IF('Rule Recommendations'!A174="","",'Rule Recommendations'!A174)</f>
        <v/>
      </c>
      <c r="F174" s="148">
        <f>IF($E174="","",IF(ROW($E174)&lt;=FIRST_PERMITTED_TRADE_DATE,0,'Apply Constraints'!$E174))</f>
        <v/>
      </c>
      <c r="G174" s="148">
        <f>IF(F174="","",IF(ABS($F174)&gt;MAXIMUM_PERMITTED_LEVERAGE, MAXIMUM_PERMITTED_LEVERAGE*SIGN($F174),$F174))</f>
        <v/>
      </c>
      <c r="H174" s="148">
        <f>IF(G174="","",MAX($G174,-ABS(MAXIMUM_PERMITTED_SHORT_POSITION)))</f>
        <v/>
      </c>
      <c r="I174" s="86">
        <f>IF(C174="","",IF(I173="Triggered","Triggered",IF((C174-C173)/C173*H173&lt;-TRAILING_STOP_LOSS_MAXIMUM_DAILY_LOSS,"Triggered","Inactive")))</f>
        <v/>
      </c>
      <c r="J174" s="148">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8">
        <f>IF('Rule Recommendations'!A175="","",'Rule Recommendations'!A175)</f>
        <v/>
      </c>
      <c r="F175" s="148">
        <f>IF($E175="","",IF(ROW($E175)&lt;=FIRST_PERMITTED_TRADE_DATE,0,'Apply Constraints'!$E175))</f>
        <v/>
      </c>
      <c r="G175" s="148">
        <f>IF(F175="","",IF(ABS($F175)&gt;MAXIMUM_PERMITTED_LEVERAGE, MAXIMUM_PERMITTED_LEVERAGE*SIGN($F175),$F175))</f>
        <v/>
      </c>
      <c r="H175" s="148">
        <f>IF(G175="","",MAX($G175,-ABS(MAXIMUM_PERMITTED_SHORT_POSITION)))</f>
        <v/>
      </c>
      <c r="I175" s="86">
        <f>IF(C175="","",IF(I174="Triggered","Triggered",IF((C175-C174)/C174*H174&lt;-TRAILING_STOP_LOSS_MAXIMUM_DAILY_LOSS,"Triggered","Inactive")))</f>
        <v/>
      </c>
      <c r="J175" s="148">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8">
        <f>IF('Rule Recommendations'!A176="","",'Rule Recommendations'!A176)</f>
        <v/>
      </c>
      <c r="F176" s="148">
        <f>IF($E176="","",IF(ROW($E176)&lt;=FIRST_PERMITTED_TRADE_DATE,0,'Apply Constraints'!$E176))</f>
        <v/>
      </c>
      <c r="G176" s="148">
        <f>IF(F176="","",IF(ABS($F176)&gt;MAXIMUM_PERMITTED_LEVERAGE, MAXIMUM_PERMITTED_LEVERAGE*SIGN($F176),$F176))</f>
        <v/>
      </c>
      <c r="H176" s="148">
        <f>IF(G176="","",MAX($G176,-ABS(MAXIMUM_PERMITTED_SHORT_POSITION)))</f>
        <v/>
      </c>
      <c r="I176" s="86">
        <f>IF(C176="","",IF(I175="Triggered","Triggered",IF((C176-C175)/C175*H175&lt;-TRAILING_STOP_LOSS_MAXIMUM_DAILY_LOSS,"Triggered","Inactive")))</f>
        <v/>
      </c>
      <c r="J176" s="148">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8">
        <f>IF('Rule Recommendations'!A177="","",'Rule Recommendations'!A177)</f>
        <v/>
      </c>
      <c r="F177" s="148">
        <f>IF($E177="","",IF(ROW($E177)&lt;=FIRST_PERMITTED_TRADE_DATE,0,'Apply Constraints'!$E177))</f>
        <v/>
      </c>
      <c r="G177" s="148">
        <f>IF(F177="","",IF(ABS($F177)&gt;MAXIMUM_PERMITTED_LEVERAGE, MAXIMUM_PERMITTED_LEVERAGE*SIGN($F177),$F177))</f>
        <v/>
      </c>
      <c r="H177" s="148">
        <f>IF(G177="","",MAX($G177,-ABS(MAXIMUM_PERMITTED_SHORT_POSITION)))</f>
        <v/>
      </c>
      <c r="I177" s="86">
        <f>IF(C177="","",IF(I176="Triggered","Triggered",IF((C177-C176)/C176*H176&lt;-TRAILING_STOP_LOSS_MAXIMUM_DAILY_LOSS,"Triggered","Inactive")))</f>
        <v/>
      </c>
      <c r="J177" s="148">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8">
        <f>IF('Rule Recommendations'!A178="","",'Rule Recommendations'!A178)</f>
        <v/>
      </c>
      <c r="F178" s="148">
        <f>IF($E178="","",IF(ROW($E178)&lt;=FIRST_PERMITTED_TRADE_DATE,0,'Apply Constraints'!$E178))</f>
        <v/>
      </c>
      <c r="G178" s="148">
        <f>IF(F178="","",IF(ABS($F178)&gt;MAXIMUM_PERMITTED_LEVERAGE, MAXIMUM_PERMITTED_LEVERAGE*SIGN($F178),$F178))</f>
        <v/>
      </c>
      <c r="H178" s="148">
        <f>IF(G178="","",MAX($G178,-ABS(MAXIMUM_PERMITTED_SHORT_POSITION)))</f>
        <v/>
      </c>
      <c r="I178" s="86">
        <f>IF(C178="","",IF(I177="Triggered","Triggered",IF((C178-C177)/C177*H177&lt;-TRAILING_STOP_LOSS_MAXIMUM_DAILY_LOSS,"Triggered","Inactive")))</f>
        <v/>
      </c>
      <c r="J178" s="148">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8">
        <f>IF('Rule Recommendations'!A179="","",'Rule Recommendations'!A179)</f>
        <v/>
      </c>
      <c r="F179" s="148">
        <f>IF($E179="","",IF(ROW($E179)&lt;=FIRST_PERMITTED_TRADE_DATE,0,'Apply Constraints'!$E179))</f>
        <v/>
      </c>
      <c r="G179" s="148">
        <f>IF(F179="","",IF(ABS($F179)&gt;MAXIMUM_PERMITTED_LEVERAGE, MAXIMUM_PERMITTED_LEVERAGE*SIGN($F179),$F179))</f>
        <v/>
      </c>
      <c r="H179" s="148">
        <f>IF(G179="","",MAX($G179,-ABS(MAXIMUM_PERMITTED_SHORT_POSITION)))</f>
        <v/>
      </c>
      <c r="I179" s="86">
        <f>IF(C179="","",IF(I178="Triggered","Triggered",IF((C179-C178)/C178*H178&lt;-TRAILING_STOP_LOSS_MAXIMUM_DAILY_LOSS,"Triggered","Inactive")))</f>
        <v/>
      </c>
      <c r="J179" s="148">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8">
        <f>IF('Rule Recommendations'!A180="","",'Rule Recommendations'!A180)</f>
        <v/>
      </c>
      <c r="F180" s="148">
        <f>IF($E180="","",IF(ROW($E180)&lt;=FIRST_PERMITTED_TRADE_DATE,0,'Apply Constraints'!$E180))</f>
        <v/>
      </c>
      <c r="G180" s="148">
        <f>IF(F180="","",IF(ABS($F180)&gt;MAXIMUM_PERMITTED_LEVERAGE, MAXIMUM_PERMITTED_LEVERAGE*SIGN($F180),$F180))</f>
        <v/>
      </c>
      <c r="H180" s="148">
        <f>IF(G180="","",MAX($G180,-ABS(MAXIMUM_PERMITTED_SHORT_POSITION)))</f>
        <v/>
      </c>
      <c r="I180" s="86">
        <f>IF(C180="","",IF(I179="Triggered","Triggered",IF((C180-C179)/C179*H179&lt;-TRAILING_STOP_LOSS_MAXIMUM_DAILY_LOSS,"Triggered","Inactive")))</f>
        <v/>
      </c>
      <c r="J180" s="148">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8">
        <f>IF('Rule Recommendations'!A181="","",'Rule Recommendations'!A181)</f>
        <v/>
      </c>
      <c r="F181" s="148">
        <f>IF($E181="","",IF(ROW($E181)&lt;=FIRST_PERMITTED_TRADE_DATE,0,'Apply Constraints'!$E181))</f>
        <v/>
      </c>
      <c r="G181" s="148">
        <f>IF(F181="","",IF(ABS($F181)&gt;MAXIMUM_PERMITTED_LEVERAGE, MAXIMUM_PERMITTED_LEVERAGE*SIGN($F181),$F181))</f>
        <v/>
      </c>
      <c r="H181" s="148">
        <f>IF(G181="","",MAX($G181,-ABS(MAXIMUM_PERMITTED_SHORT_POSITION)))</f>
        <v/>
      </c>
      <c r="I181" s="86">
        <f>IF(C181="","",IF(I180="Triggered","Triggered",IF((C181-C180)/C180*H180&lt;-TRAILING_STOP_LOSS_MAXIMUM_DAILY_LOSS,"Triggered","Inactive")))</f>
        <v/>
      </c>
      <c r="J181" s="148">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8">
        <f>IF('Rule Recommendations'!A182="","",'Rule Recommendations'!A182)</f>
        <v/>
      </c>
      <c r="F182" s="148">
        <f>IF($E182="","",IF(ROW($E182)&lt;=FIRST_PERMITTED_TRADE_DATE,0,'Apply Constraints'!$E182))</f>
        <v/>
      </c>
      <c r="G182" s="148">
        <f>IF(F182="","",IF(ABS($F182)&gt;MAXIMUM_PERMITTED_LEVERAGE, MAXIMUM_PERMITTED_LEVERAGE*SIGN($F182),$F182))</f>
        <v/>
      </c>
      <c r="H182" s="148">
        <f>IF(G182="","",MAX($G182,-ABS(MAXIMUM_PERMITTED_SHORT_POSITION)))</f>
        <v/>
      </c>
      <c r="I182" s="86">
        <f>IF(C182="","",IF(I181="Triggered","Triggered",IF((C182-C181)/C181*H181&lt;-TRAILING_STOP_LOSS_MAXIMUM_DAILY_LOSS,"Triggered","Inactive")))</f>
        <v/>
      </c>
      <c r="J182" s="148">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8">
        <f>IF('Rule Recommendations'!A183="","",'Rule Recommendations'!A183)</f>
        <v/>
      </c>
      <c r="F183" s="148">
        <f>IF($E183="","",IF(ROW($E183)&lt;=FIRST_PERMITTED_TRADE_DATE,0,'Apply Constraints'!$E183))</f>
        <v/>
      </c>
      <c r="G183" s="148">
        <f>IF(F183="","",IF(ABS($F183)&gt;MAXIMUM_PERMITTED_LEVERAGE, MAXIMUM_PERMITTED_LEVERAGE*SIGN($F183),$F183))</f>
        <v/>
      </c>
      <c r="H183" s="148">
        <f>IF(G183="","",MAX($G183,-ABS(MAXIMUM_PERMITTED_SHORT_POSITION)))</f>
        <v/>
      </c>
      <c r="I183" s="86">
        <f>IF(C183="","",IF(I182="Triggered","Triggered",IF((C183-C182)/C182*H182&lt;-TRAILING_STOP_LOSS_MAXIMUM_DAILY_LOSS,"Triggered","Inactive")))</f>
        <v/>
      </c>
      <c r="J183" s="148">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8">
        <f>IF('Rule Recommendations'!A184="","",'Rule Recommendations'!A184)</f>
        <v/>
      </c>
      <c r="F184" s="148">
        <f>IF($E184="","",IF(ROW($E184)&lt;=FIRST_PERMITTED_TRADE_DATE,0,'Apply Constraints'!$E184))</f>
        <v/>
      </c>
      <c r="G184" s="148">
        <f>IF(F184="","",IF(ABS($F184)&gt;MAXIMUM_PERMITTED_LEVERAGE, MAXIMUM_PERMITTED_LEVERAGE*SIGN($F184),$F184))</f>
        <v/>
      </c>
      <c r="H184" s="148">
        <f>IF(G184="","",MAX($G184,-ABS(MAXIMUM_PERMITTED_SHORT_POSITION)))</f>
        <v/>
      </c>
      <c r="I184" s="86">
        <f>IF(C184="","",IF(I183="Triggered","Triggered",IF((C184-C183)/C183*H183&lt;-TRAILING_STOP_LOSS_MAXIMUM_DAILY_LOSS,"Triggered","Inactive")))</f>
        <v/>
      </c>
      <c r="J184" s="148">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8">
        <f>IF('Rule Recommendations'!A185="","",'Rule Recommendations'!A185)</f>
        <v/>
      </c>
      <c r="F185" s="148">
        <f>IF($E185="","",IF(ROW($E185)&lt;=FIRST_PERMITTED_TRADE_DATE,0,'Apply Constraints'!$E185))</f>
        <v/>
      </c>
      <c r="G185" s="148">
        <f>IF(F185="","",IF(ABS($F185)&gt;MAXIMUM_PERMITTED_LEVERAGE, MAXIMUM_PERMITTED_LEVERAGE*SIGN($F185),$F185))</f>
        <v/>
      </c>
      <c r="H185" s="148">
        <f>IF(G185="","",MAX($G185,-ABS(MAXIMUM_PERMITTED_SHORT_POSITION)))</f>
        <v/>
      </c>
      <c r="I185" s="86">
        <f>IF(C185="","",IF(I184="Triggered","Triggered",IF((C185-C184)/C184*H184&lt;-TRAILING_STOP_LOSS_MAXIMUM_DAILY_LOSS,"Triggered","Inactive")))</f>
        <v/>
      </c>
      <c r="J185" s="148">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8">
        <f>IF('Rule Recommendations'!A186="","",'Rule Recommendations'!A186)</f>
        <v/>
      </c>
      <c r="F186" s="148">
        <f>IF($E186="","",IF(ROW($E186)&lt;=FIRST_PERMITTED_TRADE_DATE,0,'Apply Constraints'!$E186))</f>
        <v/>
      </c>
      <c r="G186" s="148">
        <f>IF(F186="","",IF(ABS($F186)&gt;MAXIMUM_PERMITTED_LEVERAGE, MAXIMUM_PERMITTED_LEVERAGE*SIGN($F186),$F186))</f>
        <v/>
      </c>
      <c r="H186" s="148">
        <f>IF(G186="","",MAX($G186,-ABS(MAXIMUM_PERMITTED_SHORT_POSITION)))</f>
        <v/>
      </c>
      <c r="I186" s="86">
        <f>IF(C186="","",IF(I185="Triggered","Triggered",IF((C186-C185)/C185*H185&lt;-TRAILING_STOP_LOSS_MAXIMUM_DAILY_LOSS,"Triggered","Inactive")))</f>
        <v/>
      </c>
      <c r="J186" s="148">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8">
        <f>IF('Rule Recommendations'!A187="","",'Rule Recommendations'!A187)</f>
        <v/>
      </c>
      <c r="F187" s="148">
        <f>IF($E187="","",IF(ROW($E187)&lt;=FIRST_PERMITTED_TRADE_DATE,0,'Apply Constraints'!$E187))</f>
        <v/>
      </c>
      <c r="G187" s="148">
        <f>IF(F187="","",IF(ABS($F187)&gt;MAXIMUM_PERMITTED_LEVERAGE, MAXIMUM_PERMITTED_LEVERAGE*SIGN($F187),$F187))</f>
        <v/>
      </c>
      <c r="H187" s="148">
        <f>IF(G187="","",MAX($G187,-ABS(MAXIMUM_PERMITTED_SHORT_POSITION)))</f>
        <v/>
      </c>
      <c r="I187" s="86">
        <f>IF(C187="","",IF(I186="Triggered","Triggered",IF((C187-C186)/C186*H186&lt;-TRAILING_STOP_LOSS_MAXIMUM_DAILY_LOSS,"Triggered","Inactive")))</f>
        <v/>
      </c>
      <c r="J187" s="148">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8">
        <f>IF('Rule Recommendations'!A188="","",'Rule Recommendations'!A188)</f>
        <v/>
      </c>
      <c r="F188" s="148">
        <f>IF($E188="","",IF(ROW($E188)&lt;=FIRST_PERMITTED_TRADE_DATE,0,'Apply Constraints'!$E188))</f>
        <v/>
      </c>
      <c r="G188" s="148">
        <f>IF(F188="","",IF(ABS($F188)&gt;MAXIMUM_PERMITTED_LEVERAGE, MAXIMUM_PERMITTED_LEVERAGE*SIGN($F188),$F188))</f>
        <v/>
      </c>
      <c r="H188" s="148">
        <f>IF(G188="","",MAX($G188,-ABS(MAXIMUM_PERMITTED_SHORT_POSITION)))</f>
        <v/>
      </c>
      <c r="I188" s="86">
        <f>IF(C188="","",IF(I187="Triggered","Triggered",IF((C188-C187)/C187*H187&lt;-TRAILING_STOP_LOSS_MAXIMUM_DAILY_LOSS,"Triggered","Inactive")))</f>
        <v/>
      </c>
      <c r="J188" s="148">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8">
        <f>IF('Rule Recommendations'!A189="","",'Rule Recommendations'!A189)</f>
        <v/>
      </c>
      <c r="F189" s="148">
        <f>IF($E189="","",IF(ROW($E189)&lt;=FIRST_PERMITTED_TRADE_DATE,0,'Apply Constraints'!$E189))</f>
        <v/>
      </c>
      <c r="G189" s="148">
        <f>IF(F189="","",IF(ABS($F189)&gt;MAXIMUM_PERMITTED_LEVERAGE, MAXIMUM_PERMITTED_LEVERAGE*SIGN($F189),$F189))</f>
        <v/>
      </c>
      <c r="H189" s="148">
        <f>IF(G189="","",MAX($G189,-ABS(MAXIMUM_PERMITTED_SHORT_POSITION)))</f>
        <v/>
      </c>
      <c r="I189" s="86">
        <f>IF(C189="","",IF(I188="Triggered","Triggered",IF((C189-C188)/C188*H188&lt;-TRAILING_STOP_LOSS_MAXIMUM_DAILY_LOSS,"Triggered","Inactive")))</f>
        <v/>
      </c>
      <c r="J189" s="148">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8">
        <f>IF('Rule Recommendations'!A190="","",'Rule Recommendations'!A190)</f>
        <v/>
      </c>
      <c r="F190" s="148">
        <f>IF($E190="","",IF(ROW($E190)&lt;=FIRST_PERMITTED_TRADE_DATE,0,'Apply Constraints'!$E190))</f>
        <v/>
      </c>
      <c r="G190" s="148">
        <f>IF(F190="","",IF(ABS($F190)&gt;MAXIMUM_PERMITTED_LEVERAGE, MAXIMUM_PERMITTED_LEVERAGE*SIGN($F190),$F190))</f>
        <v/>
      </c>
      <c r="H190" s="148">
        <f>IF(G190="","",MAX($G190,-ABS(MAXIMUM_PERMITTED_SHORT_POSITION)))</f>
        <v/>
      </c>
      <c r="I190" s="86">
        <f>IF(C190="","",IF(I189="Triggered","Triggered",IF((C190-C189)/C189*H189&lt;-TRAILING_STOP_LOSS_MAXIMUM_DAILY_LOSS,"Triggered","Inactive")))</f>
        <v/>
      </c>
      <c r="J190" s="148">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8">
        <f>IF('Rule Recommendations'!A191="","",'Rule Recommendations'!A191)</f>
        <v/>
      </c>
      <c r="F191" s="148">
        <f>IF($E191="","",IF(ROW($E191)&lt;=FIRST_PERMITTED_TRADE_DATE,0,'Apply Constraints'!$E191))</f>
        <v/>
      </c>
      <c r="G191" s="148">
        <f>IF(F191="","",IF(ABS($F191)&gt;MAXIMUM_PERMITTED_LEVERAGE, MAXIMUM_PERMITTED_LEVERAGE*SIGN($F191),$F191))</f>
        <v/>
      </c>
      <c r="H191" s="148">
        <f>IF(G191="","",MAX($G191,-ABS(MAXIMUM_PERMITTED_SHORT_POSITION)))</f>
        <v/>
      </c>
      <c r="I191" s="86">
        <f>IF(C191="","",IF(I190="Triggered","Triggered",IF((C191-C190)/C190*H190&lt;-TRAILING_STOP_LOSS_MAXIMUM_DAILY_LOSS,"Triggered","Inactive")))</f>
        <v/>
      </c>
      <c r="J191" s="148">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8">
        <f>IF('Rule Recommendations'!A192="","",'Rule Recommendations'!A192)</f>
        <v/>
      </c>
      <c r="F192" s="148">
        <f>IF($E192="","",IF(ROW($E192)&lt;=FIRST_PERMITTED_TRADE_DATE,0,'Apply Constraints'!$E192))</f>
        <v/>
      </c>
      <c r="G192" s="148">
        <f>IF(F192="","",IF(ABS($F192)&gt;MAXIMUM_PERMITTED_LEVERAGE, MAXIMUM_PERMITTED_LEVERAGE*SIGN($F192),$F192))</f>
        <v/>
      </c>
      <c r="H192" s="148">
        <f>IF(G192="","",MAX($G192,-ABS(MAXIMUM_PERMITTED_SHORT_POSITION)))</f>
        <v/>
      </c>
      <c r="I192" s="86">
        <f>IF(C192="","",IF(I191="Triggered","Triggered",IF((C192-C191)/C191*H191&lt;-TRAILING_STOP_LOSS_MAXIMUM_DAILY_LOSS,"Triggered","Inactive")))</f>
        <v/>
      </c>
      <c r="J192" s="148">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8">
        <f>IF('Rule Recommendations'!A193="","",'Rule Recommendations'!A193)</f>
        <v/>
      </c>
      <c r="F193" s="148">
        <f>IF($E193="","",IF(ROW($E193)&lt;=FIRST_PERMITTED_TRADE_DATE,0,'Apply Constraints'!$E193))</f>
        <v/>
      </c>
      <c r="G193" s="148">
        <f>IF(F193="","",IF(ABS($F193)&gt;MAXIMUM_PERMITTED_LEVERAGE, MAXIMUM_PERMITTED_LEVERAGE*SIGN($F193),$F193))</f>
        <v/>
      </c>
      <c r="H193" s="148">
        <f>IF(G193="","",MAX($G193,-ABS(MAXIMUM_PERMITTED_SHORT_POSITION)))</f>
        <v/>
      </c>
      <c r="I193" s="86">
        <f>IF(C193="","",IF(I192="Triggered","Triggered",IF((C193-C192)/C192*H192&lt;-TRAILING_STOP_LOSS_MAXIMUM_DAILY_LOSS,"Triggered","Inactive")))</f>
        <v/>
      </c>
      <c r="J193" s="148">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8">
        <f>IF('Rule Recommendations'!A194="","",'Rule Recommendations'!A194)</f>
        <v/>
      </c>
      <c r="F194" s="148">
        <f>IF($E194="","",IF(ROW($E194)&lt;=FIRST_PERMITTED_TRADE_DATE,0,'Apply Constraints'!$E194))</f>
        <v/>
      </c>
      <c r="G194" s="148">
        <f>IF(F194="","",IF(ABS($F194)&gt;MAXIMUM_PERMITTED_LEVERAGE, MAXIMUM_PERMITTED_LEVERAGE*SIGN($F194),$F194))</f>
        <v/>
      </c>
      <c r="H194" s="148">
        <f>IF(G194="","",MAX($G194,-ABS(MAXIMUM_PERMITTED_SHORT_POSITION)))</f>
        <v/>
      </c>
      <c r="I194" s="86">
        <f>IF(C194="","",IF(I193="Triggered","Triggered",IF((C194-C193)/C193*H193&lt;-TRAILING_STOP_LOSS_MAXIMUM_DAILY_LOSS,"Triggered","Inactive")))</f>
        <v/>
      </c>
      <c r="J194" s="148">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8">
        <f>IF('Rule Recommendations'!A195="","",'Rule Recommendations'!A195)</f>
        <v/>
      </c>
      <c r="F195" s="148">
        <f>IF($E195="","",IF(ROW($E195)&lt;=FIRST_PERMITTED_TRADE_DATE,0,'Apply Constraints'!$E195))</f>
        <v/>
      </c>
      <c r="G195" s="148">
        <f>IF(F195="","",IF(ABS($F195)&gt;MAXIMUM_PERMITTED_LEVERAGE, MAXIMUM_PERMITTED_LEVERAGE*SIGN($F195),$F195))</f>
        <v/>
      </c>
      <c r="H195" s="148">
        <f>IF(G195="","",MAX($G195,-ABS(MAXIMUM_PERMITTED_SHORT_POSITION)))</f>
        <v/>
      </c>
      <c r="I195" s="86">
        <f>IF(C195="","",IF(I194="Triggered","Triggered",IF((C195-C194)/C194*H194&lt;-TRAILING_STOP_LOSS_MAXIMUM_DAILY_LOSS,"Triggered","Inactive")))</f>
        <v/>
      </c>
      <c r="J195" s="148">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8">
        <f>IF('Rule Recommendations'!A196="","",'Rule Recommendations'!A196)</f>
        <v/>
      </c>
      <c r="F196" s="148">
        <f>IF($E196="","",IF(ROW($E196)&lt;=FIRST_PERMITTED_TRADE_DATE,0,'Apply Constraints'!$E196))</f>
        <v/>
      </c>
      <c r="G196" s="148">
        <f>IF(F196="","",IF(ABS($F196)&gt;MAXIMUM_PERMITTED_LEVERAGE, MAXIMUM_PERMITTED_LEVERAGE*SIGN($F196),$F196))</f>
        <v/>
      </c>
      <c r="H196" s="148">
        <f>IF(G196="","",MAX($G196,-ABS(MAXIMUM_PERMITTED_SHORT_POSITION)))</f>
        <v/>
      </c>
      <c r="I196" s="86">
        <f>IF(C196="","",IF(I195="Triggered","Triggered",IF((C196-C195)/C195*H195&lt;-TRAILING_STOP_LOSS_MAXIMUM_DAILY_LOSS,"Triggered","Inactive")))</f>
        <v/>
      </c>
      <c r="J196" s="148">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8">
        <f>IF('Rule Recommendations'!A197="","",'Rule Recommendations'!A197)</f>
        <v/>
      </c>
      <c r="F197" s="148">
        <f>IF($E197="","",IF(ROW($E197)&lt;=FIRST_PERMITTED_TRADE_DATE,0,'Apply Constraints'!$E197))</f>
        <v/>
      </c>
      <c r="G197" s="148">
        <f>IF(F197="","",IF(ABS($F197)&gt;MAXIMUM_PERMITTED_LEVERAGE, MAXIMUM_PERMITTED_LEVERAGE*SIGN($F197),$F197))</f>
        <v/>
      </c>
      <c r="H197" s="148">
        <f>IF(G197="","",MAX($G197,-ABS(MAXIMUM_PERMITTED_SHORT_POSITION)))</f>
        <v/>
      </c>
      <c r="I197" s="86">
        <f>IF(C197="","",IF(I196="Triggered","Triggered",IF((C197-C196)/C196*H196&lt;-TRAILING_STOP_LOSS_MAXIMUM_DAILY_LOSS,"Triggered","Inactive")))</f>
        <v/>
      </c>
      <c r="J197" s="148">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8">
        <f>IF('Rule Recommendations'!A198="","",'Rule Recommendations'!A198)</f>
        <v/>
      </c>
      <c r="F198" s="148">
        <f>IF($E198="","",IF(ROW($E198)&lt;=FIRST_PERMITTED_TRADE_DATE,0,'Apply Constraints'!$E198))</f>
        <v/>
      </c>
      <c r="G198" s="148">
        <f>IF(F198="","",IF(ABS($F198)&gt;MAXIMUM_PERMITTED_LEVERAGE, MAXIMUM_PERMITTED_LEVERAGE*SIGN($F198),$F198))</f>
        <v/>
      </c>
      <c r="H198" s="148">
        <f>IF(G198="","",MAX($G198,-ABS(MAXIMUM_PERMITTED_SHORT_POSITION)))</f>
        <v/>
      </c>
      <c r="I198" s="86">
        <f>IF(C198="","",IF(I197="Triggered","Triggered",IF((C198-C197)/C197*H197&lt;-TRAILING_STOP_LOSS_MAXIMUM_DAILY_LOSS,"Triggered","Inactive")))</f>
        <v/>
      </c>
      <c r="J198" s="148">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8">
        <f>IF('Rule Recommendations'!A199="","",'Rule Recommendations'!A199)</f>
        <v/>
      </c>
      <c r="F199" s="148">
        <f>IF($E199="","",IF(ROW($E199)&lt;=FIRST_PERMITTED_TRADE_DATE,0,'Apply Constraints'!$E199))</f>
        <v/>
      </c>
      <c r="G199" s="148">
        <f>IF(F199="","",IF(ABS($F199)&gt;MAXIMUM_PERMITTED_LEVERAGE, MAXIMUM_PERMITTED_LEVERAGE*SIGN($F199),$F199))</f>
        <v/>
      </c>
      <c r="H199" s="148">
        <f>IF(G199="","",MAX($G199,-ABS(MAXIMUM_PERMITTED_SHORT_POSITION)))</f>
        <v/>
      </c>
      <c r="I199" s="86">
        <f>IF(C199="","",IF(I198="Triggered","Triggered",IF((C199-C198)/C198*H198&lt;-TRAILING_STOP_LOSS_MAXIMUM_DAILY_LOSS,"Triggered","Inactive")))</f>
        <v/>
      </c>
      <c r="J199" s="148">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8">
        <f>IF('Rule Recommendations'!A200="","",'Rule Recommendations'!A200)</f>
        <v/>
      </c>
      <c r="F200" s="148">
        <f>IF($E200="","",IF(ROW($E200)&lt;=FIRST_PERMITTED_TRADE_DATE,0,'Apply Constraints'!$E200))</f>
        <v/>
      </c>
      <c r="G200" s="148">
        <f>IF(F200="","",IF(ABS($F200)&gt;MAXIMUM_PERMITTED_LEVERAGE, MAXIMUM_PERMITTED_LEVERAGE*SIGN($F200),$F200))</f>
        <v/>
      </c>
      <c r="H200" s="148">
        <f>IF(G200="","",MAX($G200,-ABS(MAXIMUM_PERMITTED_SHORT_POSITION)))</f>
        <v/>
      </c>
      <c r="I200" s="86">
        <f>IF(C200="","",IF(I199="Triggered","Triggered",IF((C200-C199)/C199*H199&lt;-TRAILING_STOP_LOSS_MAXIMUM_DAILY_LOSS,"Triggered","Inactive")))</f>
        <v/>
      </c>
      <c r="J200" s="148">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8">
        <f>IF('Rule Recommendations'!A201="","",'Rule Recommendations'!A201)</f>
        <v/>
      </c>
      <c r="F201" s="148">
        <f>IF($E201="","",IF(ROW($E201)&lt;=FIRST_PERMITTED_TRADE_DATE,0,'Apply Constraints'!$E201))</f>
        <v/>
      </c>
      <c r="G201" s="148">
        <f>IF(F201="","",IF(ABS($F201)&gt;MAXIMUM_PERMITTED_LEVERAGE, MAXIMUM_PERMITTED_LEVERAGE*SIGN($F201),$F201))</f>
        <v/>
      </c>
      <c r="H201" s="148">
        <f>IF(G201="","",MAX($G201,-ABS(MAXIMUM_PERMITTED_SHORT_POSITION)))</f>
        <v/>
      </c>
      <c r="I201" s="86">
        <f>IF(C201="","",IF(I200="Triggered","Triggered",IF((C201-C200)/C200*H200&lt;-TRAILING_STOP_LOSS_MAXIMUM_DAILY_LOSS,"Triggered","Inactive")))</f>
        <v/>
      </c>
      <c r="J201" s="148">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8">
        <f>IF('Rule Recommendations'!A202="","",'Rule Recommendations'!A202)</f>
        <v/>
      </c>
      <c r="F202" s="148">
        <f>IF($E202="","",IF(ROW($E202)&lt;=FIRST_PERMITTED_TRADE_DATE,0,'Apply Constraints'!$E202))</f>
        <v/>
      </c>
      <c r="G202" s="148">
        <f>IF(F202="","",IF(ABS($F202)&gt;MAXIMUM_PERMITTED_LEVERAGE, MAXIMUM_PERMITTED_LEVERAGE*SIGN($F202),$F202))</f>
        <v/>
      </c>
      <c r="H202" s="148">
        <f>IF(G202="","",MAX($G202,-ABS(MAXIMUM_PERMITTED_SHORT_POSITION)))</f>
        <v/>
      </c>
      <c r="I202" s="86">
        <f>IF(C202="","",IF(I201="Triggered","Triggered",IF((C202-C201)/C201*H201&lt;-TRAILING_STOP_LOSS_MAXIMUM_DAILY_LOSS,"Triggered","Inactive")))</f>
        <v/>
      </c>
      <c r="J202" s="148">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8">
        <f>IF('Rule Recommendations'!A203="","",'Rule Recommendations'!A203)</f>
        <v/>
      </c>
      <c r="F203" s="148">
        <f>IF($E203="","",IF(ROW($E203)&lt;=FIRST_PERMITTED_TRADE_DATE,0,'Apply Constraints'!$E203))</f>
        <v/>
      </c>
      <c r="G203" s="148">
        <f>IF(F203="","",IF(ABS($F203)&gt;MAXIMUM_PERMITTED_LEVERAGE, MAXIMUM_PERMITTED_LEVERAGE*SIGN($F203),$F203))</f>
        <v/>
      </c>
      <c r="H203" s="148">
        <f>IF(G203="","",MAX($G203,-ABS(MAXIMUM_PERMITTED_SHORT_POSITION)))</f>
        <v/>
      </c>
      <c r="I203" s="86">
        <f>IF(C203="","",IF(I202="Triggered","Triggered",IF((C203-C202)/C202*H202&lt;-TRAILING_STOP_LOSS_MAXIMUM_DAILY_LOSS,"Triggered","Inactive")))</f>
        <v/>
      </c>
      <c r="J203" s="148">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8">
        <f>IF('Rule Recommendations'!A204="","",'Rule Recommendations'!A204)</f>
        <v/>
      </c>
      <c r="F204" s="148">
        <f>IF($E204="","",IF(ROW($E204)&lt;=FIRST_PERMITTED_TRADE_DATE,0,'Apply Constraints'!$E204))</f>
        <v/>
      </c>
      <c r="G204" s="148">
        <f>IF(F204="","",IF(ABS($F204)&gt;MAXIMUM_PERMITTED_LEVERAGE, MAXIMUM_PERMITTED_LEVERAGE*SIGN($F204),$F204))</f>
        <v/>
      </c>
      <c r="H204" s="148">
        <f>IF(G204="","",MAX($G204,-ABS(MAXIMUM_PERMITTED_SHORT_POSITION)))</f>
        <v/>
      </c>
      <c r="I204" s="86">
        <f>IF(C204="","",IF(I203="Triggered","Triggered",IF((C204-C203)/C203*H203&lt;-TRAILING_STOP_LOSS_MAXIMUM_DAILY_LOSS,"Triggered","Inactive")))</f>
        <v/>
      </c>
      <c r="J204" s="148">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8">
        <f>IF('Rule Recommendations'!A205="","",'Rule Recommendations'!A205)</f>
        <v/>
      </c>
      <c r="F205" s="148">
        <f>IF($E205="","",IF(ROW($E205)&lt;=FIRST_PERMITTED_TRADE_DATE,0,'Apply Constraints'!$E205))</f>
        <v/>
      </c>
      <c r="G205" s="148">
        <f>IF(F205="","",IF(ABS($F205)&gt;MAXIMUM_PERMITTED_LEVERAGE, MAXIMUM_PERMITTED_LEVERAGE*SIGN($F205),$F205))</f>
        <v/>
      </c>
      <c r="H205" s="148">
        <f>IF(G205="","",MAX($G205,-ABS(MAXIMUM_PERMITTED_SHORT_POSITION)))</f>
        <v/>
      </c>
      <c r="I205" s="86">
        <f>IF(C205="","",IF(I204="Triggered","Triggered",IF((C205-C204)/C204*H204&lt;-TRAILING_STOP_LOSS_MAXIMUM_DAILY_LOSS,"Triggered","Inactive")))</f>
        <v/>
      </c>
      <c r="J205" s="148">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8">
        <f>IF('Rule Recommendations'!A206="","",'Rule Recommendations'!A206)</f>
        <v/>
      </c>
      <c r="F206" s="148">
        <f>IF($E206="","",IF(ROW($E206)&lt;=FIRST_PERMITTED_TRADE_DATE,0,'Apply Constraints'!$E206))</f>
        <v/>
      </c>
      <c r="G206" s="148">
        <f>IF(F206="","",IF(ABS($F206)&gt;MAXIMUM_PERMITTED_LEVERAGE, MAXIMUM_PERMITTED_LEVERAGE*SIGN($F206),$F206))</f>
        <v/>
      </c>
      <c r="H206" s="148">
        <f>IF(G206="","",MAX($G206,-ABS(MAXIMUM_PERMITTED_SHORT_POSITION)))</f>
        <v/>
      </c>
      <c r="I206" s="86">
        <f>IF(C206="","",IF(I205="Triggered","Triggered",IF((C206-C205)/C205*H205&lt;-TRAILING_STOP_LOSS_MAXIMUM_DAILY_LOSS,"Triggered","Inactive")))</f>
        <v/>
      </c>
      <c r="J206" s="148">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8">
        <f>IF('Rule Recommendations'!A207="","",'Rule Recommendations'!A207)</f>
        <v/>
      </c>
      <c r="F207" s="148">
        <f>IF($E207="","",IF(ROW($E207)&lt;=FIRST_PERMITTED_TRADE_DATE,0,'Apply Constraints'!$E207))</f>
        <v/>
      </c>
      <c r="G207" s="148">
        <f>IF(F207="","",IF(ABS($F207)&gt;MAXIMUM_PERMITTED_LEVERAGE, MAXIMUM_PERMITTED_LEVERAGE*SIGN($F207),$F207))</f>
        <v/>
      </c>
      <c r="H207" s="148">
        <f>IF(G207="","",MAX($G207,-ABS(MAXIMUM_PERMITTED_SHORT_POSITION)))</f>
        <v/>
      </c>
      <c r="I207" s="86">
        <f>IF(C207="","",IF(I206="Triggered","Triggered",IF((C207-C206)/C206*H206&lt;-TRAILING_STOP_LOSS_MAXIMUM_DAILY_LOSS,"Triggered","Inactive")))</f>
        <v/>
      </c>
      <c r="J207" s="148">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8">
        <f>IF('Rule Recommendations'!A208="","",'Rule Recommendations'!A208)</f>
        <v/>
      </c>
      <c r="F208" s="148">
        <f>IF($E208="","",IF(ROW($E208)&lt;=FIRST_PERMITTED_TRADE_DATE,0,'Apply Constraints'!$E208))</f>
        <v/>
      </c>
      <c r="G208" s="148">
        <f>IF(F208="","",IF(ABS($F208)&gt;MAXIMUM_PERMITTED_LEVERAGE, MAXIMUM_PERMITTED_LEVERAGE*SIGN($F208),$F208))</f>
        <v/>
      </c>
      <c r="H208" s="148">
        <f>IF(G208="","",MAX($G208,-ABS(MAXIMUM_PERMITTED_SHORT_POSITION)))</f>
        <v/>
      </c>
      <c r="I208" s="86">
        <f>IF(C208="","",IF(I207="Triggered","Triggered",IF((C208-C207)/C207*H207&lt;-TRAILING_STOP_LOSS_MAXIMUM_DAILY_LOSS,"Triggered","Inactive")))</f>
        <v/>
      </c>
      <c r="J208" s="148">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8">
        <f>IF('Rule Recommendations'!A209="","",'Rule Recommendations'!A209)</f>
        <v/>
      </c>
      <c r="F209" s="148">
        <f>IF($E209="","",IF(ROW($E209)&lt;=FIRST_PERMITTED_TRADE_DATE,0,'Apply Constraints'!$E209))</f>
        <v/>
      </c>
      <c r="G209" s="148">
        <f>IF(F209="","",IF(ABS($F209)&gt;MAXIMUM_PERMITTED_LEVERAGE, MAXIMUM_PERMITTED_LEVERAGE*SIGN($F209),$F209))</f>
        <v/>
      </c>
      <c r="H209" s="148">
        <f>IF(G209="","",MAX($G209,-ABS(MAXIMUM_PERMITTED_SHORT_POSITION)))</f>
        <v/>
      </c>
      <c r="I209" s="86">
        <f>IF(C209="","",IF(I208="Triggered","Triggered",IF((C209-C208)/C208*H208&lt;-TRAILING_STOP_LOSS_MAXIMUM_DAILY_LOSS,"Triggered","Inactive")))</f>
        <v/>
      </c>
      <c r="J209" s="148">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8">
        <f>IF('Rule Recommendations'!A210="","",'Rule Recommendations'!A210)</f>
        <v/>
      </c>
      <c r="F210" s="148">
        <f>IF($E210="","",IF(ROW($E210)&lt;=FIRST_PERMITTED_TRADE_DATE,0,'Apply Constraints'!$E210))</f>
        <v/>
      </c>
      <c r="G210" s="148">
        <f>IF(F210="","",IF(ABS($F210)&gt;MAXIMUM_PERMITTED_LEVERAGE, MAXIMUM_PERMITTED_LEVERAGE*SIGN($F210),$F210))</f>
        <v/>
      </c>
      <c r="H210" s="148">
        <f>IF(G210="","",MAX($G210,-ABS(MAXIMUM_PERMITTED_SHORT_POSITION)))</f>
        <v/>
      </c>
      <c r="I210" s="86">
        <f>IF(C210="","",IF(I209="Triggered","Triggered",IF((C210-C209)/C209*H209&lt;-TRAILING_STOP_LOSS_MAXIMUM_DAILY_LOSS,"Triggered","Inactive")))</f>
        <v/>
      </c>
      <c r="J210" s="148">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8">
        <f>IF('Rule Recommendations'!A211="","",'Rule Recommendations'!A211)</f>
        <v/>
      </c>
      <c r="F211" s="148">
        <f>IF($E211="","",IF(ROW($E211)&lt;=FIRST_PERMITTED_TRADE_DATE,0,'Apply Constraints'!$E211))</f>
        <v/>
      </c>
      <c r="G211" s="148">
        <f>IF(F211="","",IF(ABS($F211)&gt;MAXIMUM_PERMITTED_LEVERAGE, MAXIMUM_PERMITTED_LEVERAGE*SIGN($F211),$F211))</f>
        <v/>
      </c>
      <c r="H211" s="148">
        <f>IF(G211="","",MAX($G211,-ABS(MAXIMUM_PERMITTED_SHORT_POSITION)))</f>
        <v/>
      </c>
      <c r="I211" s="86">
        <f>IF(C211="","",IF(I210="Triggered","Triggered",IF((C211-C210)/C210*H210&lt;-TRAILING_STOP_LOSS_MAXIMUM_DAILY_LOSS,"Triggered","Inactive")))</f>
        <v/>
      </c>
      <c r="J211" s="148">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8">
        <f>IF('Rule Recommendations'!A212="","",'Rule Recommendations'!A212)</f>
        <v/>
      </c>
      <c r="F212" s="148">
        <f>IF($E212="","",IF(ROW($E212)&lt;=FIRST_PERMITTED_TRADE_DATE,0,'Apply Constraints'!$E212))</f>
        <v/>
      </c>
      <c r="G212" s="148">
        <f>IF(F212="","",IF(ABS($F212)&gt;MAXIMUM_PERMITTED_LEVERAGE, MAXIMUM_PERMITTED_LEVERAGE*SIGN($F212),$F212))</f>
        <v/>
      </c>
      <c r="H212" s="148">
        <f>IF(G212="","",MAX($G212,-ABS(MAXIMUM_PERMITTED_SHORT_POSITION)))</f>
        <v/>
      </c>
      <c r="I212" s="86">
        <f>IF(C212="","",IF(I211="Triggered","Triggered",IF((C212-C211)/C211*H211&lt;-TRAILING_STOP_LOSS_MAXIMUM_DAILY_LOSS,"Triggered","Inactive")))</f>
        <v/>
      </c>
      <c r="J212" s="148">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8">
        <f>IF('Rule Recommendations'!A213="","",'Rule Recommendations'!A213)</f>
        <v/>
      </c>
      <c r="F213" s="148">
        <f>IF($E213="","",IF(ROW($E213)&lt;=FIRST_PERMITTED_TRADE_DATE,0,'Apply Constraints'!$E213))</f>
        <v/>
      </c>
      <c r="G213" s="148">
        <f>IF(F213="","",IF(ABS($F213)&gt;MAXIMUM_PERMITTED_LEVERAGE, MAXIMUM_PERMITTED_LEVERAGE*SIGN($F213),$F213))</f>
        <v/>
      </c>
      <c r="H213" s="148">
        <f>IF(G213="","",MAX($G213,-ABS(MAXIMUM_PERMITTED_SHORT_POSITION)))</f>
        <v/>
      </c>
      <c r="I213" s="86">
        <f>IF(C213="","",IF(I212="Triggered","Triggered",IF((C213-C212)/C212*H212&lt;-TRAILING_STOP_LOSS_MAXIMUM_DAILY_LOSS,"Triggered","Inactive")))</f>
        <v/>
      </c>
      <c r="J213" s="148">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8">
        <f>IF('Rule Recommendations'!A214="","",'Rule Recommendations'!A214)</f>
        <v/>
      </c>
      <c r="F214" s="148">
        <f>IF($E214="","",IF(ROW($E214)&lt;=FIRST_PERMITTED_TRADE_DATE,0,'Apply Constraints'!$E214))</f>
        <v/>
      </c>
      <c r="G214" s="148">
        <f>IF(F214="","",IF(ABS($F214)&gt;MAXIMUM_PERMITTED_LEVERAGE, MAXIMUM_PERMITTED_LEVERAGE*SIGN($F214),$F214))</f>
        <v/>
      </c>
      <c r="H214" s="148">
        <f>IF(G214="","",MAX($G214,-ABS(MAXIMUM_PERMITTED_SHORT_POSITION)))</f>
        <v/>
      </c>
      <c r="I214" s="86">
        <f>IF(C214="","",IF(I213="Triggered","Triggered",IF((C214-C213)/C213*H213&lt;-TRAILING_STOP_LOSS_MAXIMUM_DAILY_LOSS,"Triggered","Inactive")))</f>
        <v/>
      </c>
      <c r="J214" s="148">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8">
        <f>IF('Rule Recommendations'!A215="","",'Rule Recommendations'!A215)</f>
        <v/>
      </c>
      <c r="F215" s="148">
        <f>IF($E215="","",IF(ROW($E215)&lt;=FIRST_PERMITTED_TRADE_DATE,0,'Apply Constraints'!$E215))</f>
        <v/>
      </c>
      <c r="G215" s="148">
        <f>IF(F215="","",IF(ABS($F215)&gt;MAXIMUM_PERMITTED_LEVERAGE, MAXIMUM_PERMITTED_LEVERAGE*SIGN($F215),$F215))</f>
        <v/>
      </c>
      <c r="H215" s="148">
        <f>IF(G215="","",MAX($G215,-ABS(MAXIMUM_PERMITTED_SHORT_POSITION)))</f>
        <v/>
      </c>
      <c r="I215" s="86">
        <f>IF(C215="","",IF(I214="Triggered","Triggered",IF((C215-C214)/C214*H214&lt;-TRAILING_STOP_LOSS_MAXIMUM_DAILY_LOSS,"Triggered","Inactive")))</f>
        <v/>
      </c>
      <c r="J215" s="148">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8">
        <f>IF('Rule Recommendations'!A216="","",'Rule Recommendations'!A216)</f>
        <v/>
      </c>
      <c r="F216" s="148">
        <f>IF($E216="","",IF(ROW($E216)&lt;=FIRST_PERMITTED_TRADE_DATE,0,'Apply Constraints'!$E216))</f>
        <v/>
      </c>
      <c r="G216" s="148">
        <f>IF(F216="","",IF(ABS($F216)&gt;MAXIMUM_PERMITTED_LEVERAGE, MAXIMUM_PERMITTED_LEVERAGE*SIGN($F216),$F216))</f>
        <v/>
      </c>
      <c r="H216" s="148">
        <f>IF(G216="","",MAX($G216,-ABS(MAXIMUM_PERMITTED_SHORT_POSITION)))</f>
        <v/>
      </c>
      <c r="I216" s="86">
        <f>IF(C216="","",IF(I215="Triggered","Triggered",IF((C216-C215)/C215*H215&lt;-TRAILING_STOP_LOSS_MAXIMUM_DAILY_LOSS,"Triggered","Inactive")))</f>
        <v/>
      </c>
      <c r="J216" s="148">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8">
        <f>IF('Rule Recommendations'!A217="","",'Rule Recommendations'!A217)</f>
        <v/>
      </c>
      <c r="F217" s="148">
        <f>IF($E217="","",IF(ROW($E217)&lt;=FIRST_PERMITTED_TRADE_DATE,0,'Apply Constraints'!$E217))</f>
        <v/>
      </c>
      <c r="G217" s="148">
        <f>IF(F217="","",IF(ABS($F217)&gt;MAXIMUM_PERMITTED_LEVERAGE, MAXIMUM_PERMITTED_LEVERAGE*SIGN($F217),$F217))</f>
        <v/>
      </c>
      <c r="H217" s="148">
        <f>IF(G217="","",MAX($G217,-ABS(MAXIMUM_PERMITTED_SHORT_POSITION)))</f>
        <v/>
      </c>
      <c r="I217" s="86">
        <f>IF(C217="","",IF(I216="Triggered","Triggered",IF((C217-C216)/C216*H216&lt;-TRAILING_STOP_LOSS_MAXIMUM_DAILY_LOSS,"Triggered","Inactive")))</f>
        <v/>
      </c>
      <c r="J217" s="148">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8">
        <f>IF('Rule Recommendations'!A218="","",'Rule Recommendations'!A218)</f>
        <v/>
      </c>
      <c r="F218" s="148">
        <f>IF($E218="","",IF(ROW($E218)&lt;=FIRST_PERMITTED_TRADE_DATE,0,'Apply Constraints'!$E218))</f>
        <v/>
      </c>
      <c r="G218" s="148">
        <f>IF(F218="","",IF(ABS($F218)&gt;MAXIMUM_PERMITTED_LEVERAGE, MAXIMUM_PERMITTED_LEVERAGE*SIGN($F218),$F218))</f>
        <v/>
      </c>
      <c r="H218" s="148">
        <f>IF(G218="","",MAX($G218,-ABS(MAXIMUM_PERMITTED_SHORT_POSITION)))</f>
        <v/>
      </c>
      <c r="I218" s="86">
        <f>IF(C218="","",IF(I217="Triggered","Triggered",IF((C218-C217)/C217*H217&lt;-TRAILING_STOP_LOSS_MAXIMUM_DAILY_LOSS,"Triggered","Inactive")))</f>
        <v/>
      </c>
      <c r="J218" s="148">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8">
        <f>IF('Rule Recommendations'!A219="","",'Rule Recommendations'!A219)</f>
        <v/>
      </c>
      <c r="F219" s="148">
        <f>IF($E219="","",IF(ROW($E219)&lt;=FIRST_PERMITTED_TRADE_DATE,0,'Apply Constraints'!$E219))</f>
        <v/>
      </c>
      <c r="G219" s="148">
        <f>IF(F219="","",IF(ABS($F219)&gt;MAXIMUM_PERMITTED_LEVERAGE, MAXIMUM_PERMITTED_LEVERAGE*SIGN($F219),$F219))</f>
        <v/>
      </c>
      <c r="H219" s="148">
        <f>IF(G219="","",MAX($G219,-ABS(MAXIMUM_PERMITTED_SHORT_POSITION)))</f>
        <v/>
      </c>
      <c r="I219" s="86">
        <f>IF(C219="","",IF(I218="Triggered","Triggered",IF((C219-C218)/C218*H218&lt;-TRAILING_STOP_LOSS_MAXIMUM_DAILY_LOSS,"Triggered","Inactive")))</f>
        <v/>
      </c>
      <c r="J219" s="148">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8">
        <f>IF('Rule Recommendations'!A220="","",'Rule Recommendations'!A220)</f>
        <v/>
      </c>
      <c r="F220" s="148">
        <f>IF($E220="","",IF(ROW($E220)&lt;=FIRST_PERMITTED_TRADE_DATE,0,'Apply Constraints'!$E220))</f>
        <v/>
      </c>
      <c r="G220" s="148">
        <f>IF(F220="","",IF(ABS($F220)&gt;MAXIMUM_PERMITTED_LEVERAGE, MAXIMUM_PERMITTED_LEVERAGE*SIGN($F220),$F220))</f>
        <v/>
      </c>
      <c r="H220" s="148">
        <f>IF(G220="","",MAX($G220,-ABS(MAXIMUM_PERMITTED_SHORT_POSITION)))</f>
        <v/>
      </c>
      <c r="I220" s="86">
        <f>IF(C220="","",IF(I219="Triggered","Triggered",IF((C220-C219)/C219*H219&lt;-TRAILING_STOP_LOSS_MAXIMUM_DAILY_LOSS,"Triggered","Inactive")))</f>
        <v/>
      </c>
      <c r="J220" s="148">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8">
        <f>IF('Rule Recommendations'!A221="","",'Rule Recommendations'!A221)</f>
        <v/>
      </c>
      <c r="F221" s="148">
        <f>IF($E221="","",IF(ROW($E221)&lt;=FIRST_PERMITTED_TRADE_DATE,0,'Apply Constraints'!$E221))</f>
        <v/>
      </c>
      <c r="G221" s="148">
        <f>IF(F221="","",IF(ABS($F221)&gt;MAXIMUM_PERMITTED_LEVERAGE, MAXIMUM_PERMITTED_LEVERAGE*SIGN($F221),$F221))</f>
        <v/>
      </c>
      <c r="H221" s="148">
        <f>IF(G221="","",MAX($G221,-ABS(MAXIMUM_PERMITTED_SHORT_POSITION)))</f>
        <v/>
      </c>
      <c r="I221" s="86">
        <f>IF(C221="","",IF(I220="Triggered","Triggered",IF((C221-C220)/C220*H220&lt;-TRAILING_STOP_LOSS_MAXIMUM_DAILY_LOSS,"Triggered","Inactive")))</f>
        <v/>
      </c>
      <c r="J221" s="148">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8">
        <f>IF('Rule Recommendations'!A222="","",'Rule Recommendations'!A222)</f>
        <v/>
      </c>
      <c r="F222" s="148">
        <f>IF($E222="","",IF(ROW($E222)&lt;=FIRST_PERMITTED_TRADE_DATE,0,'Apply Constraints'!$E222))</f>
        <v/>
      </c>
      <c r="G222" s="148">
        <f>IF(F222="","",IF(ABS($F222)&gt;MAXIMUM_PERMITTED_LEVERAGE, MAXIMUM_PERMITTED_LEVERAGE*SIGN($F222),$F222))</f>
        <v/>
      </c>
      <c r="H222" s="148">
        <f>IF(G222="","",MAX($G222,-ABS(MAXIMUM_PERMITTED_SHORT_POSITION)))</f>
        <v/>
      </c>
      <c r="I222" s="86">
        <f>IF(C222="","",IF(I221="Triggered","Triggered",IF((C222-C221)/C221*H221&lt;-TRAILING_STOP_LOSS_MAXIMUM_DAILY_LOSS,"Triggered","Inactive")))</f>
        <v/>
      </c>
      <c r="J222" s="148">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8">
        <f>IF('Rule Recommendations'!A223="","",'Rule Recommendations'!A223)</f>
        <v/>
      </c>
      <c r="F223" s="148">
        <f>IF($E223="","",IF(ROW($E223)&lt;=FIRST_PERMITTED_TRADE_DATE,0,'Apply Constraints'!$E223))</f>
        <v/>
      </c>
      <c r="G223" s="148">
        <f>IF(F223="","",IF(ABS($F223)&gt;MAXIMUM_PERMITTED_LEVERAGE, MAXIMUM_PERMITTED_LEVERAGE*SIGN($F223),$F223))</f>
        <v/>
      </c>
      <c r="H223" s="148">
        <f>IF(G223="","",MAX($G223,-ABS(MAXIMUM_PERMITTED_SHORT_POSITION)))</f>
        <v/>
      </c>
      <c r="I223" s="86">
        <f>IF(C223="","",IF(I222="Triggered","Triggered",IF((C223-C222)/C222*H222&lt;-TRAILING_STOP_LOSS_MAXIMUM_DAILY_LOSS,"Triggered","Inactive")))</f>
        <v/>
      </c>
      <c r="J223" s="148">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8">
        <f>IF('Rule Recommendations'!A224="","",'Rule Recommendations'!A224)</f>
        <v/>
      </c>
      <c r="F224" s="148">
        <f>IF($E224="","",IF(ROW($E224)&lt;=FIRST_PERMITTED_TRADE_DATE,0,'Apply Constraints'!$E224))</f>
        <v/>
      </c>
      <c r="G224" s="148">
        <f>IF(F224="","",IF(ABS($F224)&gt;MAXIMUM_PERMITTED_LEVERAGE, MAXIMUM_PERMITTED_LEVERAGE*SIGN($F224),$F224))</f>
        <v/>
      </c>
      <c r="H224" s="148">
        <f>IF(G224="","",MAX($G224,-ABS(MAXIMUM_PERMITTED_SHORT_POSITION)))</f>
        <v/>
      </c>
      <c r="I224" s="86">
        <f>IF(C224="","",IF(I223="Triggered","Triggered",IF((C224-C223)/C223*H223&lt;-TRAILING_STOP_LOSS_MAXIMUM_DAILY_LOSS,"Triggered","Inactive")))</f>
        <v/>
      </c>
      <c r="J224" s="148">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8">
        <f>IF('Rule Recommendations'!A225="","",'Rule Recommendations'!A225)</f>
        <v/>
      </c>
      <c r="F225" s="148">
        <f>IF($E225="","",IF(ROW($E225)&lt;=FIRST_PERMITTED_TRADE_DATE,0,'Apply Constraints'!$E225))</f>
        <v/>
      </c>
      <c r="G225" s="148">
        <f>IF(F225="","",IF(ABS($F225)&gt;MAXIMUM_PERMITTED_LEVERAGE, MAXIMUM_PERMITTED_LEVERAGE*SIGN($F225),$F225))</f>
        <v/>
      </c>
      <c r="H225" s="148">
        <f>IF(G225="","",MAX($G225,-ABS(MAXIMUM_PERMITTED_SHORT_POSITION)))</f>
        <v/>
      </c>
      <c r="I225" s="86">
        <f>IF(C225="","",IF(I224="Triggered","Triggered",IF((C225-C224)/C224*H224&lt;-TRAILING_STOP_LOSS_MAXIMUM_DAILY_LOSS,"Triggered","Inactive")))</f>
        <v/>
      </c>
      <c r="J225" s="148">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8">
        <f>IF('Rule Recommendations'!A226="","",'Rule Recommendations'!A226)</f>
        <v/>
      </c>
      <c r="F226" s="148">
        <f>IF($E226="","",IF(ROW($E226)&lt;=FIRST_PERMITTED_TRADE_DATE,0,'Apply Constraints'!$E226))</f>
        <v/>
      </c>
      <c r="G226" s="148">
        <f>IF(F226="","",IF(ABS($F226)&gt;MAXIMUM_PERMITTED_LEVERAGE, MAXIMUM_PERMITTED_LEVERAGE*SIGN($F226),$F226))</f>
        <v/>
      </c>
      <c r="H226" s="148">
        <f>IF(G226="","",MAX($G226,-ABS(MAXIMUM_PERMITTED_SHORT_POSITION)))</f>
        <v/>
      </c>
      <c r="I226" s="86">
        <f>IF(C226="","",IF(I225="Triggered","Triggered",IF((C226-C225)/C225*H225&lt;-TRAILING_STOP_LOSS_MAXIMUM_DAILY_LOSS,"Triggered","Inactive")))</f>
        <v/>
      </c>
      <c r="J226" s="148">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8">
        <f>IF('Rule Recommendations'!A227="","",'Rule Recommendations'!A227)</f>
        <v/>
      </c>
      <c r="F227" s="148">
        <f>IF($E227="","",IF(ROW($E227)&lt;=FIRST_PERMITTED_TRADE_DATE,0,'Apply Constraints'!$E227))</f>
        <v/>
      </c>
      <c r="G227" s="148">
        <f>IF(F227="","",IF(ABS($F227)&gt;MAXIMUM_PERMITTED_LEVERAGE, MAXIMUM_PERMITTED_LEVERAGE*SIGN($F227),$F227))</f>
        <v/>
      </c>
      <c r="H227" s="148">
        <f>IF(G227="","",MAX($G227,-ABS(MAXIMUM_PERMITTED_SHORT_POSITION)))</f>
        <v/>
      </c>
      <c r="I227" s="86">
        <f>IF(C227="","",IF(I226="Triggered","Triggered",IF((C227-C226)/C226*H226&lt;-TRAILING_STOP_LOSS_MAXIMUM_DAILY_LOSS,"Triggered","Inactive")))</f>
        <v/>
      </c>
      <c r="J227" s="148">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8">
        <f>IF('Rule Recommendations'!A228="","",'Rule Recommendations'!A228)</f>
        <v/>
      </c>
      <c r="F228" s="148">
        <f>IF($E228="","",IF(ROW($E228)&lt;=FIRST_PERMITTED_TRADE_DATE,0,'Apply Constraints'!$E228))</f>
        <v/>
      </c>
      <c r="G228" s="148">
        <f>IF(F228="","",IF(ABS($F228)&gt;MAXIMUM_PERMITTED_LEVERAGE, MAXIMUM_PERMITTED_LEVERAGE*SIGN($F228),$F228))</f>
        <v/>
      </c>
      <c r="H228" s="148">
        <f>IF(G228="","",MAX($G228,-ABS(MAXIMUM_PERMITTED_SHORT_POSITION)))</f>
        <v/>
      </c>
      <c r="I228" s="86">
        <f>IF(C228="","",IF(I227="Triggered","Triggered",IF((C228-C227)/C227*H227&lt;-TRAILING_STOP_LOSS_MAXIMUM_DAILY_LOSS,"Triggered","Inactive")))</f>
        <v/>
      </c>
      <c r="J228" s="148">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8">
        <f>IF('Rule Recommendations'!A229="","",'Rule Recommendations'!A229)</f>
        <v/>
      </c>
      <c r="F229" s="148">
        <f>IF($E229="","",IF(ROW($E229)&lt;=FIRST_PERMITTED_TRADE_DATE,0,'Apply Constraints'!$E229))</f>
        <v/>
      </c>
      <c r="G229" s="148">
        <f>IF(F229="","",IF(ABS($F229)&gt;MAXIMUM_PERMITTED_LEVERAGE, MAXIMUM_PERMITTED_LEVERAGE*SIGN($F229),$F229))</f>
        <v/>
      </c>
      <c r="H229" s="148">
        <f>IF(G229="","",MAX($G229,-ABS(MAXIMUM_PERMITTED_SHORT_POSITION)))</f>
        <v/>
      </c>
      <c r="I229" s="86">
        <f>IF(C229="","",IF(I228="Triggered","Triggered",IF((C229-C228)/C228*H228&lt;-TRAILING_STOP_LOSS_MAXIMUM_DAILY_LOSS,"Triggered","Inactive")))</f>
        <v/>
      </c>
      <c r="J229" s="148">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8">
        <f>IF('Rule Recommendations'!A230="","",'Rule Recommendations'!A230)</f>
        <v/>
      </c>
      <c r="F230" s="148">
        <f>IF($E230="","",IF(ROW($E230)&lt;=FIRST_PERMITTED_TRADE_DATE,0,'Apply Constraints'!$E230))</f>
        <v/>
      </c>
      <c r="G230" s="148">
        <f>IF(F230="","",IF(ABS($F230)&gt;MAXIMUM_PERMITTED_LEVERAGE, MAXIMUM_PERMITTED_LEVERAGE*SIGN($F230),$F230))</f>
        <v/>
      </c>
      <c r="H230" s="148">
        <f>IF(G230="","",MAX($G230,-ABS(MAXIMUM_PERMITTED_SHORT_POSITION)))</f>
        <v/>
      </c>
      <c r="I230" s="86">
        <f>IF(C230="","",IF(I229="Triggered","Triggered",IF((C230-C229)/C229*H229&lt;-TRAILING_STOP_LOSS_MAXIMUM_DAILY_LOSS,"Triggered","Inactive")))</f>
        <v/>
      </c>
      <c r="J230" s="148">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8">
        <f>IF('Rule Recommendations'!A231="","",'Rule Recommendations'!A231)</f>
        <v/>
      </c>
      <c r="F231" s="148">
        <f>IF($E231="","",IF(ROW($E231)&lt;=FIRST_PERMITTED_TRADE_DATE,0,'Apply Constraints'!$E231))</f>
        <v/>
      </c>
      <c r="G231" s="148">
        <f>IF(F231="","",IF(ABS($F231)&gt;MAXIMUM_PERMITTED_LEVERAGE, MAXIMUM_PERMITTED_LEVERAGE*SIGN($F231),$F231))</f>
        <v/>
      </c>
      <c r="H231" s="148">
        <f>IF(G231="","",MAX($G231,-ABS(MAXIMUM_PERMITTED_SHORT_POSITION)))</f>
        <v/>
      </c>
      <c r="I231" s="86">
        <f>IF(C231="","",IF(I230="Triggered","Triggered",IF((C231-C230)/C230*H230&lt;-TRAILING_STOP_LOSS_MAXIMUM_DAILY_LOSS,"Triggered","Inactive")))</f>
        <v/>
      </c>
      <c r="J231" s="148">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8">
        <f>IF('Rule Recommendations'!A232="","",'Rule Recommendations'!A232)</f>
        <v/>
      </c>
      <c r="F232" s="148">
        <f>IF($E232="","",IF(ROW($E232)&lt;=FIRST_PERMITTED_TRADE_DATE,0,'Apply Constraints'!$E232))</f>
        <v/>
      </c>
      <c r="G232" s="148">
        <f>IF(F232="","",IF(ABS($F232)&gt;MAXIMUM_PERMITTED_LEVERAGE, MAXIMUM_PERMITTED_LEVERAGE*SIGN($F232),$F232))</f>
        <v/>
      </c>
      <c r="H232" s="148">
        <f>IF(G232="","",MAX($G232,-ABS(MAXIMUM_PERMITTED_SHORT_POSITION)))</f>
        <v/>
      </c>
      <c r="I232" s="86">
        <f>IF(C232="","",IF(I231="Triggered","Triggered",IF((C232-C231)/C231*H231&lt;-TRAILING_STOP_LOSS_MAXIMUM_DAILY_LOSS,"Triggered","Inactive")))</f>
        <v/>
      </c>
      <c r="J232" s="148">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8">
        <f>IF('Rule Recommendations'!A233="","",'Rule Recommendations'!A233)</f>
        <v/>
      </c>
      <c r="F233" s="148">
        <f>IF($E233="","",IF(ROW($E233)&lt;=FIRST_PERMITTED_TRADE_DATE,0,'Apply Constraints'!$E233))</f>
        <v/>
      </c>
      <c r="G233" s="148">
        <f>IF(F233="","",IF(ABS($F233)&gt;MAXIMUM_PERMITTED_LEVERAGE, MAXIMUM_PERMITTED_LEVERAGE*SIGN($F233),$F233))</f>
        <v/>
      </c>
      <c r="H233" s="148">
        <f>IF(G233="","",MAX($G233,-ABS(MAXIMUM_PERMITTED_SHORT_POSITION)))</f>
        <v/>
      </c>
      <c r="I233" s="86">
        <f>IF(C233="","",IF(I232="Triggered","Triggered",IF((C233-C232)/C232*H232&lt;-TRAILING_STOP_LOSS_MAXIMUM_DAILY_LOSS,"Triggered","Inactive")))</f>
        <v/>
      </c>
      <c r="J233" s="148">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8">
        <f>IF('Rule Recommendations'!A234="","",'Rule Recommendations'!A234)</f>
        <v/>
      </c>
      <c r="F234" s="148">
        <f>IF($E234="","",IF(ROW($E234)&lt;=FIRST_PERMITTED_TRADE_DATE,0,'Apply Constraints'!$E234))</f>
        <v/>
      </c>
      <c r="G234" s="148">
        <f>IF(F234="","",IF(ABS($F234)&gt;MAXIMUM_PERMITTED_LEVERAGE, MAXIMUM_PERMITTED_LEVERAGE*SIGN($F234),$F234))</f>
        <v/>
      </c>
      <c r="H234" s="148">
        <f>IF(G234="","",MAX($G234,-ABS(MAXIMUM_PERMITTED_SHORT_POSITION)))</f>
        <v/>
      </c>
      <c r="I234" s="86">
        <f>IF(C234="","",IF(I233="Triggered","Triggered",IF((C234-C233)/C233*H233&lt;-TRAILING_STOP_LOSS_MAXIMUM_DAILY_LOSS,"Triggered","Inactive")))</f>
        <v/>
      </c>
      <c r="J234" s="148">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8">
        <f>IF('Rule Recommendations'!A235="","",'Rule Recommendations'!A235)</f>
        <v/>
      </c>
      <c r="F235" s="148">
        <f>IF($E235="","",IF(ROW($E235)&lt;=FIRST_PERMITTED_TRADE_DATE,0,'Apply Constraints'!$E235))</f>
        <v/>
      </c>
      <c r="G235" s="148">
        <f>IF(F235="","",IF(ABS($F235)&gt;MAXIMUM_PERMITTED_LEVERAGE, MAXIMUM_PERMITTED_LEVERAGE*SIGN($F235),$F235))</f>
        <v/>
      </c>
      <c r="H235" s="148">
        <f>IF(G235="","",MAX($G235,-ABS(MAXIMUM_PERMITTED_SHORT_POSITION)))</f>
        <v/>
      </c>
      <c r="I235" s="86">
        <f>IF(C235="","",IF(I234="Triggered","Triggered",IF((C235-C234)/C234*H234&lt;-TRAILING_STOP_LOSS_MAXIMUM_DAILY_LOSS,"Triggered","Inactive")))</f>
        <v/>
      </c>
      <c r="J235" s="148">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8">
        <f>IF('Rule Recommendations'!A236="","",'Rule Recommendations'!A236)</f>
        <v/>
      </c>
      <c r="F236" s="148">
        <f>IF($E236="","",IF(ROW($E236)&lt;=FIRST_PERMITTED_TRADE_DATE,0,'Apply Constraints'!$E236))</f>
        <v/>
      </c>
      <c r="G236" s="148">
        <f>IF(F236="","",IF(ABS($F236)&gt;MAXIMUM_PERMITTED_LEVERAGE, MAXIMUM_PERMITTED_LEVERAGE*SIGN($F236),$F236))</f>
        <v/>
      </c>
      <c r="H236" s="148">
        <f>IF(G236="","",MAX($G236,-ABS(MAXIMUM_PERMITTED_SHORT_POSITION)))</f>
        <v/>
      </c>
      <c r="I236" s="86">
        <f>IF(C236="","",IF(I235="Triggered","Triggered",IF((C236-C235)/C235*H235&lt;-TRAILING_STOP_LOSS_MAXIMUM_DAILY_LOSS,"Triggered","Inactive")))</f>
        <v/>
      </c>
      <c r="J236" s="148">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8">
        <f>IF('Rule Recommendations'!A237="","",'Rule Recommendations'!A237)</f>
        <v/>
      </c>
      <c r="F237" s="148">
        <f>IF($E237="","",IF(ROW($E237)&lt;=FIRST_PERMITTED_TRADE_DATE,0,'Apply Constraints'!$E237))</f>
        <v/>
      </c>
      <c r="G237" s="148">
        <f>IF(F237="","",IF(ABS($F237)&gt;MAXIMUM_PERMITTED_LEVERAGE, MAXIMUM_PERMITTED_LEVERAGE*SIGN($F237),$F237))</f>
        <v/>
      </c>
      <c r="H237" s="148">
        <f>IF(G237="","",MAX($G237,-ABS(MAXIMUM_PERMITTED_SHORT_POSITION)))</f>
        <v/>
      </c>
      <c r="I237" s="86">
        <f>IF(C237="","",IF(I236="Triggered","Triggered",IF((C237-C236)/C236*H236&lt;-TRAILING_STOP_LOSS_MAXIMUM_DAILY_LOSS,"Triggered","Inactive")))</f>
        <v/>
      </c>
      <c r="J237" s="148">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8">
        <f>IF('Rule Recommendations'!A238="","",'Rule Recommendations'!A238)</f>
        <v/>
      </c>
      <c r="F238" s="148">
        <f>IF($E238="","",IF(ROW($E238)&lt;=FIRST_PERMITTED_TRADE_DATE,0,'Apply Constraints'!$E238))</f>
        <v/>
      </c>
      <c r="G238" s="148">
        <f>IF(F238="","",IF(ABS($F238)&gt;MAXIMUM_PERMITTED_LEVERAGE, MAXIMUM_PERMITTED_LEVERAGE*SIGN($F238),$F238))</f>
        <v/>
      </c>
      <c r="H238" s="148">
        <f>IF(G238="","",MAX($G238,-ABS(MAXIMUM_PERMITTED_SHORT_POSITION)))</f>
        <v/>
      </c>
      <c r="I238" s="86">
        <f>IF(C238="","",IF(I237="Triggered","Triggered",IF((C238-C237)/C237*H237&lt;-TRAILING_STOP_LOSS_MAXIMUM_DAILY_LOSS,"Triggered","Inactive")))</f>
        <v/>
      </c>
      <c r="J238" s="148">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8">
        <f>IF('Rule Recommendations'!A239="","",'Rule Recommendations'!A239)</f>
        <v/>
      </c>
      <c r="F239" s="148">
        <f>IF($E239="","",IF(ROW($E239)&lt;=FIRST_PERMITTED_TRADE_DATE,0,'Apply Constraints'!$E239))</f>
        <v/>
      </c>
      <c r="G239" s="148">
        <f>IF(F239="","",IF(ABS($F239)&gt;MAXIMUM_PERMITTED_LEVERAGE, MAXIMUM_PERMITTED_LEVERAGE*SIGN($F239),$F239))</f>
        <v/>
      </c>
      <c r="H239" s="148">
        <f>IF(G239="","",MAX($G239,-ABS(MAXIMUM_PERMITTED_SHORT_POSITION)))</f>
        <v/>
      </c>
      <c r="I239" s="86">
        <f>IF(C239="","",IF(I238="Triggered","Triggered",IF((C239-C238)/C238*H238&lt;-TRAILING_STOP_LOSS_MAXIMUM_DAILY_LOSS,"Triggered","Inactive")))</f>
        <v/>
      </c>
      <c r="J239" s="148">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8">
        <f>IF('Rule Recommendations'!A240="","",'Rule Recommendations'!A240)</f>
        <v/>
      </c>
      <c r="F240" s="148">
        <f>IF($E240="","",IF(ROW($E240)&lt;=FIRST_PERMITTED_TRADE_DATE,0,'Apply Constraints'!$E240))</f>
        <v/>
      </c>
      <c r="G240" s="148">
        <f>IF(F240="","",IF(ABS($F240)&gt;MAXIMUM_PERMITTED_LEVERAGE, MAXIMUM_PERMITTED_LEVERAGE*SIGN($F240),$F240))</f>
        <v/>
      </c>
      <c r="H240" s="148">
        <f>IF(G240="","",MAX($G240,-ABS(MAXIMUM_PERMITTED_SHORT_POSITION)))</f>
        <v/>
      </c>
      <c r="I240" s="86">
        <f>IF(C240="","",IF(I239="Triggered","Triggered",IF((C240-C239)/C239*H239&lt;-TRAILING_STOP_LOSS_MAXIMUM_DAILY_LOSS,"Triggered","Inactive")))</f>
        <v/>
      </c>
      <c r="J240" s="148">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8">
        <f>IF('Rule Recommendations'!A241="","",'Rule Recommendations'!A241)</f>
        <v/>
      </c>
      <c r="F241" s="148">
        <f>IF($E241="","",IF(ROW($E241)&lt;=FIRST_PERMITTED_TRADE_DATE,0,'Apply Constraints'!$E241))</f>
        <v/>
      </c>
      <c r="G241" s="148">
        <f>IF(F241="","",IF(ABS($F241)&gt;MAXIMUM_PERMITTED_LEVERAGE, MAXIMUM_PERMITTED_LEVERAGE*SIGN($F241),$F241))</f>
        <v/>
      </c>
      <c r="H241" s="148">
        <f>IF(G241="","",MAX($G241,-ABS(MAXIMUM_PERMITTED_SHORT_POSITION)))</f>
        <v/>
      </c>
      <c r="I241" s="86">
        <f>IF(C241="","",IF(I240="Triggered","Triggered",IF((C241-C240)/C240*H240&lt;-TRAILING_STOP_LOSS_MAXIMUM_DAILY_LOSS,"Triggered","Inactive")))</f>
        <v/>
      </c>
      <c r="J241" s="148">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8">
        <f>IF('Rule Recommendations'!A242="","",'Rule Recommendations'!A242)</f>
        <v/>
      </c>
      <c r="F242" s="148">
        <f>IF($E242="","",IF(ROW($E242)&lt;=FIRST_PERMITTED_TRADE_DATE,0,'Apply Constraints'!$E242))</f>
        <v/>
      </c>
      <c r="G242" s="148">
        <f>IF(F242="","",IF(ABS($F242)&gt;MAXIMUM_PERMITTED_LEVERAGE, MAXIMUM_PERMITTED_LEVERAGE*SIGN($F242),$F242))</f>
        <v/>
      </c>
      <c r="H242" s="148">
        <f>IF(G242="","",MAX($G242,-ABS(MAXIMUM_PERMITTED_SHORT_POSITION)))</f>
        <v/>
      </c>
      <c r="I242" s="86">
        <f>IF(C242="","",IF(I241="Triggered","Triggered",IF((C242-C241)/C241*H241&lt;-TRAILING_STOP_LOSS_MAXIMUM_DAILY_LOSS,"Triggered","Inactive")))</f>
        <v/>
      </c>
      <c r="J242" s="148">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8">
        <f>IF('Rule Recommendations'!A243="","",'Rule Recommendations'!A243)</f>
        <v/>
      </c>
      <c r="F243" s="148">
        <f>IF($E243="","",IF(ROW($E243)&lt;=FIRST_PERMITTED_TRADE_DATE,0,'Apply Constraints'!$E243))</f>
        <v/>
      </c>
      <c r="G243" s="148">
        <f>IF(F243="","",IF(ABS($F243)&gt;MAXIMUM_PERMITTED_LEVERAGE, MAXIMUM_PERMITTED_LEVERAGE*SIGN($F243),$F243))</f>
        <v/>
      </c>
      <c r="H243" s="148">
        <f>IF(G243="","",MAX($G243,-ABS(MAXIMUM_PERMITTED_SHORT_POSITION)))</f>
        <v/>
      </c>
      <c r="I243" s="86">
        <f>IF(C243="","",IF(I242="Triggered","Triggered",IF((C243-C242)/C242*H242&lt;-TRAILING_STOP_LOSS_MAXIMUM_DAILY_LOSS,"Triggered","Inactive")))</f>
        <v/>
      </c>
      <c r="J243" s="148">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8">
        <f>IF('Rule Recommendations'!A244="","",'Rule Recommendations'!A244)</f>
        <v/>
      </c>
      <c r="F244" s="148">
        <f>IF($E244="","",IF(ROW($E244)&lt;=FIRST_PERMITTED_TRADE_DATE,0,'Apply Constraints'!$E244))</f>
        <v/>
      </c>
      <c r="G244" s="148">
        <f>IF(F244="","",IF(ABS($F244)&gt;MAXIMUM_PERMITTED_LEVERAGE, MAXIMUM_PERMITTED_LEVERAGE*SIGN($F244),$F244))</f>
        <v/>
      </c>
      <c r="H244" s="148">
        <f>IF(G244="","",MAX($G244,-ABS(MAXIMUM_PERMITTED_SHORT_POSITION)))</f>
        <v/>
      </c>
      <c r="I244" s="86">
        <f>IF(C244="","",IF(I243="Triggered","Triggered",IF((C244-C243)/C243*H243&lt;-TRAILING_STOP_LOSS_MAXIMUM_DAILY_LOSS,"Triggered","Inactive")))</f>
        <v/>
      </c>
      <c r="J244" s="148">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8">
        <f>IF('Rule Recommendations'!A245="","",'Rule Recommendations'!A245)</f>
        <v/>
      </c>
      <c r="F245" s="148">
        <f>IF($E245="","",IF(ROW($E245)&lt;=FIRST_PERMITTED_TRADE_DATE,0,'Apply Constraints'!$E245))</f>
        <v/>
      </c>
      <c r="G245" s="148">
        <f>IF(F245="","",IF(ABS($F245)&gt;MAXIMUM_PERMITTED_LEVERAGE, MAXIMUM_PERMITTED_LEVERAGE*SIGN($F245),$F245))</f>
        <v/>
      </c>
      <c r="H245" s="148">
        <f>IF(G245="","",MAX($G245,-ABS(MAXIMUM_PERMITTED_SHORT_POSITION)))</f>
        <v/>
      </c>
      <c r="I245" s="86">
        <f>IF(C245="","",IF(I244="Triggered","Triggered",IF((C245-C244)/C244*H244&lt;-TRAILING_STOP_LOSS_MAXIMUM_DAILY_LOSS,"Triggered","Inactive")))</f>
        <v/>
      </c>
      <c r="J245" s="148">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8">
        <f>IF('Rule Recommendations'!A246="","",'Rule Recommendations'!A246)</f>
        <v/>
      </c>
      <c r="F246" s="148">
        <f>IF($E246="","",IF(ROW($E246)&lt;=FIRST_PERMITTED_TRADE_DATE,0,'Apply Constraints'!$E246))</f>
        <v/>
      </c>
      <c r="G246" s="148">
        <f>IF(F246="","",IF(ABS($F246)&gt;MAXIMUM_PERMITTED_LEVERAGE, MAXIMUM_PERMITTED_LEVERAGE*SIGN($F246),$F246))</f>
        <v/>
      </c>
      <c r="H246" s="148">
        <f>IF(G246="","",MAX($G246,-ABS(MAXIMUM_PERMITTED_SHORT_POSITION)))</f>
        <v/>
      </c>
      <c r="I246" s="86">
        <f>IF(C246="","",IF(I245="Triggered","Triggered",IF((C246-C245)/C245*H245&lt;-TRAILING_STOP_LOSS_MAXIMUM_DAILY_LOSS,"Triggered","Inactive")))</f>
        <v/>
      </c>
      <c r="J246" s="148">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8">
        <f>IF('Rule Recommendations'!A247="","",'Rule Recommendations'!A247)</f>
        <v/>
      </c>
      <c r="F247" s="148">
        <f>IF($E247="","",IF(ROW($E247)&lt;=FIRST_PERMITTED_TRADE_DATE,0,'Apply Constraints'!$E247))</f>
        <v/>
      </c>
      <c r="G247" s="148">
        <f>IF(F247="","",IF(ABS($F247)&gt;MAXIMUM_PERMITTED_LEVERAGE, MAXIMUM_PERMITTED_LEVERAGE*SIGN($F247),$F247))</f>
        <v/>
      </c>
      <c r="H247" s="148">
        <f>IF(G247="","",MAX($G247,-ABS(MAXIMUM_PERMITTED_SHORT_POSITION)))</f>
        <v/>
      </c>
      <c r="I247" s="86">
        <f>IF(C247="","",IF(I246="Triggered","Triggered",IF((C247-C246)/C246*H246&lt;-TRAILING_STOP_LOSS_MAXIMUM_DAILY_LOSS,"Triggered","Inactive")))</f>
        <v/>
      </c>
      <c r="J247" s="148">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8">
        <f>IF('Rule Recommendations'!A248="","",'Rule Recommendations'!A248)</f>
        <v/>
      </c>
      <c r="F248" s="148">
        <f>IF($E248="","",IF(ROW($E248)&lt;=FIRST_PERMITTED_TRADE_DATE,0,'Apply Constraints'!$E248))</f>
        <v/>
      </c>
      <c r="G248" s="148">
        <f>IF(F248="","",IF(ABS($F248)&gt;MAXIMUM_PERMITTED_LEVERAGE, MAXIMUM_PERMITTED_LEVERAGE*SIGN($F248),$F248))</f>
        <v/>
      </c>
      <c r="H248" s="148">
        <f>IF(G248="","",MAX($G248,-ABS(MAXIMUM_PERMITTED_SHORT_POSITION)))</f>
        <v/>
      </c>
      <c r="I248" s="86">
        <f>IF(C248="","",IF(I247="Triggered","Triggered",IF((C248-C247)/C247*H247&lt;-TRAILING_STOP_LOSS_MAXIMUM_DAILY_LOSS,"Triggered","Inactive")))</f>
        <v/>
      </c>
      <c r="J248" s="148">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8">
        <f>IF('Rule Recommendations'!A249="","",'Rule Recommendations'!A249)</f>
        <v/>
      </c>
      <c r="F249" s="148">
        <f>IF($E249="","",IF(ROW($E249)&lt;=FIRST_PERMITTED_TRADE_DATE,0,'Apply Constraints'!$E249))</f>
        <v/>
      </c>
      <c r="G249" s="148">
        <f>IF(F249="","",IF(ABS($F249)&gt;MAXIMUM_PERMITTED_LEVERAGE, MAXIMUM_PERMITTED_LEVERAGE*SIGN($F249),$F249))</f>
        <v/>
      </c>
      <c r="H249" s="148">
        <f>IF(G249="","",MAX($G249,-ABS(MAXIMUM_PERMITTED_SHORT_POSITION)))</f>
        <v/>
      </c>
      <c r="I249" s="86">
        <f>IF(C249="","",IF(I248="Triggered","Triggered",IF((C249-C248)/C248*H248&lt;-TRAILING_STOP_LOSS_MAXIMUM_DAILY_LOSS,"Triggered","Inactive")))</f>
        <v/>
      </c>
      <c r="J249" s="148">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8">
        <f>IF('Rule Recommendations'!A250="","",'Rule Recommendations'!A250)</f>
        <v/>
      </c>
      <c r="F250" s="148">
        <f>IF($E250="","",IF(ROW($E250)&lt;=FIRST_PERMITTED_TRADE_DATE,0,'Apply Constraints'!$E250))</f>
        <v/>
      </c>
      <c r="G250" s="148">
        <f>IF(F250="","",IF(ABS($F250)&gt;MAXIMUM_PERMITTED_LEVERAGE, MAXIMUM_PERMITTED_LEVERAGE*SIGN($F250),$F250))</f>
        <v/>
      </c>
      <c r="H250" s="148">
        <f>IF(G250="","",MAX($G250,-ABS(MAXIMUM_PERMITTED_SHORT_POSITION)))</f>
        <v/>
      </c>
      <c r="I250" s="86">
        <f>IF(C250="","",IF(I249="Triggered","Triggered",IF((C250-C249)/C249*H249&lt;-TRAILING_STOP_LOSS_MAXIMUM_DAILY_LOSS,"Triggered","Inactive")))</f>
        <v/>
      </c>
      <c r="J250" s="148">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8">
        <f>IF('Rule Recommendations'!A251="","",'Rule Recommendations'!A251)</f>
        <v/>
      </c>
      <c r="F251" s="148">
        <f>IF($E251="","",IF(ROW($E251)&lt;=FIRST_PERMITTED_TRADE_DATE,0,'Apply Constraints'!$E251))</f>
        <v/>
      </c>
      <c r="G251" s="148">
        <f>IF(F251="","",IF(ABS($F251)&gt;MAXIMUM_PERMITTED_LEVERAGE, MAXIMUM_PERMITTED_LEVERAGE*SIGN($F251),$F251))</f>
        <v/>
      </c>
      <c r="H251" s="148">
        <f>IF(G251="","",MAX($G251,-ABS(MAXIMUM_PERMITTED_SHORT_POSITION)))</f>
        <v/>
      </c>
      <c r="I251" s="86">
        <f>IF(C251="","",IF(I250="Triggered","Triggered",IF((C251-C250)/C250*H250&lt;-TRAILING_STOP_LOSS_MAXIMUM_DAILY_LOSS,"Triggered","Inactive")))</f>
        <v/>
      </c>
      <c r="J251" s="148">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8">
        <f>IF('Rule Recommendations'!A252="","",'Rule Recommendations'!A252)</f>
        <v/>
      </c>
      <c r="F252" s="148">
        <f>IF($E252="","",IF(ROW($E252)&lt;=FIRST_PERMITTED_TRADE_DATE,0,'Apply Constraints'!$E252))</f>
        <v/>
      </c>
      <c r="G252" s="148">
        <f>IF(F252="","",IF(ABS($F252)&gt;MAXIMUM_PERMITTED_LEVERAGE, MAXIMUM_PERMITTED_LEVERAGE*SIGN($F252),$F252))</f>
        <v/>
      </c>
      <c r="H252" s="148">
        <f>IF(G252="","",MAX($G252,-ABS(MAXIMUM_PERMITTED_SHORT_POSITION)))</f>
        <v/>
      </c>
      <c r="I252" s="86">
        <f>IF(C252="","",IF(I251="Triggered","Triggered",IF((C252-C251)/C251*H251&lt;-TRAILING_STOP_LOSS_MAXIMUM_DAILY_LOSS,"Triggered","Inactive")))</f>
        <v/>
      </c>
      <c r="J252" s="148">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8">
        <f>IF('Rule Recommendations'!A253="","",'Rule Recommendations'!A253)</f>
        <v/>
      </c>
      <c r="F253" s="148">
        <f>IF($E253="","",IF(ROW($E253)&lt;=FIRST_PERMITTED_TRADE_DATE,0,'Apply Constraints'!$E253))</f>
        <v/>
      </c>
      <c r="G253" s="148">
        <f>IF(F253="","",IF(ABS($F253)&gt;MAXIMUM_PERMITTED_LEVERAGE, MAXIMUM_PERMITTED_LEVERAGE*SIGN($F253),$F253))</f>
        <v/>
      </c>
      <c r="H253" s="148">
        <f>IF(G253="","",MAX($G253,-ABS(MAXIMUM_PERMITTED_SHORT_POSITION)))</f>
        <v/>
      </c>
      <c r="I253" s="86">
        <f>IF(C253="","",IF(I252="Triggered","Triggered",IF((C253-C252)/C252*H252&lt;-TRAILING_STOP_LOSS_MAXIMUM_DAILY_LOSS,"Triggered","Inactive")))</f>
        <v/>
      </c>
      <c r="J253" s="148">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8">
        <f>IF('Rule Recommendations'!A254="","",'Rule Recommendations'!A254)</f>
        <v/>
      </c>
      <c r="F254" s="148">
        <f>IF($E254="","",IF(ROW($E254)&lt;=FIRST_PERMITTED_TRADE_DATE,0,'Apply Constraints'!$E254))</f>
        <v/>
      </c>
      <c r="G254" s="148">
        <f>IF(F254="","",IF(ABS($F254)&gt;MAXIMUM_PERMITTED_LEVERAGE, MAXIMUM_PERMITTED_LEVERAGE*SIGN($F254),$F254))</f>
        <v/>
      </c>
      <c r="H254" s="148">
        <f>IF(G254="","",MAX($G254,-ABS(MAXIMUM_PERMITTED_SHORT_POSITION)))</f>
        <v/>
      </c>
      <c r="I254" s="86">
        <f>IF(C254="","",IF(I253="Triggered","Triggered",IF((C254-C253)/C253*H253&lt;-TRAILING_STOP_LOSS_MAXIMUM_DAILY_LOSS,"Triggered","Inactive")))</f>
        <v/>
      </c>
      <c r="J254" s="148">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8">
        <f>IF('Rule Recommendations'!A255="","",'Rule Recommendations'!A255)</f>
        <v/>
      </c>
      <c r="F255" s="148">
        <f>IF($E255="","",IF(ROW($E255)&lt;=FIRST_PERMITTED_TRADE_DATE,0,'Apply Constraints'!$E255))</f>
        <v/>
      </c>
      <c r="G255" s="148">
        <f>IF(F255="","",IF(ABS($F255)&gt;MAXIMUM_PERMITTED_LEVERAGE, MAXIMUM_PERMITTED_LEVERAGE*SIGN($F255),$F255))</f>
        <v/>
      </c>
      <c r="H255" s="148">
        <f>IF(G255="","",MAX($G255,-ABS(MAXIMUM_PERMITTED_SHORT_POSITION)))</f>
        <v/>
      </c>
      <c r="I255" s="86">
        <f>IF(C255="","",IF(I254="Triggered","Triggered",IF((C255-C254)/C254*H254&lt;-TRAILING_STOP_LOSS_MAXIMUM_DAILY_LOSS,"Triggered","Inactive")))</f>
        <v/>
      </c>
      <c r="J255" s="148">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8">
        <f>IF('Rule Recommendations'!A256="","",'Rule Recommendations'!A256)</f>
        <v/>
      </c>
      <c r="F256" s="148">
        <f>IF($E256="","",IF(ROW($E256)&lt;=FIRST_PERMITTED_TRADE_DATE,0,'Apply Constraints'!$E256))</f>
        <v/>
      </c>
      <c r="G256" s="148">
        <f>IF(F256="","",IF(ABS($F256)&gt;MAXIMUM_PERMITTED_LEVERAGE, MAXIMUM_PERMITTED_LEVERAGE*SIGN($F256),$F256))</f>
        <v/>
      </c>
      <c r="H256" s="148">
        <f>IF(G256="","",MAX($G256,-ABS(MAXIMUM_PERMITTED_SHORT_POSITION)))</f>
        <v/>
      </c>
      <c r="I256" s="86">
        <f>IF(C256="","",IF(I255="Triggered","Triggered",IF((C256-C255)/C255*H255&lt;-TRAILING_STOP_LOSS_MAXIMUM_DAILY_LOSS,"Triggered","Inactive")))</f>
        <v/>
      </c>
      <c r="J256" s="148">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8">
        <f>IF('Rule Recommendations'!A257="","",'Rule Recommendations'!A257)</f>
        <v/>
      </c>
      <c r="F257" s="148">
        <f>IF($E257="","",IF(ROW($E257)&lt;=FIRST_PERMITTED_TRADE_DATE,0,'Apply Constraints'!$E257))</f>
        <v/>
      </c>
      <c r="G257" s="148">
        <f>IF(F257="","",IF(ABS($F257)&gt;MAXIMUM_PERMITTED_LEVERAGE, MAXIMUM_PERMITTED_LEVERAGE*SIGN($F257),$F257))</f>
        <v/>
      </c>
      <c r="H257" s="148">
        <f>IF(G257="","",MAX($G257,-ABS(MAXIMUM_PERMITTED_SHORT_POSITION)))</f>
        <v/>
      </c>
      <c r="I257" s="86">
        <f>IF(C257="","",IF(I256="Triggered","Triggered",IF((C257-C256)/C256*H256&lt;-TRAILING_STOP_LOSS_MAXIMUM_DAILY_LOSS,"Triggered","Inactive")))</f>
        <v/>
      </c>
      <c r="J257" s="148">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8">
        <f>IF('Rule Recommendations'!A258="","",'Rule Recommendations'!A258)</f>
        <v/>
      </c>
      <c r="F258" s="148">
        <f>IF($E258="","",IF(ROW($E258)&lt;=FIRST_PERMITTED_TRADE_DATE,0,'Apply Constraints'!$E258))</f>
        <v/>
      </c>
      <c r="G258" s="148">
        <f>IF(F258="","",IF(ABS($F258)&gt;MAXIMUM_PERMITTED_LEVERAGE, MAXIMUM_PERMITTED_LEVERAGE*SIGN($F258),$F258))</f>
        <v/>
      </c>
      <c r="H258" s="148">
        <f>IF(G258="","",MAX($G258,-ABS(MAXIMUM_PERMITTED_SHORT_POSITION)))</f>
        <v/>
      </c>
      <c r="I258" s="86">
        <f>IF(C258="","",IF(I257="Triggered","Triggered",IF((C258-C257)/C257*H257&lt;-TRAILING_STOP_LOSS_MAXIMUM_DAILY_LOSS,"Triggered","Inactive")))</f>
        <v/>
      </c>
      <c r="J258" s="148">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8">
        <f>IF('Rule Recommendations'!A259="","",'Rule Recommendations'!A259)</f>
        <v/>
      </c>
      <c r="F259" s="148">
        <f>IF($E259="","",IF(ROW($E259)&lt;=FIRST_PERMITTED_TRADE_DATE,0,'Apply Constraints'!$E259))</f>
        <v/>
      </c>
      <c r="G259" s="148">
        <f>IF(F259="","",IF(ABS($F259)&gt;MAXIMUM_PERMITTED_LEVERAGE, MAXIMUM_PERMITTED_LEVERAGE*SIGN($F259),$F259))</f>
        <v/>
      </c>
      <c r="H259" s="148">
        <f>IF(G259="","",MAX($G259,-ABS(MAXIMUM_PERMITTED_SHORT_POSITION)))</f>
        <v/>
      </c>
      <c r="I259" s="86">
        <f>IF(C259="","",IF(I258="Triggered","Triggered",IF((C259-C258)/C258*H258&lt;-TRAILING_STOP_LOSS_MAXIMUM_DAILY_LOSS,"Triggered","Inactive")))</f>
        <v/>
      </c>
      <c r="J259" s="148">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8">
        <f>IF('Rule Recommendations'!A260="","",'Rule Recommendations'!A260)</f>
        <v/>
      </c>
      <c r="F260" s="148">
        <f>IF($E260="","",IF(ROW($E260)&lt;=FIRST_PERMITTED_TRADE_DATE,0,'Apply Constraints'!$E260))</f>
        <v/>
      </c>
      <c r="G260" s="148">
        <f>IF(F260="","",IF(ABS($F260)&gt;MAXIMUM_PERMITTED_LEVERAGE, MAXIMUM_PERMITTED_LEVERAGE*SIGN($F260),$F260))</f>
        <v/>
      </c>
      <c r="H260" s="148">
        <f>IF(G260="","",MAX($G260,-ABS(MAXIMUM_PERMITTED_SHORT_POSITION)))</f>
        <v/>
      </c>
      <c r="I260" s="86">
        <f>IF(C260="","",IF(I259="Triggered","Triggered",IF((C260-C259)/C259*H259&lt;-TRAILING_STOP_LOSS_MAXIMUM_DAILY_LOSS,"Triggered","Inactive")))</f>
        <v/>
      </c>
      <c r="J260" s="148">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8">
        <f>IF('Rule Recommendations'!A261="","",'Rule Recommendations'!A261)</f>
        <v/>
      </c>
      <c r="F261" s="148">
        <f>IF($E261="","",IF(ROW($E261)&lt;=FIRST_PERMITTED_TRADE_DATE,0,'Apply Constraints'!$E261))</f>
        <v/>
      </c>
      <c r="G261" s="148">
        <f>IF(F261="","",IF(ABS($F261)&gt;MAXIMUM_PERMITTED_LEVERAGE, MAXIMUM_PERMITTED_LEVERAGE*SIGN($F261),$F261))</f>
        <v/>
      </c>
      <c r="H261" s="148">
        <f>IF(G261="","",MAX($G261,-ABS(MAXIMUM_PERMITTED_SHORT_POSITION)))</f>
        <v/>
      </c>
      <c r="I261" s="86">
        <f>IF(C261="","",IF(I260="Triggered","Triggered",IF((C261-C260)/C260*H260&lt;-TRAILING_STOP_LOSS_MAXIMUM_DAILY_LOSS,"Triggered","Inactive")))</f>
        <v/>
      </c>
      <c r="J261" s="148">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8">
        <f>IF('Rule Recommendations'!A262="","",'Rule Recommendations'!A262)</f>
        <v/>
      </c>
      <c r="F262" s="148">
        <f>IF($E262="","",IF(ROW($E262)&lt;=FIRST_PERMITTED_TRADE_DATE,0,'Apply Constraints'!$E262))</f>
        <v/>
      </c>
      <c r="G262" s="148">
        <f>IF(F262="","",IF(ABS($F262)&gt;MAXIMUM_PERMITTED_LEVERAGE, MAXIMUM_PERMITTED_LEVERAGE*SIGN($F262),$F262))</f>
        <v/>
      </c>
      <c r="H262" s="148">
        <f>IF(G262="","",MAX($G262,-ABS(MAXIMUM_PERMITTED_SHORT_POSITION)))</f>
        <v/>
      </c>
      <c r="I262" s="86">
        <f>IF(C262="","",IF(I261="Triggered","Triggered",IF((C262-C261)/C261*H261&lt;-TRAILING_STOP_LOSS_MAXIMUM_DAILY_LOSS,"Triggered","Inactive")))</f>
        <v/>
      </c>
      <c r="J262" s="148">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8">
        <f>IF('Rule Recommendations'!A263="","",'Rule Recommendations'!A263)</f>
        <v/>
      </c>
      <c r="F263" s="148">
        <f>IF($E263="","",IF(ROW($E263)&lt;=FIRST_PERMITTED_TRADE_DATE,0,'Apply Constraints'!$E263))</f>
        <v/>
      </c>
      <c r="G263" s="148">
        <f>IF(F263="","",IF(ABS($F263)&gt;MAXIMUM_PERMITTED_LEVERAGE, MAXIMUM_PERMITTED_LEVERAGE*SIGN($F263),$F263))</f>
        <v/>
      </c>
      <c r="H263" s="148">
        <f>IF(G263="","",MAX($G263,-ABS(MAXIMUM_PERMITTED_SHORT_POSITION)))</f>
        <v/>
      </c>
      <c r="I263" s="86">
        <f>IF(C263="","",IF(I262="Triggered","Triggered",IF((C263-C262)/C262*H262&lt;-TRAILING_STOP_LOSS_MAXIMUM_DAILY_LOSS,"Triggered","Inactive")))</f>
        <v/>
      </c>
      <c r="J263" s="148">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8">
        <f>IF('Rule Recommendations'!A264="","",'Rule Recommendations'!A264)</f>
        <v/>
      </c>
      <c r="F264" s="148">
        <f>IF($E264="","",IF(ROW($E264)&lt;=FIRST_PERMITTED_TRADE_DATE,0,'Apply Constraints'!$E264))</f>
        <v/>
      </c>
      <c r="G264" s="148">
        <f>IF(F264="","",IF(ABS($F264)&gt;MAXIMUM_PERMITTED_LEVERAGE, MAXIMUM_PERMITTED_LEVERAGE*SIGN($F264),$F264))</f>
        <v/>
      </c>
      <c r="H264" s="148">
        <f>IF(G264="","",MAX($G264,-ABS(MAXIMUM_PERMITTED_SHORT_POSITION)))</f>
        <v/>
      </c>
      <c r="I264" s="86">
        <f>IF(C264="","",IF(I263="Triggered","Triggered",IF((C264-C263)/C263*H263&lt;-TRAILING_STOP_LOSS_MAXIMUM_DAILY_LOSS,"Triggered","Inactive")))</f>
        <v/>
      </c>
      <c r="J264" s="148">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8">
        <f>IF('Rule Recommendations'!A265="","",'Rule Recommendations'!A265)</f>
        <v/>
      </c>
      <c r="F265" s="148">
        <f>IF($E265="","",IF(ROW($E265)&lt;=FIRST_PERMITTED_TRADE_DATE,0,'Apply Constraints'!$E265))</f>
        <v/>
      </c>
      <c r="G265" s="148">
        <f>IF(F265="","",IF(ABS($F265)&gt;MAXIMUM_PERMITTED_LEVERAGE, MAXIMUM_PERMITTED_LEVERAGE*SIGN($F265),$F265))</f>
        <v/>
      </c>
      <c r="H265" s="148">
        <f>IF(G265="","",MAX($G265,-ABS(MAXIMUM_PERMITTED_SHORT_POSITION)))</f>
        <v/>
      </c>
      <c r="I265" s="86">
        <f>IF(C265="","",IF(I264="Triggered","Triggered",IF((C265-C264)/C264*H264&lt;-TRAILING_STOP_LOSS_MAXIMUM_DAILY_LOSS,"Triggered","Inactive")))</f>
        <v/>
      </c>
      <c r="J265" s="148">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8">
        <f>IF('Rule Recommendations'!A266="","",'Rule Recommendations'!A266)</f>
        <v/>
      </c>
      <c r="F266" s="148">
        <f>IF($E266="","",IF(ROW($E266)&lt;=FIRST_PERMITTED_TRADE_DATE,0,'Apply Constraints'!$E266))</f>
        <v/>
      </c>
      <c r="G266" s="148">
        <f>IF(F266="","",IF(ABS($F266)&gt;MAXIMUM_PERMITTED_LEVERAGE, MAXIMUM_PERMITTED_LEVERAGE*SIGN($F266),$F266))</f>
        <v/>
      </c>
      <c r="H266" s="148">
        <f>IF(G266="","",MAX($G266,-ABS(MAXIMUM_PERMITTED_SHORT_POSITION)))</f>
        <v/>
      </c>
      <c r="I266" s="86">
        <f>IF(C266="","",IF(I265="Triggered","Triggered",IF((C266-C265)/C265*H265&lt;-TRAILING_STOP_LOSS_MAXIMUM_DAILY_LOSS,"Triggered","Inactive")))</f>
        <v/>
      </c>
      <c r="J266" s="148">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8">
        <f>IF('Rule Recommendations'!A267="","",'Rule Recommendations'!A267)</f>
        <v/>
      </c>
      <c r="F267" s="148">
        <f>IF($E267="","",IF(ROW($E267)&lt;=FIRST_PERMITTED_TRADE_DATE,0,'Apply Constraints'!$E267))</f>
        <v/>
      </c>
      <c r="G267" s="148">
        <f>IF(F267="","",IF(ABS($F267)&gt;MAXIMUM_PERMITTED_LEVERAGE, MAXIMUM_PERMITTED_LEVERAGE*SIGN($F267),$F267))</f>
        <v/>
      </c>
      <c r="H267" s="148">
        <f>IF(G267="","",MAX($G267,-ABS(MAXIMUM_PERMITTED_SHORT_POSITION)))</f>
        <v/>
      </c>
      <c r="I267" s="86">
        <f>IF(C267="","",IF(I266="Triggered","Triggered",IF((C267-C266)/C266*H266&lt;-TRAILING_STOP_LOSS_MAXIMUM_DAILY_LOSS,"Triggered","Inactive")))</f>
        <v/>
      </c>
      <c r="J267" s="148">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8">
        <f>IF('Rule Recommendations'!A268="","",'Rule Recommendations'!A268)</f>
        <v/>
      </c>
      <c r="F268" s="148">
        <f>IF($E268="","",IF(ROW($E268)&lt;=FIRST_PERMITTED_TRADE_DATE,0,'Apply Constraints'!$E268))</f>
        <v/>
      </c>
      <c r="G268" s="148">
        <f>IF(F268="","",IF(ABS($F268)&gt;MAXIMUM_PERMITTED_LEVERAGE, MAXIMUM_PERMITTED_LEVERAGE*SIGN($F268),$F268))</f>
        <v/>
      </c>
      <c r="H268" s="148">
        <f>IF(G268="","",MAX($G268,-ABS(MAXIMUM_PERMITTED_SHORT_POSITION)))</f>
        <v/>
      </c>
      <c r="I268" s="86">
        <f>IF(C268="","",IF(I267="Triggered","Triggered",IF((C268-C267)/C267*H267&lt;-TRAILING_STOP_LOSS_MAXIMUM_DAILY_LOSS,"Triggered","Inactive")))</f>
        <v/>
      </c>
      <c r="J268" s="148">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8">
        <f>IF('Rule Recommendations'!A269="","",'Rule Recommendations'!A269)</f>
        <v/>
      </c>
      <c r="F269" s="148">
        <f>IF($E269="","",IF(ROW($E269)&lt;=FIRST_PERMITTED_TRADE_DATE,0,'Apply Constraints'!$E269))</f>
        <v/>
      </c>
      <c r="G269" s="148">
        <f>IF(F269="","",IF(ABS($F269)&gt;MAXIMUM_PERMITTED_LEVERAGE, MAXIMUM_PERMITTED_LEVERAGE*SIGN($F269),$F269))</f>
        <v/>
      </c>
      <c r="H269" s="148">
        <f>IF(G269="","",MAX($G269,-ABS(MAXIMUM_PERMITTED_SHORT_POSITION)))</f>
        <v/>
      </c>
      <c r="I269" s="86">
        <f>IF(C269="","",IF(I268="Triggered","Triggered",IF((C269-C268)/C268*H268&lt;-TRAILING_STOP_LOSS_MAXIMUM_DAILY_LOSS,"Triggered","Inactive")))</f>
        <v/>
      </c>
      <c r="J269" s="148">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8">
        <f>IF('Rule Recommendations'!A270="","",'Rule Recommendations'!A270)</f>
        <v/>
      </c>
      <c r="F270" s="148">
        <f>IF($E270="","",IF(ROW($E270)&lt;=FIRST_PERMITTED_TRADE_DATE,0,'Apply Constraints'!$E270))</f>
        <v/>
      </c>
      <c r="G270" s="148">
        <f>IF(F270="","",IF(ABS($F270)&gt;MAXIMUM_PERMITTED_LEVERAGE, MAXIMUM_PERMITTED_LEVERAGE*SIGN($F270),$F270))</f>
        <v/>
      </c>
      <c r="H270" s="148">
        <f>IF(G270="","",MAX($G270,-ABS(MAXIMUM_PERMITTED_SHORT_POSITION)))</f>
        <v/>
      </c>
      <c r="I270" s="86">
        <f>IF(C270="","",IF(I269="Triggered","Triggered",IF((C270-C269)/C269*H269&lt;-TRAILING_STOP_LOSS_MAXIMUM_DAILY_LOSS,"Triggered","Inactive")))</f>
        <v/>
      </c>
      <c r="J270" s="148">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8">
        <f>IF('Rule Recommendations'!A271="","",'Rule Recommendations'!A271)</f>
        <v/>
      </c>
      <c r="F271" s="148">
        <f>IF($E271="","",IF(ROW($E271)&lt;=FIRST_PERMITTED_TRADE_DATE,0,'Apply Constraints'!$E271))</f>
        <v/>
      </c>
      <c r="G271" s="148">
        <f>IF(F271="","",IF(ABS($F271)&gt;MAXIMUM_PERMITTED_LEVERAGE, MAXIMUM_PERMITTED_LEVERAGE*SIGN($F271),$F271))</f>
        <v/>
      </c>
      <c r="H271" s="148">
        <f>IF(G271="","",MAX($G271,-ABS(MAXIMUM_PERMITTED_SHORT_POSITION)))</f>
        <v/>
      </c>
      <c r="I271" s="86">
        <f>IF(C271="","",IF(I270="Triggered","Triggered",IF((C271-C270)/C270*H270&lt;-TRAILING_STOP_LOSS_MAXIMUM_DAILY_LOSS,"Triggered","Inactive")))</f>
        <v/>
      </c>
      <c r="J271" s="148">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8">
        <f>IF('Rule Recommendations'!A272="","",'Rule Recommendations'!A272)</f>
        <v/>
      </c>
      <c r="F272" s="148">
        <f>IF($E272="","",IF(ROW($E272)&lt;=FIRST_PERMITTED_TRADE_DATE,0,'Apply Constraints'!$E272))</f>
        <v/>
      </c>
      <c r="G272" s="148">
        <f>IF(F272="","",IF(ABS($F272)&gt;MAXIMUM_PERMITTED_LEVERAGE, MAXIMUM_PERMITTED_LEVERAGE*SIGN($F272),$F272))</f>
        <v/>
      </c>
      <c r="H272" s="148">
        <f>IF(G272="","",MAX($G272,-ABS(MAXIMUM_PERMITTED_SHORT_POSITION)))</f>
        <v/>
      </c>
      <c r="I272" s="86">
        <f>IF(C272="","",IF(I271="Triggered","Triggered",IF((C272-C271)/C271*H271&lt;-TRAILING_STOP_LOSS_MAXIMUM_DAILY_LOSS,"Triggered","Inactive")))</f>
        <v/>
      </c>
      <c r="J272" s="148">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8">
        <f>IF('Rule Recommendations'!A273="","",'Rule Recommendations'!A273)</f>
        <v/>
      </c>
      <c r="F273" s="148">
        <f>IF($E273="","",IF(ROW($E273)&lt;=FIRST_PERMITTED_TRADE_DATE,0,'Apply Constraints'!$E273))</f>
        <v/>
      </c>
      <c r="G273" s="148">
        <f>IF(F273="","",IF(ABS($F273)&gt;MAXIMUM_PERMITTED_LEVERAGE, MAXIMUM_PERMITTED_LEVERAGE*SIGN($F273),$F273))</f>
        <v/>
      </c>
      <c r="H273" s="148">
        <f>IF(G273="","",MAX($G273,-ABS(MAXIMUM_PERMITTED_SHORT_POSITION)))</f>
        <v/>
      </c>
      <c r="I273" s="86">
        <f>IF(C273="","",IF(I272="Triggered","Triggered",IF((C273-C272)/C272*H272&lt;-TRAILING_STOP_LOSS_MAXIMUM_DAILY_LOSS,"Triggered","Inactive")))</f>
        <v/>
      </c>
      <c r="J273" s="148">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8">
        <f>IF('Rule Recommendations'!A274="","",'Rule Recommendations'!A274)</f>
        <v/>
      </c>
      <c r="F274" s="148">
        <f>IF($E274="","",IF(ROW($E274)&lt;=FIRST_PERMITTED_TRADE_DATE,0,'Apply Constraints'!$E274))</f>
        <v/>
      </c>
      <c r="G274" s="148">
        <f>IF(F274="","",IF(ABS($F274)&gt;MAXIMUM_PERMITTED_LEVERAGE, MAXIMUM_PERMITTED_LEVERAGE*SIGN($F274),$F274))</f>
        <v/>
      </c>
      <c r="H274" s="148">
        <f>IF(G274="","",MAX($G274,-ABS(MAXIMUM_PERMITTED_SHORT_POSITION)))</f>
        <v/>
      </c>
      <c r="I274" s="86">
        <f>IF(C274="","",IF(I273="Triggered","Triggered",IF((C274-C273)/C273*H273&lt;-TRAILING_STOP_LOSS_MAXIMUM_DAILY_LOSS,"Triggered","Inactive")))</f>
        <v/>
      </c>
      <c r="J274" s="148">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8">
        <f>IF('Rule Recommendations'!A275="","",'Rule Recommendations'!A275)</f>
        <v/>
      </c>
      <c r="F275" s="148">
        <f>IF($E275="","",IF(ROW($E275)&lt;=FIRST_PERMITTED_TRADE_DATE,0,'Apply Constraints'!$E275))</f>
        <v/>
      </c>
      <c r="G275" s="148">
        <f>IF(F275="","",IF(ABS($F275)&gt;MAXIMUM_PERMITTED_LEVERAGE, MAXIMUM_PERMITTED_LEVERAGE*SIGN($F275),$F275))</f>
        <v/>
      </c>
      <c r="H275" s="148">
        <f>IF(G275="","",MAX($G275,-ABS(MAXIMUM_PERMITTED_SHORT_POSITION)))</f>
        <v/>
      </c>
      <c r="I275" s="86">
        <f>IF(C275="","",IF(I274="Triggered","Triggered",IF((C275-C274)/C274*H274&lt;-TRAILING_STOP_LOSS_MAXIMUM_DAILY_LOSS,"Triggered","Inactive")))</f>
        <v/>
      </c>
      <c r="J275" s="148">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8">
        <f>IF('Rule Recommendations'!A276="","",'Rule Recommendations'!A276)</f>
        <v/>
      </c>
      <c r="F276" s="148">
        <f>IF($E276="","",IF(ROW($E276)&lt;=FIRST_PERMITTED_TRADE_DATE,0,'Apply Constraints'!$E276))</f>
        <v/>
      </c>
      <c r="G276" s="148">
        <f>IF(F276="","",IF(ABS($F276)&gt;MAXIMUM_PERMITTED_LEVERAGE, MAXIMUM_PERMITTED_LEVERAGE*SIGN($F276),$F276))</f>
        <v/>
      </c>
      <c r="H276" s="148">
        <f>IF(G276="","",MAX($G276,-ABS(MAXIMUM_PERMITTED_SHORT_POSITION)))</f>
        <v/>
      </c>
      <c r="I276" s="86">
        <f>IF(C276="","",IF(I275="Triggered","Triggered",IF((C276-C275)/C275*H275&lt;-TRAILING_STOP_LOSS_MAXIMUM_DAILY_LOSS,"Triggered","Inactive")))</f>
        <v/>
      </c>
      <c r="J276" s="148">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8">
        <f>IF('Rule Recommendations'!A277="","",'Rule Recommendations'!A277)</f>
        <v/>
      </c>
      <c r="F277" s="148">
        <f>IF($E277="","",IF(ROW($E277)&lt;=FIRST_PERMITTED_TRADE_DATE,0,'Apply Constraints'!$E277))</f>
        <v/>
      </c>
      <c r="G277" s="148">
        <f>IF(F277="","",IF(ABS($F277)&gt;MAXIMUM_PERMITTED_LEVERAGE, MAXIMUM_PERMITTED_LEVERAGE*SIGN($F277),$F277))</f>
        <v/>
      </c>
      <c r="H277" s="148">
        <f>IF(G277="","",MAX($G277,-ABS(MAXIMUM_PERMITTED_SHORT_POSITION)))</f>
        <v/>
      </c>
      <c r="I277" s="86">
        <f>IF(C277="","",IF(I276="Triggered","Triggered",IF((C277-C276)/C276*H276&lt;-TRAILING_STOP_LOSS_MAXIMUM_DAILY_LOSS,"Triggered","Inactive")))</f>
        <v/>
      </c>
      <c r="J277" s="148">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8">
        <f>IF('Rule Recommendations'!A278="","",'Rule Recommendations'!A278)</f>
        <v/>
      </c>
      <c r="F278" s="148">
        <f>IF($E278="","",IF(ROW($E278)&lt;=FIRST_PERMITTED_TRADE_DATE,0,'Apply Constraints'!$E278))</f>
        <v/>
      </c>
      <c r="G278" s="148">
        <f>IF(F278="","",IF(ABS($F278)&gt;MAXIMUM_PERMITTED_LEVERAGE, MAXIMUM_PERMITTED_LEVERAGE*SIGN($F278),$F278))</f>
        <v/>
      </c>
      <c r="H278" s="148">
        <f>IF(G278="","",MAX($G278,-ABS(MAXIMUM_PERMITTED_SHORT_POSITION)))</f>
        <v/>
      </c>
      <c r="I278" s="86">
        <f>IF(C278="","",IF(I277="Triggered","Triggered",IF((C278-C277)/C277*H277&lt;-TRAILING_STOP_LOSS_MAXIMUM_DAILY_LOSS,"Triggered","Inactive")))</f>
        <v/>
      </c>
      <c r="J278" s="148">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8">
        <f>IF('Rule Recommendations'!A279="","",'Rule Recommendations'!A279)</f>
        <v/>
      </c>
      <c r="F279" s="148">
        <f>IF($E279="","",IF(ROW($E279)&lt;=FIRST_PERMITTED_TRADE_DATE,0,'Apply Constraints'!$E279))</f>
        <v/>
      </c>
      <c r="G279" s="148">
        <f>IF(F279="","",IF(ABS($F279)&gt;MAXIMUM_PERMITTED_LEVERAGE, MAXIMUM_PERMITTED_LEVERAGE*SIGN($F279),$F279))</f>
        <v/>
      </c>
      <c r="H279" s="148">
        <f>IF(G279="","",MAX($G279,-ABS(MAXIMUM_PERMITTED_SHORT_POSITION)))</f>
        <v/>
      </c>
      <c r="I279" s="86">
        <f>IF(C279="","",IF(I278="Triggered","Triggered",IF((C279-C278)/C278*H278&lt;-TRAILING_STOP_LOSS_MAXIMUM_DAILY_LOSS,"Triggered","Inactive")))</f>
        <v/>
      </c>
      <c r="J279" s="148">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8">
        <f>IF('Rule Recommendations'!A280="","",'Rule Recommendations'!A280)</f>
        <v/>
      </c>
      <c r="F280" s="148">
        <f>IF($E280="","",IF(ROW($E280)&lt;=FIRST_PERMITTED_TRADE_DATE,0,'Apply Constraints'!$E280))</f>
        <v/>
      </c>
      <c r="G280" s="148">
        <f>IF(F280="","",IF(ABS($F280)&gt;MAXIMUM_PERMITTED_LEVERAGE, MAXIMUM_PERMITTED_LEVERAGE*SIGN($F280),$F280))</f>
        <v/>
      </c>
      <c r="H280" s="148">
        <f>IF(G280="","",MAX($G280,-ABS(MAXIMUM_PERMITTED_SHORT_POSITION)))</f>
        <v/>
      </c>
      <c r="I280" s="86">
        <f>IF(C280="","",IF(I279="Triggered","Triggered",IF((C280-C279)/C279*H279&lt;-TRAILING_STOP_LOSS_MAXIMUM_DAILY_LOSS,"Triggered","Inactive")))</f>
        <v/>
      </c>
      <c r="J280" s="148">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8">
        <f>IF('Rule Recommendations'!A281="","",'Rule Recommendations'!A281)</f>
        <v/>
      </c>
      <c r="F281" s="148">
        <f>IF($E281="","",IF(ROW($E281)&lt;=FIRST_PERMITTED_TRADE_DATE,0,'Apply Constraints'!$E281))</f>
        <v/>
      </c>
      <c r="G281" s="148">
        <f>IF(F281="","",IF(ABS($F281)&gt;MAXIMUM_PERMITTED_LEVERAGE, MAXIMUM_PERMITTED_LEVERAGE*SIGN($F281),$F281))</f>
        <v/>
      </c>
      <c r="H281" s="148">
        <f>IF(G281="","",MAX($G281,-ABS(MAXIMUM_PERMITTED_SHORT_POSITION)))</f>
        <v/>
      </c>
      <c r="I281" s="86">
        <f>IF(C281="","",IF(I280="Triggered","Triggered",IF((C281-C280)/C280*H280&lt;-TRAILING_STOP_LOSS_MAXIMUM_DAILY_LOSS,"Triggered","Inactive")))</f>
        <v/>
      </c>
      <c r="J281" s="148">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8">
        <f>IF('Rule Recommendations'!A282="","",'Rule Recommendations'!A282)</f>
        <v/>
      </c>
      <c r="F282" s="148">
        <f>IF($E282="","",IF(ROW($E282)&lt;=FIRST_PERMITTED_TRADE_DATE,0,'Apply Constraints'!$E282))</f>
        <v/>
      </c>
      <c r="G282" s="148">
        <f>IF(F282="","",IF(ABS($F282)&gt;MAXIMUM_PERMITTED_LEVERAGE, MAXIMUM_PERMITTED_LEVERAGE*SIGN($F282),$F282))</f>
        <v/>
      </c>
      <c r="H282" s="148">
        <f>IF(G282="","",MAX($G282,-ABS(MAXIMUM_PERMITTED_SHORT_POSITION)))</f>
        <v/>
      </c>
      <c r="I282" s="86">
        <f>IF(C282="","",IF(I281="Triggered","Triggered",IF((C282-C281)/C281*H281&lt;-TRAILING_STOP_LOSS_MAXIMUM_DAILY_LOSS,"Triggered","Inactive")))</f>
        <v/>
      </c>
      <c r="J282" s="148">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8">
        <f>IF('Rule Recommendations'!A283="","",'Rule Recommendations'!A283)</f>
        <v/>
      </c>
      <c r="F283" s="148">
        <f>IF($E283="","",IF(ROW($E283)&lt;=FIRST_PERMITTED_TRADE_DATE,0,'Apply Constraints'!$E283))</f>
        <v/>
      </c>
      <c r="G283" s="148">
        <f>IF(F283="","",IF(ABS($F283)&gt;MAXIMUM_PERMITTED_LEVERAGE, MAXIMUM_PERMITTED_LEVERAGE*SIGN($F283),$F283))</f>
        <v/>
      </c>
      <c r="H283" s="148">
        <f>IF(G283="","",MAX($G283,-ABS(MAXIMUM_PERMITTED_SHORT_POSITION)))</f>
        <v/>
      </c>
      <c r="I283" s="86">
        <f>IF(C283="","",IF(I282="Triggered","Triggered",IF((C283-C282)/C282*H282&lt;-TRAILING_STOP_LOSS_MAXIMUM_DAILY_LOSS,"Triggered","Inactive")))</f>
        <v/>
      </c>
      <c r="J283" s="148">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8">
        <f>IF('Rule Recommendations'!A284="","",'Rule Recommendations'!A284)</f>
        <v/>
      </c>
      <c r="F284" s="148">
        <f>IF($E284="","",IF(ROW($E284)&lt;=FIRST_PERMITTED_TRADE_DATE,0,'Apply Constraints'!$E284))</f>
        <v/>
      </c>
      <c r="G284" s="148">
        <f>IF(F284="","",IF(ABS($F284)&gt;MAXIMUM_PERMITTED_LEVERAGE, MAXIMUM_PERMITTED_LEVERAGE*SIGN($F284),$F284))</f>
        <v/>
      </c>
      <c r="H284" s="148">
        <f>IF(G284="","",MAX($G284,-ABS(MAXIMUM_PERMITTED_SHORT_POSITION)))</f>
        <v/>
      </c>
      <c r="I284" s="86">
        <f>IF(C284="","",IF(I283="Triggered","Triggered",IF((C284-C283)/C283*H283&lt;-TRAILING_STOP_LOSS_MAXIMUM_DAILY_LOSS,"Triggered","Inactive")))</f>
        <v/>
      </c>
      <c r="J284" s="148">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8">
        <f>IF('Rule Recommendations'!A285="","",'Rule Recommendations'!A285)</f>
        <v/>
      </c>
      <c r="F285" s="148">
        <f>IF($E285="","",IF(ROW($E285)&lt;=FIRST_PERMITTED_TRADE_DATE,0,'Apply Constraints'!$E285))</f>
        <v/>
      </c>
      <c r="G285" s="148">
        <f>IF(F285="","",IF(ABS($F285)&gt;MAXIMUM_PERMITTED_LEVERAGE, MAXIMUM_PERMITTED_LEVERAGE*SIGN($F285),$F285))</f>
        <v/>
      </c>
      <c r="H285" s="148">
        <f>IF(G285="","",MAX($G285,-ABS(MAXIMUM_PERMITTED_SHORT_POSITION)))</f>
        <v/>
      </c>
      <c r="I285" s="86">
        <f>IF(C285="","",IF(I284="Triggered","Triggered",IF((C285-C284)/C284*H284&lt;-TRAILING_STOP_LOSS_MAXIMUM_DAILY_LOSS,"Triggered","Inactive")))</f>
        <v/>
      </c>
      <c r="J285" s="148">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8">
        <f>IF('Rule Recommendations'!A286="","",'Rule Recommendations'!A286)</f>
        <v/>
      </c>
      <c r="F286" s="148">
        <f>IF($E286="","",IF(ROW($E286)&lt;=FIRST_PERMITTED_TRADE_DATE,0,'Apply Constraints'!$E286))</f>
        <v/>
      </c>
      <c r="G286" s="148">
        <f>IF(F286="","",IF(ABS($F286)&gt;MAXIMUM_PERMITTED_LEVERAGE, MAXIMUM_PERMITTED_LEVERAGE*SIGN($F286),$F286))</f>
        <v/>
      </c>
      <c r="H286" s="148">
        <f>IF(G286="","",MAX($G286,-ABS(MAXIMUM_PERMITTED_SHORT_POSITION)))</f>
        <v/>
      </c>
      <c r="I286" s="86">
        <f>IF(C286="","",IF(I285="Triggered","Triggered",IF((C286-C285)/C285*H285&lt;-TRAILING_STOP_LOSS_MAXIMUM_DAILY_LOSS,"Triggered","Inactive")))</f>
        <v/>
      </c>
      <c r="J286" s="148">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8">
        <f>IF('Rule Recommendations'!A287="","",'Rule Recommendations'!A287)</f>
        <v/>
      </c>
      <c r="F287" s="148">
        <f>IF($E287="","",IF(ROW($E287)&lt;=FIRST_PERMITTED_TRADE_DATE,0,'Apply Constraints'!$E287))</f>
        <v/>
      </c>
      <c r="G287" s="148">
        <f>IF(F287="","",IF(ABS($F287)&gt;MAXIMUM_PERMITTED_LEVERAGE, MAXIMUM_PERMITTED_LEVERAGE*SIGN($F287),$F287))</f>
        <v/>
      </c>
      <c r="H287" s="148">
        <f>IF(G287="","",MAX($G287,-ABS(MAXIMUM_PERMITTED_SHORT_POSITION)))</f>
        <v/>
      </c>
      <c r="I287" s="86">
        <f>IF(C287="","",IF(I286="Triggered","Triggered",IF((C287-C286)/C286*H286&lt;-TRAILING_STOP_LOSS_MAXIMUM_DAILY_LOSS,"Triggered","Inactive")))</f>
        <v/>
      </c>
      <c r="J287" s="148">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8">
        <f>IF('Rule Recommendations'!A288="","",'Rule Recommendations'!A288)</f>
        <v/>
      </c>
      <c r="F288" s="148">
        <f>IF($E288="","",IF(ROW($E288)&lt;=FIRST_PERMITTED_TRADE_DATE,0,'Apply Constraints'!$E288))</f>
        <v/>
      </c>
      <c r="G288" s="148">
        <f>IF(F288="","",IF(ABS($F288)&gt;MAXIMUM_PERMITTED_LEVERAGE, MAXIMUM_PERMITTED_LEVERAGE*SIGN($F288),$F288))</f>
        <v/>
      </c>
      <c r="H288" s="148">
        <f>IF(G288="","",MAX($G288,-ABS(MAXIMUM_PERMITTED_SHORT_POSITION)))</f>
        <v/>
      </c>
      <c r="I288" s="86">
        <f>IF(C288="","",IF(I287="Triggered","Triggered",IF((C288-C287)/C287*H287&lt;-TRAILING_STOP_LOSS_MAXIMUM_DAILY_LOSS,"Triggered","Inactive")))</f>
        <v/>
      </c>
      <c r="J288" s="148">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8">
        <f>IF('Rule Recommendations'!A289="","",'Rule Recommendations'!A289)</f>
        <v/>
      </c>
      <c r="F289" s="148">
        <f>IF($E289="","",IF(ROW($E289)&lt;=FIRST_PERMITTED_TRADE_DATE,0,'Apply Constraints'!$E289))</f>
        <v/>
      </c>
      <c r="G289" s="148">
        <f>IF(F289="","",IF(ABS($F289)&gt;MAXIMUM_PERMITTED_LEVERAGE, MAXIMUM_PERMITTED_LEVERAGE*SIGN($F289),$F289))</f>
        <v/>
      </c>
      <c r="H289" s="148">
        <f>IF(G289="","",MAX($G289,-ABS(MAXIMUM_PERMITTED_SHORT_POSITION)))</f>
        <v/>
      </c>
      <c r="I289" s="86">
        <f>IF(C289="","",IF(I288="Triggered","Triggered",IF((C289-C288)/C288*H288&lt;-TRAILING_STOP_LOSS_MAXIMUM_DAILY_LOSS,"Triggered","Inactive")))</f>
        <v/>
      </c>
      <c r="J289" s="148">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8">
        <f>IF('Rule Recommendations'!A290="","",'Rule Recommendations'!A290)</f>
        <v/>
      </c>
      <c r="F290" s="148">
        <f>IF($E290="","",IF(ROW($E290)&lt;=FIRST_PERMITTED_TRADE_DATE,0,'Apply Constraints'!$E290))</f>
        <v/>
      </c>
      <c r="G290" s="148">
        <f>IF(F290="","",IF(ABS($F290)&gt;MAXIMUM_PERMITTED_LEVERAGE, MAXIMUM_PERMITTED_LEVERAGE*SIGN($F290),$F290))</f>
        <v/>
      </c>
      <c r="H290" s="148">
        <f>IF(G290="","",MAX($G290,-ABS(MAXIMUM_PERMITTED_SHORT_POSITION)))</f>
        <v/>
      </c>
      <c r="I290" s="86">
        <f>IF(C290="","",IF(I289="Triggered","Triggered",IF((C290-C289)/C289*H289&lt;-TRAILING_STOP_LOSS_MAXIMUM_DAILY_LOSS,"Triggered","Inactive")))</f>
        <v/>
      </c>
      <c r="J290" s="148">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8">
        <f>IF('Rule Recommendations'!A291="","",'Rule Recommendations'!A291)</f>
        <v/>
      </c>
      <c r="F291" s="148">
        <f>IF($E291="","",IF(ROW($E291)&lt;=FIRST_PERMITTED_TRADE_DATE,0,'Apply Constraints'!$E291))</f>
        <v/>
      </c>
      <c r="G291" s="148">
        <f>IF(F291="","",IF(ABS($F291)&gt;MAXIMUM_PERMITTED_LEVERAGE, MAXIMUM_PERMITTED_LEVERAGE*SIGN($F291),$F291))</f>
        <v/>
      </c>
      <c r="H291" s="148">
        <f>IF(G291="","",MAX($G291,-ABS(MAXIMUM_PERMITTED_SHORT_POSITION)))</f>
        <v/>
      </c>
      <c r="I291" s="86">
        <f>IF(C291="","",IF(I290="Triggered","Triggered",IF((C291-C290)/C290*H290&lt;-TRAILING_STOP_LOSS_MAXIMUM_DAILY_LOSS,"Triggered","Inactive")))</f>
        <v/>
      </c>
      <c r="J291" s="148">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8">
        <f>IF('Rule Recommendations'!A292="","",'Rule Recommendations'!A292)</f>
        <v/>
      </c>
      <c r="F292" s="148">
        <f>IF($E292="","",IF(ROW($E292)&lt;=FIRST_PERMITTED_TRADE_DATE,0,'Apply Constraints'!$E292))</f>
        <v/>
      </c>
      <c r="G292" s="148">
        <f>IF(F292="","",IF(ABS($F292)&gt;MAXIMUM_PERMITTED_LEVERAGE, MAXIMUM_PERMITTED_LEVERAGE*SIGN($F292),$F292))</f>
        <v/>
      </c>
      <c r="H292" s="148">
        <f>IF(G292="","",MAX($G292,-ABS(MAXIMUM_PERMITTED_SHORT_POSITION)))</f>
        <v/>
      </c>
      <c r="I292" s="86">
        <f>IF(C292="","",IF(I291="Triggered","Triggered",IF((C292-C291)/C291*H291&lt;-TRAILING_STOP_LOSS_MAXIMUM_DAILY_LOSS,"Triggered","Inactive")))</f>
        <v/>
      </c>
      <c r="J292" s="148">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8">
        <f>IF('Rule Recommendations'!A293="","",'Rule Recommendations'!A293)</f>
        <v/>
      </c>
      <c r="F293" s="148">
        <f>IF($E293="","",IF(ROW($E293)&lt;=FIRST_PERMITTED_TRADE_DATE,0,'Apply Constraints'!$E293))</f>
        <v/>
      </c>
      <c r="G293" s="148">
        <f>IF(F293="","",IF(ABS($F293)&gt;MAXIMUM_PERMITTED_LEVERAGE, MAXIMUM_PERMITTED_LEVERAGE*SIGN($F293),$F293))</f>
        <v/>
      </c>
      <c r="H293" s="148">
        <f>IF(G293="","",MAX($G293,-ABS(MAXIMUM_PERMITTED_SHORT_POSITION)))</f>
        <v/>
      </c>
      <c r="I293" s="86">
        <f>IF(C293="","",IF(I292="Triggered","Triggered",IF((C293-C292)/C292*H292&lt;-TRAILING_STOP_LOSS_MAXIMUM_DAILY_LOSS,"Triggered","Inactive")))</f>
        <v/>
      </c>
      <c r="J293" s="148">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8">
        <f>IF('Rule Recommendations'!A294="","",'Rule Recommendations'!A294)</f>
        <v/>
      </c>
      <c r="F294" s="148">
        <f>IF($E294="","",IF(ROW($E294)&lt;=FIRST_PERMITTED_TRADE_DATE,0,'Apply Constraints'!$E294))</f>
        <v/>
      </c>
      <c r="G294" s="148">
        <f>IF(F294="","",IF(ABS($F294)&gt;MAXIMUM_PERMITTED_LEVERAGE, MAXIMUM_PERMITTED_LEVERAGE*SIGN($F294),$F294))</f>
        <v/>
      </c>
      <c r="H294" s="148">
        <f>IF(G294="","",MAX($G294,-ABS(MAXIMUM_PERMITTED_SHORT_POSITION)))</f>
        <v/>
      </c>
      <c r="I294" s="86">
        <f>IF(C294="","",IF(I293="Triggered","Triggered",IF((C294-C293)/C293*H293&lt;-TRAILING_STOP_LOSS_MAXIMUM_DAILY_LOSS,"Triggered","Inactive")))</f>
        <v/>
      </c>
      <c r="J294" s="148">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8">
        <f>IF('Rule Recommendations'!A295="","",'Rule Recommendations'!A295)</f>
        <v/>
      </c>
      <c r="F295" s="148">
        <f>IF($E295="","",IF(ROW($E295)&lt;=FIRST_PERMITTED_TRADE_DATE,0,'Apply Constraints'!$E295))</f>
        <v/>
      </c>
      <c r="G295" s="148">
        <f>IF(F295="","",IF(ABS($F295)&gt;MAXIMUM_PERMITTED_LEVERAGE, MAXIMUM_PERMITTED_LEVERAGE*SIGN($F295),$F295))</f>
        <v/>
      </c>
      <c r="H295" s="148">
        <f>IF(G295="","",MAX($G295,-ABS(MAXIMUM_PERMITTED_SHORT_POSITION)))</f>
        <v/>
      </c>
      <c r="I295" s="86">
        <f>IF(C295="","",IF(I294="Triggered","Triggered",IF((C295-C294)/C294*H294&lt;-TRAILING_STOP_LOSS_MAXIMUM_DAILY_LOSS,"Triggered","Inactive")))</f>
        <v/>
      </c>
      <c r="J295" s="148">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8">
        <f>IF('Rule Recommendations'!A296="","",'Rule Recommendations'!A296)</f>
        <v/>
      </c>
      <c r="F296" s="148">
        <f>IF($E296="","",IF(ROW($E296)&lt;=FIRST_PERMITTED_TRADE_DATE,0,'Apply Constraints'!$E296))</f>
        <v/>
      </c>
      <c r="G296" s="148">
        <f>IF(F296="","",IF(ABS($F296)&gt;MAXIMUM_PERMITTED_LEVERAGE, MAXIMUM_PERMITTED_LEVERAGE*SIGN($F296),$F296))</f>
        <v/>
      </c>
      <c r="H296" s="148">
        <f>IF(G296="","",MAX($G296,-ABS(MAXIMUM_PERMITTED_SHORT_POSITION)))</f>
        <v/>
      </c>
      <c r="I296" s="86">
        <f>IF(C296="","",IF(I295="Triggered","Triggered",IF((C296-C295)/C295*H295&lt;-TRAILING_STOP_LOSS_MAXIMUM_DAILY_LOSS,"Triggered","Inactive")))</f>
        <v/>
      </c>
      <c r="J296" s="148">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8">
        <f>IF('Rule Recommendations'!A297="","",'Rule Recommendations'!A297)</f>
        <v/>
      </c>
      <c r="F297" s="148">
        <f>IF($E297="","",IF(ROW($E297)&lt;=FIRST_PERMITTED_TRADE_DATE,0,'Apply Constraints'!$E297))</f>
        <v/>
      </c>
      <c r="G297" s="148">
        <f>IF(F297="","",IF(ABS($F297)&gt;MAXIMUM_PERMITTED_LEVERAGE, MAXIMUM_PERMITTED_LEVERAGE*SIGN($F297),$F297))</f>
        <v/>
      </c>
      <c r="H297" s="148">
        <f>IF(G297="","",MAX($G297,-ABS(MAXIMUM_PERMITTED_SHORT_POSITION)))</f>
        <v/>
      </c>
      <c r="I297" s="86">
        <f>IF(C297="","",IF(I296="Triggered","Triggered",IF((C297-C296)/C296*H296&lt;-TRAILING_STOP_LOSS_MAXIMUM_DAILY_LOSS,"Triggered","Inactive")))</f>
        <v/>
      </c>
      <c r="J297" s="148">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8">
        <f>IF('Rule Recommendations'!A298="","",'Rule Recommendations'!A298)</f>
        <v/>
      </c>
      <c r="F298" s="148">
        <f>IF($E298="","",IF(ROW($E298)&lt;=FIRST_PERMITTED_TRADE_DATE,0,'Apply Constraints'!$E298))</f>
        <v/>
      </c>
      <c r="G298" s="148">
        <f>IF(F298="","",IF(ABS($F298)&gt;MAXIMUM_PERMITTED_LEVERAGE, MAXIMUM_PERMITTED_LEVERAGE*SIGN($F298),$F298))</f>
        <v/>
      </c>
      <c r="H298" s="148">
        <f>IF(G298="","",MAX($G298,-ABS(MAXIMUM_PERMITTED_SHORT_POSITION)))</f>
        <v/>
      </c>
      <c r="I298" s="86">
        <f>IF(C298="","",IF(I297="Triggered","Triggered",IF((C298-C297)/C297*H297&lt;-TRAILING_STOP_LOSS_MAXIMUM_DAILY_LOSS,"Triggered","Inactive")))</f>
        <v/>
      </c>
      <c r="J298" s="148">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8">
        <f>IF('Rule Recommendations'!A299="","",'Rule Recommendations'!A299)</f>
        <v/>
      </c>
      <c r="F299" s="148">
        <f>IF($E299="","",IF(ROW($E299)&lt;=FIRST_PERMITTED_TRADE_DATE,0,'Apply Constraints'!$E299))</f>
        <v/>
      </c>
      <c r="G299" s="148">
        <f>IF(F299="","",IF(ABS($F299)&gt;MAXIMUM_PERMITTED_LEVERAGE, MAXIMUM_PERMITTED_LEVERAGE*SIGN($F299),$F299))</f>
        <v/>
      </c>
      <c r="H299" s="148">
        <f>IF(G299="","",MAX($G299,-ABS(MAXIMUM_PERMITTED_SHORT_POSITION)))</f>
        <v/>
      </c>
      <c r="I299" s="86">
        <f>IF(C299="","",IF(I298="Triggered","Triggered",IF((C299-C298)/C298*H298&lt;-TRAILING_STOP_LOSS_MAXIMUM_DAILY_LOSS,"Triggered","Inactive")))</f>
        <v/>
      </c>
      <c r="J299" s="148">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8">
        <f>IF('Rule Recommendations'!A300="","",'Rule Recommendations'!A300)</f>
        <v/>
      </c>
      <c r="F300" s="148">
        <f>IF($E300="","",IF(ROW($E300)&lt;=FIRST_PERMITTED_TRADE_DATE,0,'Apply Constraints'!$E300))</f>
        <v/>
      </c>
      <c r="G300" s="148">
        <f>IF(F300="","",IF(ABS($F300)&gt;MAXIMUM_PERMITTED_LEVERAGE, MAXIMUM_PERMITTED_LEVERAGE*SIGN($F300),$F300))</f>
        <v/>
      </c>
      <c r="H300" s="148">
        <f>IF(G300="","",MAX($G300,-ABS(MAXIMUM_PERMITTED_SHORT_POSITION)))</f>
        <v/>
      </c>
      <c r="I300" s="86">
        <f>IF(C300="","",IF(I299="Triggered","Triggered",IF((C300-C299)/C299*H299&lt;-TRAILING_STOP_LOSS_MAXIMUM_DAILY_LOSS,"Triggered","Inactive")))</f>
        <v/>
      </c>
      <c r="J300" s="148">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8">
        <f>IF('Rule Recommendations'!A301="","",'Rule Recommendations'!A301)</f>
        <v/>
      </c>
      <c r="F301" s="148">
        <f>IF($E301="","",IF(ROW($E301)&lt;=FIRST_PERMITTED_TRADE_DATE,0,'Apply Constraints'!$E301))</f>
        <v/>
      </c>
      <c r="G301" s="148">
        <f>IF(F301="","",IF(ABS($F301)&gt;MAXIMUM_PERMITTED_LEVERAGE, MAXIMUM_PERMITTED_LEVERAGE*SIGN($F301),$F301))</f>
        <v/>
      </c>
      <c r="H301" s="148">
        <f>IF(G301="","",MAX($G301,-ABS(MAXIMUM_PERMITTED_SHORT_POSITION)))</f>
        <v/>
      </c>
      <c r="I301" s="86">
        <f>IF(C301="","",IF(I300="Triggered","Triggered",IF((C301-C300)/C300*H300&lt;-TRAILING_STOP_LOSS_MAXIMUM_DAILY_LOSS,"Triggered","Inactive")))</f>
        <v/>
      </c>
      <c r="J301" s="148">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8">
        <f>IF('Rule Recommendations'!A302="","",'Rule Recommendations'!A302)</f>
        <v/>
      </c>
      <c r="F302" s="148">
        <f>IF($E302="","",IF(ROW($E302)&lt;=FIRST_PERMITTED_TRADE_DATE,0,'Apply Constraints'!$E302))</f>
        <v/>
      </c>
      <c r="G302" s="148">
        <f>IF(F302="","",IF(ABS($F302)&gt;MAXIMUM_PERMITTED_LEVERAGE, MAXIMUM_PERMITTED_LEVERAGE*SIGN($F302),$F302))</f>
        <v/>
      </c>
      <c r="H302" s="148">
        <f>IF(G302="","",MAX($G302,-ABS(MAXIMUM_PERMITTED_SHORT_POSITION)))</f>
        <v/>
      </c>
      <c r="I302" s="86">
        <f>IF(C302="","",IF(I301="Triggered","Triggered",IF((C302-C301)/C301*H301&lt;-TRAILING_STOP_LOSS_MAXIMUM_DAILY_LOSS,"Triggered","Inactive")))</f>
        <v/>
      </c>
      <c r="J302" s="148">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8">
        <f>IF('Rule Recommendations'!A303="","",'Rule Recommendations'!A303)</f>
        <v/>
      </c>
      <c r="F303" s="148">
        <f>IF($E303="","",IF(ROW($E303)&lt;=FIRST_PERMITTED_TRADE_DATE,0,'Apply Constraints'!$E303))</f>
        <v/>
      </c>
      <c r="G303" s="148">
        <f>IF(F303="","",IF(ABS($F303)&gt;MAXIMUM_PERMITTED_LEVERAGE, MAXIMUM_PERMITTED_LEVERAGE*SIGN($F303),$F303))</f>
        <v/>
      </c>
      <c r="H303" s="148">
        <f>IF(G303="","",MAX($G303,-ABS(MAXIMUM_PERMITTED_SHORT_POSITION)))</f>
        <v/>
      </c>
      <c r="I303" s="86">
        <f>IF(C303="","",IF(I302="Triggered","Triggered",IF((C303-C302)/C302*H302&lt;-TRAILING_STOP_LOSS_MAXIMUM_DAILY_LOSS,"Triggered","Inactive")))</f>
        <v/>
      </c>
      <c r="J303" s="148">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8">
        <f>IF('Rule Recommendations'!A304="","",'Rule Recommendations'!A304)</f>
        <v/>
      </c>
      <c r="F304" s="148">
        <f>IF($E304="","",IF(ROW($E304)&lt;=FIRST_PERMITTED_TRADE_DATE,0,'Apply Constraints'!$E304))</f>
        <v/>
      </c>
      <c r="G304" s="148">
        <f>IF(F304="","",IF(ABS($F304)&gt;MAXIMUM_PERMITTED_LEVERAGE, MAXIMUM_PERMITTED_LEVERAGE*SIGN($F304),$F304))</f>
        <v/>
      </c>
      <c r="H304" s="148">
        <f>IF(G304="","",MAX($G304,-ABS(MAXIMUM_PERMITTED_SHORT_POSITION)))</f>
        <v/>
      </c>
      <c r="I304" s="86">
        <f>IF(C304="","",IF(I303="Triggered","Triggered",IF((C304-C303)/C303*H303&lt;-TRAILING_STOP_LOSS_MAXIMUM_DAILY_LOSS,"Triggered","Inactive")))</f>
        <v/>
      </c>
      <c r="J304" s="148">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8">
        <f>IF('Rule Recommendations'!A305="","",'Rule Recommendations'!A305)</f>
        <v/>
      </c>
      <c r="F305" s="148">
        <f>IF($E305="","",IF(ROW($E305)&lt;=FIRST_PERMITTED_TRADE_DATE,0,'Apply Constraints'!$E305))</f>
        <v/>
      </c>
      <c r="G305" s="148">
        <f>IF(F305="","",IF(ABS($F305)&gt;MAXIMUM_PERMITTED_LEVERAGE, MAXIMUM_PERMITTED_LEVERAGE*SIGN($F305),$F305))</f>
        <v/>
      </c>
      <c r="H305" s="148">
        <f>IF(G305="","",MAX($G305,-ABS(MAXIMUM_PERMITTED_SHORT_POSITION)))</f>
        <v/>
      </c>
      <c r="I305" s="86">
        <f>IF(C305="","",IF(I304="Triggered","Triggered",IF((C305-C304)/C304*H304&lt;-TRAILING_STOP_LOSS_MAXIMUM_DAILY_LOSS,"Triggered","Inactive")))</f>
        <v/>
      </c>
      <c r="J305" s="148">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8">
        <f>IF('Rule Recommendations'!A306="","",'Rule Recommendations'!A306)</f>
        <v/>
      </c>
      <c r="F306" s="148">
        <f>IF($E306="","",IF(ROW($E306)&lt;=FIRST_PERMITTED_TRADE_DATE,0,'Apply Constraints'!$E306))</f>
        <v/>
      </c>
      <c r="G306" s="148">
        <f>IF(F306="","",IF(ABS($F306)&gt;MAXIMUM_PERMITTED_LEVERAGE, MAXIMUM_PERMITTED_LEVERAGE*SIGN($F306),$F306))</f>
        <v/>
      </c>
      <c r="H306" s="148">
        <f>IF(G306="","",MAX($G306,-ABS(MAXIMUM_PERMITTED_SHORT_POSITION)))</f>
        <v/>
      </c>
      <c r="I306" s="86">
        <f>IF(C306="","",IF(I305="Triggered","Triggered",IF((C306-C305)/C305*H305&lt;-TRAILING_STOP_LOSS_MAXIMUM_DAILY_LOSS,"Triggered","Inactive")))</f>
        <v/>
      </c>
      <c r="J306" s="148">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8">
        <f>IF('Rule Recommendations'!A307="","",'Rule Recommendations'!A307)</f>
        <v/>
      </c>
      <c r="F307" s="148">
        <f>IF($E307="","",IF(ROW($E307)&lt;=FIRST_PERMITTED_TRADE_DATE,0,'Apply Constraints'!$E307))</f>
        <v/>
      </c>
      <c r="G307" s="148">
        <f>IF(F307="","",IF(ABS($F307)&gt;MAXIMUM_PERMITTED_LEVERAGE, MAXIMUM_PERMITTED_LEVERAGE*SIGN($F307),$F307))</f>
        <v/>
      </c>
      <c r="H307" s="148">
        <f>IF(G307="","",MAX($G307,-ABS(MAXIMUM_PERMITTED_SHORT_POSITION)))</f>
        <v/>
      </c>
      <c r="I307" s="86">
        <f>IF(C307="","",IF(I306="Triggered","Triggered",IF((C307-C306)/C306*H306&lt;-TRAILING_STOP_LOSS_MAXIMUM_DAILY_LOSS,"Triggered","Inactive")))</f>
        <v/>
      </c>
      <c r="J307" s="148">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8">
        <f>IF('Rule Recommendations'!A308="","",'Rule Recommendations'!A308)</f>
        <v/>
      </c>
      <c r="F308" s="148">
        <f>IF($E308="","",IF(ROW($E308)&lt;=FIRST_PERMITTED_TRADE_DATE,0,'Apply Constraints'!$E308))</f>
        <v/>
      </c>
      <c r="G308" s="148">
        <f>IF(F308="","",IF(ABS($F308)&gt;MAXIMUM_PERMITTED_LEVERAGE, MAXIMUM_PERMITTED_LEVERAGE*SIGN($F308),$F308))</f>
        <v/>
      </c>
      <c r="H308" s="148">
        <f>IF(G308="","",MAX($G308,-ABS(MAXIMUM_PERMITTED_SHORT_POSITION)))</f>
        <v/>
      </c>
      <c r="I308" s="86">
        <f>IF(C308="","",IF(I307="Triggered","Triggered",IF((C308-C307)/C307*H307&lt;-TRAILING_STOP_LOSS_MAXIMUM_DAILY_LOSS,"Triggered","Inactive")))</f>
        <v/>
      </c>
      <c r="J308" s="148">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8">
        <f>IF('Rule Recommendations'!A309="","",'Rule Recommendations'!A309)</f>
        <v/>
      </c>
      <c r="F309" s="148">
        <f>IF($E309="","",IF(ROW($E309)&lt;=FIRST_PERMITTED_TRADE_DATE,0,'Apply Constraints'!$E309))</f>
        <v/>
      </c>
      <c r="G309" s="148">
        <f>IF(F309="","",IF(ABS($F309)&gt;MAXIMUM_PERMITTED_LEVERAGE, MAXIMUM_PERMITTED_LEVERAGE*SIGN($F309),$F309))</f>
        <v/>
      </c>
      <c r="H309" s="148">
        <f>IF(G309="","",MAX($G309,-ABS(MAXIMUM_PERMITTED_SHORT_POSITION)))</f>
        <v/>
      </c>
      <c r="I309" s="86">
        <f>IF(C309="","",IF(I308="Triggered","Triggered",IF((C309-C308)/C308*H308&lt;-TRAILING_STOP_LOSS_MAXIMUM_DAILY_LOSS,"Triggered","Inactive")))</f>
        <v/>
      </c>
      <c r="J309" s="148">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8">
        <f>IF('Rule Recommendations'!A310="","",'Rule Recommendations'!A310)</f>
        <v/>
      </c>
      <c r="F310" s="148">
        <f>IF($E310="","",IF(ROW($E310)&lt;=FIRST_PERMITTED_TRADE_DATE,0,'Apply Constraints'!$E310))</f>
        <v/>
      </c>
      <c r="G310" s="148">
        <f>IF(F310="","",IF(ABS($F310)&gt;MAXIMUM_PERMITTED_LEVERAGE, MAXIMUM_PERMITTED_LEVERAGE*SIGN($F310),$F310))</f>
        <v/>
      </c>
      <c r="H310" s="148">
        <f>IF(G310="","",MAX($G310,-ABS(MAXIMUM_PERMITTED_SHORT_POSITION)))</f>
        <v/>
      </c>
      <c r="I310" s="86">
        <f>IF(C310="","",IF(I309="Triggered","Triggered",IF((C310-C309)/C309*H309&lt;-TRAILING_STOP_LOSS_MAXIMUM_DAILY_LOSS,"Triggered","Inactive")))</f>
        <v/>
      </c>
      <c r="J310" s="148">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8">
        <f>IF('Rule Recommendations'!A311="","",'Rule Recommendations'!A311)</f>
        <v/>
      </c>
      <c r="F311" s="148">
        <f>IF($E311="","",IF(ROW($E311)&lt;=FIRST_PERMITTED_TRADE_DATE,0,'Apply Constraints'!$E311))</f>
        <v/>
      </c>
      <c r="G311" s="148">
        <f>IF(F311="","",IF(ABS($F311)&gt;MAXIMUM_PERMITTED_LEVERAGE, MAXIMUM_PERMITTED_LEVERAGE*SIGN($F311),$F311))</f>
        <v/>
      </c>
      <c r="H311" s="148">
        <f>IF(G311="","",MAX($G311,-ABS(MAXIMUM_PERMITTED_SHORT_POSITION)))</f>
        <v/>
      </c>
      <c r="I311" s="86">
        <f>IF(C311="","",IF(I310="Triggered","Triggered",IF((C311-C310)/C310*H310&lt;-TRAILING_STOP_LOSS_MAXIMUM_DAILY_LOSS,"Triggered","Inactive")))</f>
        <v/>
      </c>
      <c r="J311" s="148">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8">
        <f>IF('Rule Recommendations'!A312="","",'Rule Recommendations'!A312)</f>
        <v/>
      </c>
      <c r="F312" s="148">
        <f>IF($E312="","",IF(ROW($E312)&lt;=FIRST_PERMITTED_TRADE_DATE,0,'Apply Constraints'!$E312))</f>
        <v/>
      </c>
      <c r="G312" s="148">
        <f>IF(F312="","",IF(ABS($F312)&gt;MAXIMUM_PERMITTED_LEVERAGE, MAXIMUM_PERMITTED_LEVERAGE*SIGN($F312),$F312))</f>
        <v/>
      </c>
      <c r="H312" s="148">
        <f>IF(G312="","",MAX($G312,-ABS(MAXIMUM_PERMITTED_SHORT_POSITION)))</f>
        <v/>
      </c>
      <c r="I312" s="86">
        <f>IF(C312="","",IF(I311="Triggered","Triggered",IF((C312-C311)/C311*H311&lt;-TRAILING_STOP_LOSS_MAXIMUM_DAILY_LOSS,"Triggered","Inactive")))</f>
        <v/>
      </c>
      <c r="J312" s="148">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8">
        <f>IF('Rule Recommendations'!A313="","",'Rule Recommendations'!A313)</f>
        <v/>
      </c>
      <c r="F313" s="148">
        <f>IF($E313="","",IF(ROW($E313)&lt;=FIRST_PERMITTED_TRADE_DATE,0,'Apply Constraints'!$E313))</f>
        <v/>
      </c>
      <c r="G313" s="148">
        <f>IF(F313="","",IF(ABS($F313)&gt;MAXIMUM_PERMITTED_LEVERAGE, MAXIMUM_PERMITTED_LEVERAGE*SIGN($F313),$F313))</f>
        <v/>
      </c>
      <c r="H313" s="148">
        <f>IF(G313="","",MAX($G313,-ABS(MAXIMUM_PERMITTED_SHORT_POSITION)))</f>
        <v/>
      </c>
      <c r="I313" s="86">
        <f>IF(C313="","",IF(I312="Triggered","Triggered",IF((C313-C312)/C312*H312&lt;-TRAILING_STOP_LOSS_MAXIMUM_DAILY_LOSS,"Triggered","Inactive")))</f>
        <v/>
      </c>
      <c r="J313" s="148">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8">
        <f>IF('Rule Recommendations'!A314="","",'Rule Recommendations'!A314)</f>
        <v/>
      </c>
      <c r="F314" s="148">
        <f>IF($E314="","",IF(ROW($E314)&lt;=FIRST_PERMITTED_TRADE_DATE,0,'Apply Constraints'!$E314))</f>
        <v/>
      </c>
      <c r="G314" s="148">
        <f>IF(F314="","",IF(ABS($F314)&gt;MAXIMUM_PERMITTED_LEVERAGE, MAXIMUM_PERMITTED_LEVERAGE*SIGN($F314),$F314))</f>
        <v/>
      </c>
      <c r="H314" s="148">
        <f>IF(G314="","",MAX($G314,-ABS(MAXIMUM_PERMITTED_SHORT_POSITION)))</f>
        <v/>
      </c>
      <c r="I314" s="86">
        <f>IF(C314="","",IF(I313="Triggered","Triggered",IF((C314-C313)/C313*H313&lt;-TRAILING_STOP_LOSS_MAXIMUM_DAILY_LOSS,"Triggered","Inactive")))</f>
        <v/>
      </c>
      <c r="J314" s="148">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8">
        <f>IF('Rule Recommendations'!A315="","",'Rule Recommendations'!A315)</f>
        <v/>
      </c>
      <c r="F315" s="148">
        <f>IF($E315="","",IF(ROW($E315)&lt;=FIRST_PERMITTED_TRADE_DATE,0,'Apply Constraints'!$E315))</f>
        <v/>
      </c>
      <c r="G315" s="148">
        <f>IF(F315="","",IF(ABS($F315)&gt;MAXIMUM_PERMITTED_LEVERAGE, MAXIMUM_PERMITTED_LEVERAGE*SIGN($F315),$F315))</f>
        <v/>
      </c>
      <c r="H315" s="148">
        <f>IF(G315="","",MAX($G315,-ABS(MAXIMUM_PERMITTED_SHORT_POSITION)))</f>
        <v/>
      </c>
      <c r="I315" s="86">
        <f>IF(C315="","",IF(I314="Triggered","Triggered",IF((C315-C314)/C314*H314&lt;-TRAILING_STOP_LOSS_MAXIMUM_DAILY_LOSS,"Triggered","Inactive")))</f>
        <v/>
      </c>
      <c r="J315" s="148">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8">
        <f>IF('Rule Recommendations'!A316="","",'Rule Recommendations'!A316)</f>
        <v/>
      </c>
      <c r="F316" s="148">
        <f>IF($E316="","",IF(ROW($E316)&lt;=FIRST_PERMITTED_TRADE_DATE,0,'Apply Constraints'!$E316))</f>
        <v/>
      </c>
      <c r="G316" s="148">
        <f>IF(F316="","",IF(ABS($F316)&gt;MAXIMUM_PERMITTED_LEVERAGE, MAXIMUM_PERMITTED_LEVERAGE*SIGN($F316),$F316))</f>
        <v/>
      </c>
      <c r="H316" s="148">
        <f>IF(G316="","",MAX($G316,-ABS(MAXIMUM_PERMITTED_SHORT_POSITION)))</f>
        <v/>
      </c>
      <c r="I316" s="86">
        <f>IF(C316="","",IF(I315="Triggered","Triggered",IF((C316-C315)/C315*H315&lt;-TRAILING_STOP_LOSS_MAXIMUM_DAILY_LOSS,"Triggered","Inactive")))</f>
        <v/>
      </c>
      <c r="J316" s="148">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8">
        <f>IF('Rule Recommendations'!A317="","",'Rule Recommendations'!A317)</f>
        <v/>
      </c>
      <c r="F317" s="148">
        <f>IF($E317="","",IF(ROW($E317)&lt;=FIRST_PERMITTED_TRADE_DATE,0,'Apply Constraints'!$E317))</f>
        <v/>
      </c>
      <c r="G317" s="148">
        <f>IF(F317="","",IF(ABS($F317)&gt;MAXIMUM_PERMITTED_LEVERAGE, MAXIMUM_PERMITTED_LEVERAGE*SIGN($F317),$F317))</f>
        <v/>
      </c>
      <c r="H317" s="148">
        <f>IF(G317="","",MAX($G317,-ABS(MAXIMUM_PERMITTED_SHORT_POSITION)))</f>
        <v/>
      </c>
      <c r="I317" s="86">
        <f>IF(C317="","",IF(I316="Triggered","Triggered",IF((C317-C316)/C316*H316&lt;-TRAILING_STOP_LOSS_MAXIMUM_DAILY_LOSS,"Triggered","Inactive")))</f>
        <v/>
      </c>
      <c r="J317" s="148">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8">
        <f>IF('Rule Recommendations'!A318="","",'Rule Recommendations'!A318)</f>
        <v/>
      </c>
      <c r="F318" s="148">
        <f>IF($E318="","",IF(ROW($E318)&lt;=FIRST_PERMITTED_TRADE_DATE,0,'Apply Constraints'!$E318))</f>
        <v/>
      </c>
      <c r="G318" s="148">
        <f>IF(F318="","",IF(ABS($F318)&gt;MAXIMUM_PERMITTED_LEVERAGE, MAXIMUM_PERMITTED_LEVERAGE*SIGN($F318),$F318))</f>
        <v/>
      </c>
      <c r="H318" s="148">
        <f>IF(G318="","",MAX($G318,-ABS(MAXIMUM_PERMITTED_SHORT_POSITION)))</f>
        <v/>
      </c>
      <c r="I318" s="86">
        <f>IF(C318="","",IF(I317="Triggered","Triggered",IF((C318-C317)/C317*H317&lt;-TRAILING_STOP_LOSS_MAXIMUM_DAILY_LOSS,"Triggered","Inactive")))</f>
        <v/>
      </c>
      <c r="J318" s="148">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8">
        <f>IF('Rule Recommendations'!A319="","",'Rule Recommendations'!A319)</f>
        <v/>
      </c>
      <c r="F319" s="148">
        <f>IF($E319="","",IF(ROW($E319)&lt;=FIRST_PERMITTED_TRADE_DATE,0,'Apply Constraints'!$E319))</f>
        <v/>
      </c>
      <c r="G319" s="148">
        <f>IF(F319="","",IF(ABS($F319)&gt;MAXIMUM_PERMITTED_LEVERAGE, MAXIMUM_PERMITTED_LEVERAGE*SIGN($F319),$F319))</f>
        <v/>
      </c>
      <c r="H319" s="148">
        <f>IF(G319="","",MAX($G319,-ABS(MAXIMUM_PERMITTED_SHORT_POSITION)))</f>
        <v/>
      </c>
      <c r="I319" s="86">
        <f>IF(C319="","",IF(I318="Triggered","Triggered",IF((C319-C318)/C318*H318&lt;-TRAILING_STOP_LOSS_MAXIMUM_DAILY_LOSS,"Triggered","Inactive")))</f>
        <v/>
      </c>
      <c r="J319" s="148">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8">
        <f>IF('Rule Recommendations'!A320="","",'Rule Recommendations'!A320)</f>
        <v/>
      </c>
      <c r="F320" s="148">
        <f>IF($E320="","",IF(ROW($E320)&lt;=FIRST_PERMITTED_TRADE_DATE,0,'Apply Constraints'!$E320))</f>
        <v/>
      </c>
      <c r="G320" s="148">
        <f>IF(F320="","",IF(ABS($F320)&gt;MAXIMUM_PERMITTED_LEVERAGE, MAXIMUM_PERMITTED_LEVERAGE*SIGN($F320),$F320))</f>
        <v/>
      </c>
      <c r="H320" s="148">
        <f>IF(G320="","",MAX($G320,-ABS(MAXIMUM_PERMITTED_SHORT_POSITION)))</f>
        <v/>
      </c>
      <c r="I320" s="86">
        <f>IF(C320="","",IF(I319="Triggered","Triggered",IF((C320-C319)/C319*H319&lt;-TRAILING_STOP_LOSS_MAXIMUM_DAILY_LOSS,"Triggered","Inactive")))</f>
        <v/>
      </c>
      <c r="J320" s="148">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8">
        <f>IF('Rule Recommendations'!A321="","",'Rule Recommendations'!A321)</f>
        <v/>
      </c>
      <c r="F321" s="148">
        <f>IF($E321="","",IF(ROW($E321)&lt;=FIRST_PERMITTED_TRADE_DATE,0,'Apply Constraints'!$E321))</f>
        <v/>
      </c>
      <c r="G321" s="148">
        <f>IF(F321="","",IF(ABS($F321)&gt;MAXIMUM_PERMITTED_LEVERAGE, MAXIMUM_PERMITTED_LEVERAGE*SIGN($F321),$F321))</f>
        <v/>
      </c>
      <c r="H321" s="148">
        <f>IF(G321="","",MAX($G321,-ABS(MAXIMUM_PERMITTED_SHORT_POSITION)))</f>
        <v/>
      </c>
      <c r="I321" s="86">
        <f>IF(C321="","",IF(I320="Triggered","Triggered",IF((C321-C320)/C320*H320&lt;-TRAILING_STOP_LOSS_MAXIMUM_DAILY_LOSS,"Triggered","Inactive")))</f>
        <v/>
      </c>
      <c r="J321" s="148">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8">
        <f>IF('Rule Recommendations'!A322="","",'Rule Recommendations'!A322)</f>
        <v/>
      </c>
      <c r="F322" s="148">
        <f>IF($E322="","",IF(ROW($E322)&lt;=FIRST_PERMITTED_TRADE_DATE,0,'Apply Constraints'!$E322))</f>
        <v/>
      </c>
      <c r="G322" s="148">
        <f>IF(F322="","",IF(ABS($F322)&gt;MAXIMUM_PERMITTED_LEVERAGE, MAXIMUM_PERMITTED_LEVERAGE*SIGN($F322),$F322))</f>
        <v/>
      </c>
      <c r="H322" s="148">
        <f>IF(G322="","",MAX($G322,-ABS(MAXIMUM_PERMITTED_SHORT_POSITION)))</f>
        <v/>
      </c>
      <c r="I322" s="86">
        <f>IF(C322="","",IF(I321="Triggered","Triggered",IF((C322-C321)/C321*H321&lt;-TRAILING_STOP_LOSS_MAXIMUM_DAILY_LOSS,"Triggered","Inactive")))</f>
        <v/>
      </c>
      <c r="J322" s="148">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8">
        <f>IF('Rule Recommendations'!A323="","",'Rule Recommendations'!A323)</f>
        <v/>
      </c>
      <c r="F323" s="148">
        <f>IF($E323="","",IF(ROW($E323)&lt;=FIRST_PERMITTED_TRADE_DATE,0,'Apply Constraints'!$E323))</f>
        <v/>
      </c>
      <c r="G323" s="148">
        <f>IF(F323="","",IF(ABS($F323)&gt;MAXIMUM_PERMITTED_LEVERAGE, MAXIMUM_PERMITTED_LEVERAGE*SIGN($F323),$F323))</f>
        <v/>
      </c>
      <c r="H323" s="148">
        <f>IF(G323="","",MAX($G323,-ABS(MAXIMUM_PERMITTED_SHORT_POSITION)))</f>
        <v/>
      </c>
      <c r="I323" s="86">
        <f>IF(C323="","",IF(I322="Triggered","Triggered",IF((C323-C322)/C322*H322&lt;-TRAILING_STOP_LOSS_MAXIMUM_DAILY_LOSS,"Triggered","Inactive")))</f>
        <v/>
      </c>
      <c r="J323" s="148">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8">
        <f>IF('Rule Recommendations'!A324="","",'Rule Recommendations'!A324)</f>
        <v/>
      </c>
      <c r="F324" s="148">
        <f>IF($E324="","",IF(ROW($E324)&lt;=FIRST_PERMITTED_TRADE_DATE,0,'Apply Constraints'!$E324))</f>
        <v/>
      </c>
      <c r="G324" s="148">
        <f>IF(F324="","",IF(ABS($F324)&gt;MAXIMUM_PERMITTED_LEVERAGE, MAXIMUM_PERMITTED_LEVERAGE*SIGN($F324),$F324))</f>
        <v/>
      </c>
      <c r="H324" s="148">
        <f>IF(G324="","",MAX($G324,-ABS(MAXIMUM_PERMITTED_SHORT_POSITION)))</f>
        <v/>
      </c>
      <c r="I324" s="86">
        <f>IF(C324="","",IF(I323="Triggered","Triggered",IF((C324-C323)/C323*H323&lt;-TRAILING_STOP_LOSS_MAXIMUM_DAILY_LOSS,"Triggered","Inactive")))</f>
        <v/>
      </c>
      <c r="J324" s="148">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8">
        <f>IF('Rule Recommendations'!A325="","",'Rule Recommendations'!A325)</f>
        <v/>
      </c>
      <c r="F325" s="148">
        <f>IF($E325="","",IF(ROW($E325)&lt;=FIRST_PERMITTED_TRADE_DATE,0,'Apply Constraints'!$E325))</f>
        <v/>
      </c>
      <c r="G325" s="148">
        <f>IF(F325="","",IF(ABS($F325)&gt;MAXIMUM_PERMITTED_LEVERAGE, MAXIMUM_PERMITTED_LEVERAGE*SIGN($F325),$F325))</f>
        <v/>
      </c>
      <c r="H325" s="148">
        <f>IF(G325="","",MAX($G325,-ABS(MAXIMUM_PERMITTED_SHORT_POSITION)))</f>
        <v/>
      </c>
      <c r="I325" s="86">
        <f>IF(C325="","",IF(I324="Triggered","Triggered",IF((C325-C324)/C324*H324&lt;-TRAILING_STOP_LOSS_MAXIMUM_DAILY_LOSS,"Triggered","Inactive")))</f>
        <v/>
      </c>
      <c r="J325" s="148">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8">
        <f>IF('Rule Recommendations'!A326="","",'Rule Recommendations'!A326)</f>
        <v/>
      </c>
      <c r="F326" s="148">
        <f>IF($E326="","",IF(ROW($E326)&lt;=FIRST_PERMITTED_TRADE_DATE,0,'Apply Constraints'!$E326))</f>
        <v/>
      </c>
      <c r="G326" s="148">
        <f>IF(F326="","",IF(ABS($F326)&gt;MAXIMUM_PERMITTED_LEVERAGE, MAXIMUM_PERMITTED_LEVERAGE*SIGN($F326),$F326))</f>
        <v/>
      </c>
      <c r="H326" s="148">
        <f>IF(G326="","",MAX($G326,-ABS(MAXIMUM_PERMITTED_SHORT_POSITION)))</f>
        <v/>
      </c>
      <c r="I326" s="86">
        <f>IF(C326="","",IF(I325="Triggered","Triggered",IF((C326-C325)/C325*H325&lt;-TRAILING_STOP_LOSS_MAXIMUM_DAILY_LOSS,"Triggered","Inactive")))</f>
        <v/>
      </c>
      <c r="J326" s="148">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8">
        <f>IF('Rule Recommendations'!A327="","",'Rule Recommendations'!A327)</f>
        <v/>
      </c>
      <c r="F327" s="148">
        <f>IF($E327="","",IF(ROW($E327)&lt;=FIRST_PERMITTED_TRADE_DATE,0,'Apply Constraints'!$E327))</f>
        <v/>
      </c>
      <c r="G327" s="148">
        <f>IF(F327="","",IF(ABS($F327)&gt;MAXIMUM_PERMITTED_LEVERAGE, MAXIMUM_PERMITTED_LEVERAGE*SIGN($F327),$F327))</f>
        <v/>
      </c>
      <c r="H327" s="148">
        <f>IF(G327="","",MAX($G327,-ABS(MAXIMUM_PERMITTED_SHORT_POSITION)))</f>
        <v/>
      </c>
      <c r="I327" s="86">
        <f>IF(C327="","",IF(I326="Triggered","Triggered",IF((C327-C326)/C326*H326&lt;-TRAILING_STOP_LOSS_MAXIMUM_DAILY_LOSS,"Triggered","Inactive")))</f>
        <v/>
      </c>
      <c r="J327" s="148">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8">
        <f>IF('Rule Recommendations'!A328="","",'Rule Recommendations'!A328)</f>
        <v/>
      </c>
      <c r="F328" s="148">
        <f>IF($E328="","",IF(ROW($E328)&lt;=FIRST_PERMITTED_TRADE_DATE,0,'Apply Constraints'!$E328))</f>
        <v/>
      </c>
      <c r="G328" s="148">
        <f>IF(F328="","",IF(ABS($F328)&gt;MAXIMUM_PERMITTED_LEVERAGE, MAXIMUM_PERMITTED_LEVERAGE*SIGN($F328),$F328))</f>
        <v/>
      </c>
      <c r="H328" s="148">
        <f>IF(G328="","",MAX($G328,-ABS(MAXIMUM_PERMITTED_SHORT_POSITION)))</f>
        <v/>
      </c>
      <c r="I328" s="86">
        <f>IF(C328="","",IF(I327="Triggered","Triggered",IF((C328-C327)/C327*H327&lt;-TRAILING_STOP_LOSS_MAXIMUM_DAILY_LOSS,"Triggered","Inactive")))</f>
        <v/>
      </c>
      <c r="J328" s="148">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8">
        <f>IF('Rule Recommendations'!A329="","",'Rule Recommendations'!A329)</f>
        <v/>
      </c>
      <c r="F329" s="148">
        <f>IF($E329="","",IF(ROW($E329)&lt;=FIRST_PERMITTED_TRADE_DATE,0,'Apply Constraints'!$E329))</f>
        <v/>
      </c>
      <c r="G329" s="148">
        <f>IF(F329="","",IF(ABS($F329)&gt;MAXIMUM_PERMITTED_LEVERAGE, MAXIMUM_PERMITTED_LEVERAGE*SIGN($F329),$F329))</f>
        <v/>
      </c>
      <c r="H329" s="148">
        <f>IF(G329="","",MAX($G329,-ABS(MAXIMUM_PERMITTED_SHORT_POSITION)))</f>
        <v/>
      </c>
      <c r="I329" s="86">
        <f>IF(C329="","",IF(I328="Triggered","Triggered",IF((C329-C328)/C328*H328&lt;-TRAILING_STOP_LOSS_MAXIMUM_DAILY_LOSS,"Triggered","Inactive")))</f>
        <v/>
      </c>
      <c r="J329" s="148">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8">
        <f>IF('Rule Recommendations'!A330="","",'Rule Recommendations'!A330)</f>
        <v/>
      </c>
      <c r="F330" s="148">
        <f>IF($E330="","",IF(ROW($E330)&lt;=FIRST_PERMITTED_TRADE_DATE,0,'Apply Constraints'!$E330))</f>
        <v/>
      </c>
      <c r="G330" s="148">
        <f>IF(F330="","",IF(ABS($F330)&gt;MAXIMUM_PERMITTED_LEVERAGE, MAXIMUM_PERMITTED_LEVERAGE*SIGN($F330),$F330))</f>
        <v/>
      </c>
      <c r="H330" s="148">
        <f>IF(G330="","",MAX($G330,-ABS(MAXIMUM_PERMITTED_SHORT_POSITION)))</f>
        <v/>
      </c>
      <c r="I330" s="86">
        <f>IF(C330="","",IF(I329="Triggered","Triggered",IF((C330-C329)/C329*H329&lt;-TRAILING_STOP_LOSS_MAXIMUM_DAILY_LOSS,"Triggered","Inactive")))</f>
        <v/>
      </c>
      <c r="J330" s="148">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8">
        <f>IF('Rule Recommendations'!A331="","",'Rule Recommendations'!A331)</f>
        <v/>
      </c>
      <c r="F331" s="148">
        <f>IF($E331="","",IF(ROW($E331)&lt;=FIRST_PERMITTED_TRADE_DATE,0,'Apply Constraints'!$E331))</f>
        <v/>
      </c>
      <c r="G331" s="148">
        <f>IF(F331="","",IF(ABS($F331)&gt;MAXIMUM_PERMITTED_LEVERAGE, MAXIMUM_PERMITTED_LEVERAGE*SIGN($F331),$F331))</f>
        <v/>
      </c>
      <c r="H331" s="148">
        <f>IF(G331="","",MAX($G331,-ABS(MAXIMUM_PERMITTED_SHORT_POSITION)))</f>
        <v/>
      </c>
      <c r="I331" s="86">
        <f>IF(C331="","",IF(I330="Triggered","Triggered",IF((C331-C330)/C330*H330&lt;-TRAILING_STOP_LOSS_MAXIMUM_DAILY_LOSS,"Triggered","Inactive")))</f>
        <v/>
      </c>
      <c r="J331" s="148">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8">
        <f>IF('Rule Recommendations'!A332="","",'Rule Recommendations'!A332)</f>
        <v/>
      </c>
      <c r="F332" s="148">
        <f>IF($E332="","",IF(ROW($E332)&lt;=FIRST_PERMITTED_TRADE_DATE,0,'Apply Constraints'!$E332))</f>
        <v/>
      </c>
      <c r="G332" s="148">
        <f>IF(F332="","",IF(ABS($F332)&gt;MAXIMUM_PERMITTED_LEVERAGE, MAXIMUM_PERMITTED_LEVERAGE*SIGN($F332),$F332))</f>
        <v/>
      </c>
      <c r="H332" s="148">
        <f>IF(G332="","",MAX($G332,-ABS(MAXIMUM_PERMITTED_SHORT_POSITION)))</f>
        <v/>
      </c>
      <c r="I332" s="86">
        <f>IF(C332="","",IF(I331="Triggered","Triggered",IF((C332-C331)/C331*H331&lt;-TRAILING_STOP_LOSS_MAXIMUM_DAILY_LOSS,"Triggered","Inactive")))</f>
        <v/>
      </c>
      <c r="J332" s="148">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8">
        <f>IF('Rule Recommendations'!A333="","",'Rule Recommendations'!A333)</f>
        <v/>
      </c>
      <c r="F333" s="148">
        <f>IF($E333="","",IF(ROW($E333)&lt;=FIRST_PERMITTED_TRADE_DATE,0,'Apply Constraints'!$E333))</f>
        <v/>
      </c>
      <c r="G333" s="148">
        <f>IF(F333="","",IF(ABS($F333)&gt;MAXIMUM_PERMITTED_LEVERAGE, MAXIMUM_PERMITTED_LEVERAGE*SIGN($F333),$F333))</f>
        <v/>
      </c>
      <c r="H333" s="148">
        <f>IF(G333="","",MAX($G333,-ABS(MAXIMUM_PERMITTED_SHORT_POSITION)))</f>
        <v/>
      </c>
      <c r="I333" s="86">
        <f>IF(C333="","",IF(I332="Triggered","Triggered",IF((C333-C332)/C332*H332&lt;-TRAILING_STOP_LOSS_MAXIMUM_DAILY_LOSS,"Triggered","Inactive")))</f>
        <v/>
      </c>
      <c r="J333" s="148">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8">
        <f>IF('Rule Recommendations'!A334="","",'Rule Recommendations'!A334)</f>
        <v/>
      </c>
      <c r="F334" s="148">
        <f>IF($E334="","",IF(ROW($E334)&lt;=FIRST_PERMITTED_TRADE_DATE,0,'Apply Constraints'!$E334))</f>
        <v/>
      </c>
      <c r="G334" s="148">
        <f>IF(F334="","",IF(ABS($F334)&gt;MAXIMUM_PERMITTED_LEVERAGE, MAXIMUM_PERMITTED_LEVERAGE*SIGN($F334),$F334))</f>
        <v/>
      </c>
      <c r="H334" s="148">
        <f>IF(G334="","",MAX($G334,-ABS(MAXIMUM_PERMITTED_SHORT_POSITION)))</f>
        <v/>
      </c>
      <c r="I334" s="86">
        <f>IF(C334="","",IF(I333="Triggered","Triggered",IF((C334-C333)/C333*H333&lt;-TRAILING_STOP_LOSS_MAXIMUM_DAILY_LOSS,"Triggered","Inactive")))</f>
        <v/>
      </c>
      <c r="J334" s="148">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8">
        <f>IF('Rule Recommendations'!A335="","",'Rule Recommendations'!A335)</f>
        <v/>
      </c>
      <c r="F335" s="148">
        <f>IF($E335="","",IF(ROW($E335)&lt;=FIRST_PERMITTED_TRADE_DATE,0,'Apply Constraints'!$E335))</f>
        <v/>
      </c>
      <c r="G335" s="148">
        <f>IF(F335="","",IF(ABS($F335)&gt;MAXIMUM_PERMITTED_LEVERAGE, MAXIMUM_PERMITTED_LEVERAGE*SIGN($F335),$F335))</f>
        <v/>
      </c>
      <c r="H335" s="148">
        <f>IF(G335="","",MAX($G335,-ABS(MAXIMUM_PERMITTED_SHORT_POSITION)))</f>
        <v/>
      </c>
      <c r="I335" s="86">
        <f>IF(C335="","",IF(I334="Triggered","Triggered",IF((C335-C334)/C334*H334&lt;-TRAILING_STOP_LOSS_MAXIMUM_DAILY_LOSS,"Triggered","Inactive")))</f>
        <v/>
      </c>
      <c r="J335" s="148">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8">
        <f>IF('Rule Recommendations'!A336="","",'Rule Recommendations'!A336)</f>
        <v/>
      </c>
      <c r="F336" s="148">
        <f>IF($E336="","",IF(ROW($E336)&lt;=FIRST_PERMITTED_TRADE_DATE,0,'Apply Constraints'!$E336))</f>
        <v/>
      </c>
      <c r="G336" s="148">
        <f>IF(F336="","",IF(ABS($F336)&gt;MAXIMUM_PERMITTED_LEVERAGE, MAXIMUM_PERMITTED_LEVERAGE*SIGN($F336),$F336))</f>
        <v/>
      </c>
      <c r="H336" s="148">
        <f>IF(G336="","",MAX($G336,-ABS(MAXIMUM_PERMITTED_SHORT_POSITION)))</f>
        <v/>
      </c>
      <c r="I336" s="86">
        <f>IF(C336="","",IF(I335="Triggered","Triggered",IF((C336-C335)/C335*H335&lt;-TRAILING_STOP_LOSS_MAXIMUM_DAILY_LOSS,"Triggered","Inactive")))</f>
        <v/>
      </c>
      <c r="J336" s="148">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8">
        <f>IF('Rule Recommendations'!A337="","",'Rule Recommendations'!A337)</f>
        <v/>
      </c>
      <c r="F337" s="148">
        <f>IF($E337="","",IF(ROW($E337)&lt;=FIRST_PERMITTED_TRADE_DATE,0,'Apply Constraints'!$E337))</f>
        <v/>
      </c>
      <c r="G337" s="148">
        <f>IF(F337="","",IF(ABS($F337)&gt;MAXIMUM_PERMITTED_LEVERAGE, MAXIMUM_PERMITTED_LEVERAGE*SIGN($F337),$F337))</f>
        <v/>
      </c>
      <c r="H337" s="148">
        <f>IF(G337="","",MAX($G337,-ABS(MAXIMUM_PERMITTED_SHORT_POSITION)))</f>
        <v/>
      </c>
      <c r="I337" s="86">
        <f>IF(C337="","",IF(I336="Triggered","Triggered",IF((C337-C336)/C336*H336&lt;-TRAILING_STOP_LOSS_MAXIMUM_DAILY_LOSS,"Triggered","Inactive")))</f>
        <v/>
      </c>
      <c r="J337" s="148">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8">
        <f>IF('Rule Recommendations'!A338="","",'Rule Recommendations'!A338)</f>
        <v/>
      </c>
      <c r="F338" s="148">
        <f>IF($E338="","",IF(ROW($E338)&lt;=FIRST_PERMITTED_TRADE_DATE,0,'Apply Constraints'!$E338))</f>
        <v/>
      </c>
      <c r="G338" s="148">
        <f>IF(F338="","",IF(ABS($F338)&gt;MAXIMUM_PERMITTED_LEVERAGE, MAXIMUM_PERMITTED_LEVERAGE*SIGN($F338),$F338))</f>
        <v/>
      </c>
      <c r="H338" s="148">
        <f>IF(G338="","",MAX($G338,-ABS(MAXIMUM_PERMITTED_SHORT_POSITION)))</f>
        <v/>
      </c>
      <c r="I338" s="86">
        <f>IF(C338="","",IF(I337="Triggered","Triggered",IF((C338-C337)/C337*H337&lt;-TRAILING_STOP_LOSS_MAXIMUM_DAILY_LOSS,"Triggered","Inactive")))</f>
        <v/>
      </c>
      <c r="J338" s="148">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8">
        <f>IF('Rule Recommendations'!A339="","",'Rule Recommendations'!A339)</f>
        <v/>
      </c>
      <c r="F339" s="148">
        <f>IF($E339="","",IF(ROW($E339)&lt;=FIRST_PERMITTED_TRADE_DATE,0,'Apply Constraints'!$E339))</f>
        <v/>
      </c>
      <c r="G339" s="148">
        <f>IF(F339="","",IF(ABS($F339)&gt;MAXIMUM_PERMITTED_LEVERAGE, MAXIMUM_PERMITTED_LEVERAGE*SIGN($F339),$F339))</f>
        <v/>
      </c>
      <c r="H339" s="148">
        <f>IF(G339="","",MAX($G339,-ABS(MAXIMUM_PERMITTED_SHORT_POSITION)))</f>
        <v/>
      </c>
      <c r="I339" s="86">
        <f>IF(C339="","",IF(I338="Triggered","Triggered",IF((C339-C338)/C338*H338&lt;-TRAILING_STOP_LOSS_MAXIMUM_DAILY_LOSS,"Triggered","Inactive")))</f>
        <v/>
      </c>
      <c r="J339" s="148">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8">
        <f>IF('Rule Recommendations'!A340="","",'Rule Recommendations'!A340)</f>
        <v/>
      </c>
      <c r="F340" s="148">
        <f>IF($E340="","",IF(ROW($E340)&lt;=FIRST_PERMITTED_TRADE_DATE,0,'Apply Constraints'!$E340))</f>
        <v/>
      </c>
      <c r="G340" s="148">
        <f>IF(F340="","",IF(ABS($F340)&gt;MAXIMUM_PERMITTED_LEVERAGE, MAXIMUM_PERMITTED_LEVERAGE*SIGN($F340),$F340))</f>
        <v/>
      </c>
      <c r="H340" s="148">
        <f>IF(G340="","",MAX($G340,-ABS(MAXIMUM_PERMITTED_SHORT_POSITION)))</f>
        <v/>
      </c>
      <c r="I340" s="86">
        <f>IF(C340="","",IF(I339="Triggered","Triggered",IF((C340-C339)/C339*H339&lt;-TRAILING_STOP_LOSS_MAXIMUM_DAILY_LOSS,"Triggered","Inactive")))</f>
        <v/>
      </c>
      <c r="J340" s="148">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8">
        <f>IF('Rule Recommendations'!A341="","",'Rule Recommendations'!A341)</f>
        <v/>
      </c>
      <c r="F341" s="148">
        <f>IF($E341="","",IF(ROW($E341)&lt;=FIRST_PERMITTED_TRADE_DATE,0,'Apply Constraints'!$E341))</f>
        <v/>
      </c>
      <c r="G341" s="148">
        <f>IF(F341="","",IF(ABS($F341)&gt;MAXIMUM_PERMITTED_LEVERAGE, MAXIMUM_PERMITTED_LEVERAGE*SIGN($F341),$F341))</f>
        <v/>
      </c>
      <c r="H341" s="148">
        <f>IF(G341="","",MAX($G341,-ABS(MAXIMUM_PERMITTED_SHORT_POSITION)))</f>
        <v/>
      </c>
      <c r="I341" s="86">
        <f>IF(C341="","",IF(I340="Triggered","Triggered",IF((C341-C340)/C340*H340&lt;-TRAILING_STOP_LOSS_MAXIMUM_DAILY_LOSS,"Triggered","Inactive")))</f>
        <v/>
      </c>
      <c r="J341" s="148">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8">
        <f>IF('Rule Recommendations'!A342="","",'Rule Recommendations'!A342)</f>
        <v/>
      </c>
      <c r="F342" s="148">
        <f>IF($E342="","",IF(ROW($E342)&lt;=FIRST_PERMITTED_TRADE_DATE,0,'Apply Constraints'!$E342))</f>
        <v/>
      </c>
      <c r="G342" s="148">
        <f>IF(F342="","",IF(ABS($F342)&gt;MAXIMUM_PERMITTED_LEVERAGE, MAXIMUM_PERMITTED_LEVERAGE*SIGN($F342),$F342))</f>
        <v/>
      </c>
      <c r="H342" s="148">
        <f>IF(G342="","",MAX($G342,-ABS(MAXIMUM_PERMITTED_SHORT_POSITION)))</f>
        <v/>
      </c>
      <c r="I342" s="86">
        <f>IF(C342="","",IF(I341="Triggered","Triggered",IF((C342-C341)/C341*H341&lt;-TRAILING_STOP_LOSS_MAXIMUM_DAILY_LOSS,"Triggered","Inactive")))</f>
        <v/>
      </c>
      <c r="J342" s="148">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8">
        <f>IF('Rule Recommendations'!A343="","",'Rule Recommendations'!A343)</f>
        <v/>
      </c>
      <c r="F343" s="148">
        <f>IF($E343="","",IF(ROW($E343)&lt;=FIRST_PERMITTED_TRADE_DATE,0,'Apply Constraints'!$E343))</f>
        <v/>
      </c>
      <c r="G343" s="148">
        <f>IF(F343="","",IF(ABS($F343)&gt;MAXIMUM_PERMITTED_LEVERAGE, MAXIMUM_PERMITTED_LEVERAGE*SIGN($F343),$F343))</f>
        <v/>
      </c>
      <c r="H343" s="148">
        <f>IF(G343="","",MAX($G343,-ABS(MAXIMUM_PERMITTED_SHORT_POSITION)))</f>
        <v/>
      </c>
      <c r="I343" s="86">
        <f>IF(C343="","",IF(I342="Triggered","Triggered",IF((C343-C342)/C342*H342&lt;-TRAILING_STOP_LOSS_MAXIMUM_DAILY_LOSS,"Triggered","Inactive")))</f>
        <v/>
      </c>
      <c r="J343" s="148">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8">
        <f>IF('Rule Recommendations'!A344="","",'Rule Recommendations'!A344)</f>
        <v/>
      </c>
      <c r="F344" s="148">
        <f>IF($E344="","",IF(ROW($E344)&lt;=FIRST_PERMITTED_TRADE_DATE,0,'Apply Constraints'!$E344))</f>
        <v/>
      </c>
      <c r="G344" s="148">
        <f>IF(F344="","",IF(ABS($F344)&gt;MAXIMUM_PERMITTED_LEVERAGE, MAXIMUM_PERMITTED_LEVERAGE*SIGN($F344),$F344))</f>
        <v/>
      </c>
      <c r="H344" s="148">
        <f>IF(G344="","",MAX($G344,-ABS(MAXIMUM_PERMITTED_SHORT_POSITION)))</f>
        <v/>
      </c>
      <c r="I344" s="86">
        <f>IF(C344="","",IF(I343="Triggered","Triggered",IF((C344-C343)/C343*H343&lt;-TRAILING_STOP_LOSS_MAXIMUM_DAILY_LOSS,"Triggered","Inactive")))</f>
        <v/>
      </c>
      <c r="J344" s="148">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8">
        <f>IF('Rule Recommendations'!A345="","",'Rule Recommendations'!A345)</f>
        <v/>
      </c>
      <c r="F345" s="148">
        <f>IF($E345="","",IF(ROW($E345)&lt;=FIRST_PERMITTED_TRADE_DATE,0,'Apply Constraints'!$E345))</f>
        <v/>
      </c>
      <c r="G345" s="148">
        <f>IF(F345="","",IF(ABS($F345)&gt;MAXIMUM_PERMITTED_LEVERAGE, MAXIMUM_PERMITTED_LEVERAGE*SIGN($F345),$F345))</f>
        <v/>
      </c>
      <c r="H345" s="148">
        <f>IF(G345="","",MAX($G345,-ABS(MAXIMUM_PERMITTED_SHORT_POSITION)))</f>
        <v/>
      </c>
      <c r="I345" s="86">
        <f>IF(C345="","",IF(I344="Triggered","Triggered",IF((C345-C344)/C344*H344&lt;-TRAILING_STOP_LOSS_MAXIMUM_DAILY_LOSS,"Triggered","Inactive")))</f>
        <v/>
      </c>
      <c r="J345" s="148">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8">
        <f>IF('Rule Recommendations'!A346="","",'Rule Recommendations'!A346)</f>
        <v/>
      </c>
      <c r="F346" s="148">
        <f>IF($E346="","",IF(ROW($E346)&lt;=FIRST_PERMITTED_TRADE_DATE,0,'Apply Constraints'!$E346))</f>
        <v/>
      </c>
      <c r="G346" s="148">
        <f>IF(F346="","",IF(ABS($F346)&gt;MAXIMUM_PERMITTED_LEVERAGE, MAXIMUM_PERMITTED_LEVERAGE*SIGN($F346),$F346))</f>
        <v/>
      </c>
      <c r="H346" s="148">
        <f>IF(G346="","",MAX($G346,-ABS(MAXIMUM_PERMITTED_SHORT_POSITION)))</f>
        <v/>
      </c>
      <c r="I346" s="86">
        <f>IF(C346="","",IF(I345="Triggered","Triggered",IF((C346-C345)/C345*H345&lt;-TRAILING_STOP_LOSS_MAXIMUM_DAILY_LOSS,"Triggered","Inactive")))</f>
        <v/>
      </c>
      <c r="J346" s="148">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8">
        <f>IF('Rule Recommendations'!A347="","",'Rule Recommendations'!A347)</f>
        <v/>
      </c>
      <c r="F347" s="148">
        <f>IF($E347="","",IF(ROW($E347)&lt;=FIRST_PERMITTED_TRADE_DATE,0,'Apply Constraints'!$E347))</f>
        <v/>
      </c>
      <c r="G347" s="148">
        <f>IF(F347="","",IF(ABS($F347)&gt;MAXIMUM_PERMITTED_LEVERAGE, MAXIMUM_PERMITTED_LEVERAGE*SIGN($F347),$F347))</f>
        <v/>
      </c>
      <c r="H347" s="148">
        <f>IF(G347="","",MAX($G347,-ABS(MAXIMUM_PERMITTED_SHORT_POSITION)))</f>
        <v/>
      </c>
      <c r="I347" s="86">
        <f>IF(C347="","",IF(I346="Triggered","Triggered",IF((C347-C346)/C346*H346&lt;-TRAILING_STOP_LOSS_MAXIMUM_DAILY_LOSS,"Triggered","Inactive")))</f>
        <v/>
      </c>
      <c r="J347" s="148">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8">
        <f>IF('Rule Recommendations'!A348="","",'Rule Recommendations'!A348)</f>
        <v/>
      </c>
      <c r="F348" s="148">
        <f>IF($E348="","",IF(ROW($E348)&lt;=FIRST_PERMITTED_TRADE_DATE,0,'Apply Constraints'!$E348))</f>
        <v/>
      </c>
      <c r="G348" s="148">
        <f>IF(F348="","",IF(ABS($F348)&gt;MAXIMUM_PERMITTED_LEVERAGE, MAXIMUM_PERMITTED_LEVERAGE*SIGN($F348),$F348))</f>
        <v/>
      </c>
      <c r="H348" s="148">
        <f>IF(G348="","",MAX($G348,-ABS(MAXIMUM_PERMITTED_SHORT_POSITION)))</f>
        <v/>
      </c>
      <c r="I348" s="86">
        <f>IF(C348="","",IF(I347="Triggered","Triggered",IF((C348-C347)/C347*H347&lt;-TRAILING_STOP_LOSS_MAXIMUM_DAILY_LOSS,"Triggered","Inactive")))</f>
        <v/>
      </c>
      <c r="J348" s="148">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8">
        <f>IF('Rule Recommendations'!A349="","",'Rule Recommendations'!A349)</f>
        <v/>
      </c>
      <c r="F349" s="148">
        <f>IF($E349="","",IF(ROW($E349)&lt;=FIRST_PERMITTED_TRADE_DATE,0,'Apply Constraints'!$E349))</f>
        <v/>
      </c>
      <c r="G349" s="148">
        <f>IF(F349="","",IF(ABS($F349)&gt;MAXIMUM_PERMITTED_LEVERAGE, MAXIMUM_PERMITTED_LEVERAGE*SIGN($F349),$F349))</f>
        <v/>
      </c>
      <c r="H349" s="148">
        <f>IF(G349="","",MAX($G349,-ABS(MAXIMUM_PERMITTED_SHORT_POSITION)))</f>
        <v/>
      </c>
      <c r="I349" s="86">
        <f>IF(C349="","",IF(I348="Triggered","Triggered",IF((C349-C348)/C348*H348&lt;-TRAILING_STOP_LOSS_MAXIMUM_DAILY_LOSS,"Triggered","Inactive")))</f>
        <v/>
      </c>
      <c r="J349" s="148">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8">
        <f>IF('Rule Recommendations'!A350="","",'Rule Recommendations'!A350)</f>
        <v/>
      </c>
      <c r="F350" s="148">
        <f>IF($E350="","",IF(ROW($E350)&lt;=FIRST_PERMITTED_TRADE_DATE,0,'Apply Constraints'!$E350))</f>
        <v/>
      </c>
      <c r="G350" s="148">
        <f>IF(F350="","",IF(ABS($F350)&gt;MAXIMUM_PERMITTED_LEVERAGE, MAXIMUM_PERMITTED_LEVERAGE*SIGN($F350),$F350))</f>
        <v/>
      </c>
      <c r="H350" s="148">
        <f>IF(G350="","",MAX($G350,-ABS(MAXIMUM_PERMITTED_SHORT_POSITION)))</f>
        <v/>
      </c>
      <c r="I350" s="86">
        <f>IF(C350="","",IF(I349="Triggered","Triggered",IF((C350-C349)/C349*H349&lt;-TRAILING_STOP_LOSS_MAXIMUM_DAILY_LOSS,"Triggered","Inactive")))</f>
        <v/>
      </c>
      <c r="J350" s="148">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8">
        <f>IF('Rule Recommendations'!A351="","",'Rule Recommendations'!A351)</f>
        <v/>
      </c>
      <c r="F351" s="148">
        <f>IF($E351="","",IF(ROW($E351)&lt;=FIRST_PERMITTED_TRADE_DATE,0,'Apply Constraints'!$E351))</f>
        <v/>
      </c>
      <c r="G351" s="148">
        <f>IF(F351="","",IF(ABS($F351)&gt;MAXIMUM_PERMITTED_LEVERAGE, MAXIMUM_PERMITTED_LEVERAGE*SIGN($F351),$F351))</f>
        <v/>
      </c>
      <c r="H351" s="148">
        <f>IF(G351="","",MAX($G351,-ABS(MAXIMUM_PERMITTED_SHORT_POSITION)))</f>
        <v/>
      </c>
      <c r="I351" s="86">
        <f>IF(C351="","",IF(I350="Triggered","Triggered",IF((C351-C350)/C350*H350&lt;-TRAILING_STOP_LOSS_MAXIMUM_DAILY_LOSS,"Triggered","Inactive")))</f>
        <v/>
      </c>
      <c r="J351" s="148">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8">
        <f>IF('Rule Recommendations'!A352="","",'Rule Recommendations'!A352)</f>
        <v/>
      </c>
      <c r="F352" s="148">
        <f>IF($E352="","",IF(ROW($E352)&lt;=FIRST_PERMITTED_TRADE_DATE,0,'Apply Constraints'!$E352))</f>
        <v/>
      </c>
      <c r="G352" s="148">
        <f>IF(F352="","",IF(ABS($F352)&gt;MAXIMUM_PERMITTED_LEVERAGE, MAXIMUM_PERMITTED_LEVERAGE*SIGN($F352),$F352))</f>
        <v/>
      </c>
      <c r="H352" s="148">
        <f>IF(G352="","",MAX($G352,-ABS(MAXIMUM_PERMITTED_SHORT_POSITION)))</f>
        <v/>
      </c>
      <c r="I352" s="86">
        <f>IF(C352="","",IF(I351="Triggered","Triggered",IF((C352-C351)/C351*H351&lt;-TRAILING_STOP_LOSS_MAXIMUM_DAILY_LOSS,"Triggered","Inactive")))</f>
        <v/>
      </c>
      <c r="J352" s="148">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8">
        <f>IF('Rule Recommendations'!A353="","",'Rule Recommendations'!A353)</f>
        <v/>
      </c>
      <c r="F353" s="148">
        <f>IF($E353="","",IF(ROW($E353)&lt;=FIRST_PERMITTED_TRADE_DATE,0,'Apply Constraints'!$E353))</f>
        <v/>
      </c>
      <c r="G353" s="148">
        <f>IF(F353="","",IF(ABS($F353)&gt;MAXIMUM_PERMITTED_LEVERAGE, MAXIMUM_PERMITTED_LEVERAGE*SIGN($F353),$F353))</f>
        <v/>
      </c>
      <c r="H353" s="148">
        <f>IF(G353="","",MAX($G353,-ABS(MAXIMUM_PERMITTED_SHORT_POSITION)))</f>
        <v/>
      </c>
      <c r="I353" s="86">
        <f>IF(C353="","",IF(I352="Triggered","Triggered",IF((C353-C352)/C352*H352&lt;-TRAILING_STOP_LOSS_MAXIMUM_DAILY_LOSS,"Triggered","Inactive")))</f>
        <v/>
      </c>
      <c r="J353" s="148">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8">
        <f>IF('Rule Recommendations'!A354="","",'Rule Recommendations'!A354)</f>
        <v/>
      </c>
      <c r="F354" s="148">
        <f>IF($E354="","",IF(ROW($E354)&lt;=FIRST_PERMITTED_TRADE_DATE,0,'Apply Constraints'!$E354))</f>
        <v/>
      </c>
      <c r="G354" s="148">
        <f>IF(F354="","",IF(ABS($F354)&gt;MAXIMUM_PERMITTED_LEVERAGE, MAXIMUM_PERMITTED_LEVERAGE*SIGN($F354),$F354))</f>
        <v/>
      </c>
      <c r="H354" s="148">
        <f>IF(G354="","",MAX($G354,-ABS(MAXIMUM_PERMITTED_SHORT_POSITION)))</f>
        <v/>
      </c>
      <c r="I354" s="86">
        <f>IF(C354="","",IF(I353="Triggered","Triggered",IF((C354-C353)/C353*H353&lt;-TRAILING_STOP_LOSS_MAXIMUM_DAILY_LOSS,"Triggered","Inactive")))</f>
        <v/>
      </c>
      <c r="J354" s="148">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8">
        <f>IF('Rule Recommendations'!A355="","",'Rule Recommendations'!A355)</f>
        <v/>
      </c>
      <c r="F355" s="148">
        <f>IF($E355="","",IF(ROW($E355)&lt;=FIRST_PERMITTED_TRADE_DATE,0,'Apply Constraints'!$E355))</f>
        <v/>
      </c>
      <c r="G355" s="148">
        <f>IF(F355="","",IF(ABS($F355)&gt;MAXIMUM_PERMITTED_LEVERAGE, MAXIMUM_PERMITTED_LEVERAGE*SIGN($F355),$F355))</f>
        <v/>
      </c>
      <c r="H355" s="148">
        <f>IF(G355="","",MAX($G355,-ABS(MAXIMUM_PERMITTED_SHORT_POSITION)))</f>
        <v/>
      </c>
      <c r="I355" s="86">
        <f>IF(C355="","",IF(I354="Triggered","Triggered",IF((C355-C354)/C354*H354&lt;-TRAILING_STOP_LOSS_MAXIMUM_DAILY_LOSS,"Triggered","Inactive")))</f>
        <v/>
      </c>
      <c r="J355" s="148">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8">
        <f>IF('Rule Recommendations'!A356="","",'Rule Recommendations'!A356)</f>
        <v/>
      </c>
      <c r="F356" s="148">
        <f>IF($E356="","",IF(ROW($E356)&lt;=FIRST_PERMITTED_TRADE_DATE,0,'Apply Constraints'!$E356))</f>
        <v/>
      </c>
      <c r="G356" s="148">
        <f>IF(F356="","",IF(ABS($F356)&gt;MAXIMUM_PERMITTED_LEVERAGE, MAXIMUM_PERMITTED_LEVERAGE*SIGN($F356),$F356))</f>
        <v/>
      </c>
      <c r="H356" s="148">
        <f>IF(G356="","",MAX($G356,-ABS(MAXIMUM_PERMITTED_SHORT_POSITION)))</f>
        <v/>
      </c>
      <c r="I356" s="86">
        <f>IF(C356="","",IF(I355="Triggered","Triggered",IF((C356-C355)/C355*H355&lt;-TRAILING_STOP_LOSS_MAXIMUM_DAILY_LOSS,"Triggered","Inactive")))</f>
        <v/>
      </c>
      <c r="J356" s="148">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8">
        <f>IF('Rule Recommendations'!A357="","",'Rule Recommendations'!A357)</f>
        <v/>
      </c>
      <c r="F357" s="148">
        <f>IF($E357="","",IF(ROW($E357)&lt;=FIRST_PERMITTED_TRADE_DATE,0,'Apply Constraints'!$E357))</f>
        <v/>
      </c>
      <c r="G357" s="148">
        <f>IF(F357="","",IF(ABS($F357)&gt;MAXIMUM_PERMITTED_LEVERAGE, MAXIMUM_PERMITTED_LEVERAGE*SIGN($F357),$F357))</f>
        <v/>
      </c>
      <c r="H357" s="148">
        <f>IF(G357="","",MAX($G357,-ABS(MAXIMUM_PERMITTED_SHORT_POSITION)))</f>
        <v/>
      </c>
      <c r="I357" s="86">
        <f>IF(C357="","",IF(I356="Triggered","Triggered",IF((C357-C356)/C356*H356&lt;-TRAILING_STOP_LOSS_MAXIMUM_DAILY_LOSS,"Triggered","Inactive")))</f>
        <v/>
      </c>
      <c r="J357" s="148">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8">
        <f>IF('Rule Recommendations'!A358="","",'Rule Recommendations'!A358)</f>
        <v/>
      </c>
      <c r="F358" s="148">
        <f>IF($E358="","",IF(ROW($E358)&lt;=FIRST_PERMITTED_TRADE_DATE,0,'Apply Constraints'!$E358))</f>
        <v/>
      </c>
      <c r="G358" s="148">
        <f>IF(F358="","",IF(ABS($F358)&gt;MAXIMUM_PERMITTED_LEVERAGE, MAXIMUM_PERMITTED_LEVERAGE*SIGN($F358),$F358))</f>
        <v/>
      </c>
      <c r="H358" s="148">
        <f>IF(G358="","",MAX($G358,-ABS(MAXIMUM_PERMITTED_SHORT_POSITION)))</f>
        <v/>
      </c>
      <c r="I358" s="86">
        <f>IF(C358="","",IF(I357="Triggered","Triggered",IF((C358-C357)/C357*H357&lt;-TRAILING_STOP_LOSS_MAXIMUM_DAILY_LOSS,"Triggered","Inactive")))</f>
        <v/>
      </c>
      <c r="J358" s="148">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8">
        <f>IF('Rule Recommendations'!A359="","",'Rule Recommendations'!A359)</f>
        <v/>
      </c>
      <c r="F359" s="148">
        <f>IF($E359="","",IF(ROW($E359)&lt;=FIRST_PERMITTED_TRADE_DATE,0,'Apply Constraints'!$E359))</f>
        <v/>
      </c>
      <c r="G359" s="148">
        <f>IF(F359="","",IF(ABS($F359)&gt;MAXIMUM_PERMITTED_LEVERAGE, MAXIMUM_PERMITTED_LEVERAGE*SIGN($F359),$F359))</f>
        <v/>
      </c>
      <c r="H359" s="148">
        <f>IF(G359="","",MAX($G359,-ABS(MAXIMUM_PERMITTED_SHORT_POSITION)))</f>
        <v/>
      </c>
      <c r="I359" s="86">
        <f>IF(C359="","",IF(I358="Triggered","Triggered",IF((C359-C358)/C358*H358&lt;-TRAILING_STOP_LOSS_MAXIMUM_DAILY_LOSS,"Triggered","Inactive")))</f>
        <v/>
      </c>
      <c r="J359" s="148">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8">
        <f>IF('Rule Recommendations'!A360="","",'Rule Recommendations'!A360)</f>
        <v/>
      </c>
      <c r="F360" s="148">
        <f>IF($E360="","",IF(ROW($E360)&lt;=FIRST_PERMITTED_TRADE_DATE,0,'Apply Constraints'!$E360))</f>
        <v/>
      </c>
      <c r="G360" s="148">
        <f>IF(F360="","",IF(ABS($F360)&gt;MAXIMUM_PERMITTED_LEVERAGE, MAXIMUM_PERMITTED_LEVERAGE*SIGN($F360),$F360))</f>
        <v/>
      </c>
      <c r="H360" s="148">
        <f>IF(G360="","",MAX($G360,-ABS(MAXIMUM_PERMITTED_SHORT_POSITION)))</f>
        <v/>
      </c>
      <c r="I360" s="86">
        <f>IF(C360="","",IF(I359="Triggered","Triggered",IF((C360-C359)/C359*H359&lt;-TRAILING_STOP_LOSS_MAXIMUM_DAILY_LOSS,"Triggered","Inactive")))</f>
        <v/>
      </c>
      <c r="J360" s="148">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8">
        <f>IF('Rule Recommendations'!A361="","",'Rule Recommendations'!A361)</f>
        <v/>
      </c>
      <c r="F361" s="148">
        <f>IF($E361="","",IF(ROW($E361)&lt;=FIRST_PERMITTED_TRADE_DATE,0,'Apply Constraints'!$E361))</f>
        <v/>
      </c>
      <c r="G361" s="148">
        <f>IF(F361="","",IF(ABS($F361)&gt;MAXIMUM_PERMITTED_LEVERAGE, MAXIMUM_PERMITTED_LEVERAGE*SIGN($F361),$F361))</f>
        <v/>
      </c>
      <c r="H361" s="148">
        <f>IF(G361="","",MAX($G361,-ABS(MAXIMUM_PERMITTED_SHORT_POSITION)))</f>
        <v/>
      </c>
      <c r="I361" s="86">
        <f>IF(C361="","",IF(I360="Triggered","Triggered",IF((C361-C360)/C360*H360&lt;-TRAILING_STOP_LOSS_MAXIMUM_DAILY_LOSS,"Triggered","Inactive")))</f>
        <v/>
      </c>
      <c r="J361" s="148">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8">
        <f>IF('Rule Recommendations'!A362="","",'Rule Recommendations'!A362)</f>
        <v/>
      </c>
      <c r="F362" s="148">
        <f>IF($E362="","",IF(ROW($E362)&lt;=FIRST_PERMITTED_TRADE_DATE,0,'Apply Constraints'!$E362))</f>
        <v/>
      </c>
      <c r="G362" s="148">
        <f>IF(F362="","",IF(ABS($F362)&gt;MAXIMUM_PERMITTED_LEVERAGE, MAXIMUM_PERMITTED_LEVERAGE*SIGN($F362),$F362))</f>
        <v/>
      </c>
      <c r="H362" s="148">
        <f>IF(G362="","",MAX($G362,-ABS(MAXIMUM_PERMITTED_SHORT_POSITION)))</f>
        <v/>
      </c>
      <c r="I362" s="86">
        <f>IF(C362="","",IF(I361="Triggered","Triggered",IF((C362-C361)/C361*H361&lt;-TRAILING_STOP_LOSS_MAXIMUM_DAILY_LOSS,"Triggered","Inactive")))</f>
        <v/>
      </c>
      <c r="J362" s="148">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8">
        <f>IF('Rule Recommendations'!A363="","",'Rule Recommendations'!A363)</f>
        <v/>
      </c>
      <c r="F363" s="148">
        <f>IF($E363="","",IF(ROW($E363)&lt;=FIRST_PERMITTED_TRADE_DATE,0,'Apply Constraints'!$E363))</f>
        <v/>
      </c>
      <c r="G363" s="148">
        <f>IF(F363="","",IF(ABS($F363)&gt;MAXIMUM_PERMITTED_LEVERAGE, MAXIMUM_PERMITTED_LEVERAGE*SIGN($F363),$F363))</f>
        <v/>
      </c>
      <c r="H363" s="148">
        <f>IF(G363="","",MAX($G363,-ABS(MAXIMUM_PERMITTED_SHORT_POSITION)))</f>
        <v/>
      </c>
      <c r="I363" s="86">
        <f>IF(C363="","",IF(I362="Triggered","Triggered",IF((C363-C362)/C362*H362&lt;-TRAILING_STOP_LOSS_MAXIMUM_DAILY_LOSS,"Triggered","Inactive")))</f>
        <v/>
      </c>
      <c r="J363" s="148">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8">
        <f>IF('Rule Recommendations'!A364="","",'Rule Recommendations'!A364)</f>
        <v/>
      </c>
      <c r="F364" s="148">
        <f>IF($E364="","",IF(ROW($E364)&lt;=FIRST_PERMITTED_TRADE_DATE,0,'Apply Constraints'!$E364))</f>
        <v/>
      </c>
      <c r="G364" s="148">
        <f>IF(F364="","",IF(ABS($F364)&gt;MAXIMUM_PERMITTED_LEVERAGE, MAXIMUM_PERMITTED_LEVERAGE*SIGN($F364),$F364))</f>
        <v/>
      </c>
      <c r="H364" s="148">
        <f>IF(G364="","",MAX($G364,-ABS(MAXIMUM_PERMITTED_SHORT_POSITION)))</f>
        <v/>
      </c>
      <c r="I364" s="86">
        <f>IF(C364="","",IF(I363="Triggered","Triggered",IF((C364-C363)/C363*H363&lt;-TRAILING_STOP_LOSS_MAXIMUM_DAILY_LOSS,"Triggered","Inactive")))</f>
        <v/>
      </c>
      <c r="J364" s="148">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8">
        <f>IF('Rule Recommendations'!A365="","",'Rule Recommendations'!A365)</f>
        <v/>
      </c>
      <c r="F365" s="148">
        <f>IF($E365="","",IF(ROW($E365)&lt;=FIRST_PERMITTED_TRADE_DATE,0,'Apply Constraints'!$E365))</f>
        <v/>
      </c>
      <c r="G365" s="148">
        <f>IF(F365="","",IF(ABS($F365)&gt;MAXIMUM_PERMITTED_LEVERAGE, MAXIMUM_PERMITTED_LEVERAGE*SIGN($F365),$F365))</f>
        <v/>
      </c>
      <c r="H365" s="148">
        <f>IF(G365="","",MAX($G365,-ABS(MAXIMUM_PERMITTED_SHORT_POSITION)))</f>
        <v/>
      </c>
      <c r="I365" s="86">
        <f>IF(C365="","",IF(I364="Triggered","Triggered",IF((C365-C364)/C364*H364&lt;-TRAILING_STOP_LOSS_MAXIMUM_DAILY_LOSS,"Triggered","Inactive")))</f>
        <v/>
      </c>
      <c r="J365" s="148">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8">
        <f>IF('Rule Recommendations'!A366="","",'Rule Recommendations'!A366)</f>
        <v/>
      </c>
      <c r="F366" s="148">
        <f>IF($E366="","",IF(ROW($E366)&lt;=FIRST_PERMITTED_TRADE_DATE,0,'Apply Constraints'!$E366))</f>
        <v/>
      </c>
      <c r="G366" s="148">
        <f>IF(F366="","",IF(ABS($F366)&gt;MAXIMUM_PERMITTED_LEVERAGE, MAXIMUM_PERMITTED_LEVERAGE*SIGN($F366),$F366))</f>
        <v/>
      </c>
      <c r="H366" s="148">
        <f>IF(G366="","",MAX($G366,-ABS(MAXIMUM_PERMITTED_SHORT_POSITION)))</f>
        <v/>
      </c>
      <c r="I366" s="86">
        <f>IF(C366="","",IF(I365="Triggered","Triggered",IF((C366-C365)/C365*H365&lt;-TRAILING_STOP_LOSS_MAXIMUM_DAILY_LOSS,"Triggered","Inactive")))</f>
        <v/>
      </c>
      <c r="J366" s="148">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8">
        <f>IF('Rule Recommendations'!A367="","",'Rule Recommendations'!A367)</f>
        <v/>
      </c>
      <c r="F367" s="148">
        <f>IF($E367="","",IF(ROW($E367)&lt;=FIRST_PERMITTED_TRADE_DATE,0,'Apply Constraints'!$E367))</f>
        <v/>
      </c>
      <c r="G367" s="148">
        <f>IF(F367="","",IF(ABS($F367)&gt;MAXIMUM_PERMITTED_LEVERAGE, MAXIMUM_PERMITTED_LEVERAGE*SIGN($F367),$F367))</f>
        <v/>
      </c>
      <c r="H367" s="148">
        <f>IF(G367="","",MAX($G367,-ABS(MAXIMUM_PERMITTED_SHORT_POSITION)))</f>
        <v/>
      </c>
      <c r="I367" s="86">
        <f>IF(C367="","",IF(I366="Triggered","Triggered",IF((C367-C366)/C366*H366&lt;-TRAILING_STOP_LOSS_MAXIMUM_DAILY_LOSS,"Triggered","Inactive")))</f>
        <v/>
      </c>
      <c r="J367" s="148">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8">
        <f>IF('Rule Recommendations'!A368="","",'Rule Recommendations'!A368)</f>
        <v/>
      </c>
      <c r="F368" s="148">
        <f>IF($E368="","",IF(ROW($E368)&lt;=FIRST_PERMITTED_TRADE_DATE,0,'Apply Constraints'!$E368))</f>
        <v/>
      </c>
      <c r="G368" s="148">
        <f>IF(F368="","",IF(ABS($F368)&gt;MAXIMUM_PERMITTED_LEVERAGE, MAXIMUM_PERMITTED_LEVERAGE*SIGN($F368),$F368))</f>
        <v/>
      </c>
      <c r="H368" s="148">
        <f>IF(G368="","",MAX($G368,-ABS(MAXIMUM_PERMITTED_SHORT_POSITION)))</f>
        <v/>
      </c>
      <c r="I368" s="86">
        <f>IF(C368="","",IF(I367="Triggered","Triggered",IF((C368-C367)/C367*H367&lt;-TRAILING_STOP_LOSS_MAXIMUM_DAILY_LOSS,"Triggered","Inactive")))</f>
        <v/>
      </c>
      <c r="J368" s="148">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8">
        <f>IF('Rule Recommendations'!A369="","",'Rule Recommendations'!A369)</f>
        <v/>
      </c>
      <c r="F369" s="148">
        <f>IF($E369="","",IF(ROW($E369)&lt;=FIRST_PERMITTED_TRADE_DATE,0,'Apply Constraints'!$E369))</f>
        <v/>
      </c>
      <c r="G369" s="148">
        <f>IF(F369="","",IF(ABS($F369)&gt;MAXIMUM_PERMITTED_LEVERAGE, MAXIMUM_PERMITTED_LEVERAGE*SIGN($F369),$F369))</f>
        <v/>
      </c>
      <c r="H369" s="148">
        <f>IF(G369="","",MAX($G369,-ABS(MAXIMUM_PERMITTED_SHORT_POSITION)))</f>
        <v/>
      </c>
      <c r="I369" s="86">
        <f>IF(C369="","",IF(I368="Triggered","Triggered",IF((C369-C368)/C368*H368&lt;-TRAILING_STOP_LOSS_MAXIMUM_DAILY_LOSS,"Triggered","Inactive")))</f>
        <v/>
      </c>
      <c r="J369" s="148">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8">
        <f>IF('Rule Recommendations'!A370="","",'Rule Recommendations'!A370)</f>
        <v/>
      </c>
      <c r="F370" s="148">
        <f>IF($E370="","",IF(ROW($E370)&lt;=FIRST_PERMITTED_TRADE_DATE,0,'Apply Constraints'!$E370))</f>
        <v/>
      </c>
      <c r="G370" s="148">
        <f>IF(F370="","",IF(ABS($F370)&gt;MAXIMUM_PERMITTED_LEVERAGE, MAXIMUM_PERMITTED_LEVERAGE*SIGN($F370),$F370))</f>
        <v/>
      </c>
      <c r="H370" s="148">
        <f>IF(G370="","",MAX($G370,-ABS(MAXIMUM_PERMITTED_SHORT_POSITION)))</f>
        <v/>
      </c>
      <c r="I370" s="86">
        <f>IF(C370="","",IF(I369="Triggered","Triggered",IF((C370-C369)/C369*H369&lt;-TRAILING_STOP_LOSS_MAXIMUM_DAILY_LOSS,"Triggered","Inactive")))</f>
        <v/>
      </c>
      <c r="J370" s="148">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8">
        <f>IF('Rule Recommendations'!A371="","",'Rule Recommendations'!A371)</f>
        <v/>
      </c>
      <c r="F371" s="148">
        <f>IF($E371="","",IF(ROW($E371)&lt;=FIRST_PERMITTED_TRADE_DATE,0,'Apply Constraints'!$E371))</f>
        <v/>
      </c>
      <c r="G371" s="148">
        <f>IF(F371="","",IF(ABS($F371)&gt;MAXIMUM_PERMITTED_LEVERAGE, MAXIMUM_PERMITTED_LEVERAGE*SIGN($F371),$F371))</f>
        <v/>
      </c>
      <c r="H371" s="148">
        <f>IF(G371="","",MAX($G371,-ABS(MAXIMUM_PERMITTED_SHORT_POSITION)))</f>
        <v/>
      </c>
      <c r="I371" s="86">
        <f>IF(C371="","",IF(I370="Triggered","Triggered",IF((C371-C370)/C370*H370&lt;-TRAILING_STOP_LOSS_MAXIMUM_DAILY_LOSS,"Triggered","Inactive")))</f>
        <v/>
      </c>
      <c r="J371" s="148">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8">
        <f>IF('Rule Recommendations'!A372="","",'Rule Recommendations'!A372)</f>
        <v/>
      </c>
      <c r="F372" s="148">
        <f>IF($E372="","",IF(ROW($E372)&lt;=FIRST_PERMITTED_TRADE_DATE,0,'Apply Constraints'!$E372))</f>
        <v/>
      </c>
      <c r="G372" s="148">
        <f>IF(F372="","",IF(ABS($F372)&gt;MAXIMUM_PERMITTED_LEVERAGE, MAXIMUM_PERMITTED_LEVERAGE*SIGN($F372),$F372))</f>
        <v/>
      </c>
      <c r="H372" s="148">
        <f>IF(G372="","",MAX($G372,-ABS(MAXIMUM_PERMITTED_SHORT_POSITION)))</f>
        <v/>
      </c>
      <c r="I372" s="86">
        <f>IF(C372="","",IF(I371="Triggered","Triggered",IF((C372-C371)/C371*H371&lt;-TRAILING_STOP_LOSS_MAXIMUM_DAILY_LOSS,"Triggered","Inactive")))</f>
        <v/>
      </c>
      <c r="J372" s="148">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8">
        <f>IF('Rule Recommendations'!A373="","",'Rule Recommendations'!A373)</f>
        <v/>
      </c>
      <c r="F373" s="148">
        <f>IF($E373="","",IF(ROW($E373)&lt;=FIRST_PERMITTED_TRADE_DATE,0,'Apply Constraints'!$E373))</f>
        <v/>
      </c>
      <c r="G373" s="148">
        <f>IF(F373="","",IF(ABS($F373)&gt;MAXIMUM_PERMITTED_LEVERAGE, MAXIMUM_PERMITTED_LEVERAGE*SIGN($F373),$F373))</f>
        <v/>
      </c>
      <c r="H373" s="148">
        <f>IF(G373="","",MAX($G373,-ABS(MAXIMUM_PERMITTED_SHORT_POSITION)))</f>
        <v/>
      </c>
      <c r="I373" s="86">
        <f>IF(C373="","",IF(I372="Triggered","Triggered",IF((C373-C372)/C372*H372&lt;-TRAILING_STOP_LOSS_MAXIMUM_DAILY_LOSS,"Triggered","Inactive")))</f>
        <v/>
      </c>
      <c r="J373" s="148">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8">
        <f>IF('Rule Recommendations'!A374="","",'Rule Recommendations'!A374)</f>
        <v/>
      </c>
      <c r="F374" s="148">
        <f>IF($E374="","",IF(ROW($E374)&lt;=FIRST_PERMITTED_TRADE_DATE,0,'Apply Constraints'!$E374))</f>
        <v/>
      </c>
      <c r="G374" s="148">
        <f>IF(F374="","",IF(ABS($F374)&gt;MAXIMUM_PERMITTED_LEVERAGE, MAXIMUM_PERMITTED_LEVERAGE*SIGN($F374),$F374))</f>
        <v/>
      </c>
      <c r="H374" s="148">
        <f>IF(G374="","",MAX($G374,-ABS(MAXIMUM_PERMITTED_SHORT_POSITION)))</f>
        <v/>
      </c>
      <c r="I374" s="86">
        <f>IF(C374="","",IF(I373="Triggered","Triggered",IF((C374-C373)/C373*H373&lt;-TRAILING_STOP_LOSS_MAXIMUM_DAILY_LOSS,"Triggered","Inactive")))</f>
        <v/>
      </c>
      <c r="J374" s="148">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8">
        <f>IF('Rule Recommendations'!A375="","",'Rule Recommendations'!A375)</f>
        <v/>
      </c>
      <c r="F375" s="148">
        <f>IF($E375="","",IF(ROW($E375)&lt;=FIRST_PERMITTED_TRADE_DATE,0,'Apply Constraints'!$E375))</f>
        <v/>
      </c>
      <c r="G375" s="148">
        <f>IF(F375="","",IF(ABS($F375)&gt;MAXIMUM_PERMITTED_LEVERAGE, MAXIMUM_PERMITTED_LEVERAGE*SIGN($F375),$F375))</f>
        <v/>
      </c>
      <c r="H375" s="148">
        <f>IF(G375="","",MAX($G375,-ABS(MAXIMUM_PERMITTED_SHORT_POSITION)))</f>
        <v/>
      </c>
      <c r="I375" s="86">
        <f>IF(C375="","",IF(I374="Triggered","Triggered",IF((C375-C374)/C374*H374&lt;-TRAILING_STOP_LOSS_MAXIMUM_DAILY_LOSS,"Triggered","Inactive")))</f>
        <v/>
      </c>
      <c r="J375" s="148">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8">
        <f>IF('Rule Recommendations'!A376="","",'Rule Recommendations'!A376)</f>
        <v/>
      </c>
      <c r="F376" s="148">
        <f>IF($E376="","",IF(ROW($E376)&lt;=FIRST_PERMITTED_TRADE_DATE,0,'Apply Constraints'!$E376))</f>
        <v/>
      </c>
      <c r="G376" s="148">
        <f>IF(F376="","",IF(ABS($F376)&gt;MAXIMUM_PERMITTED_LEVERAGE, MAXIMUM_PERMITTED_LEVERAGE*SIGN($F376),$F376))</f>
        <v/>
      </c>
      <c r="H376" s="148">
        <f>IF(G376="","",MAX($G376,-ABS(MAXIMUM_PERMITTED_SHORT_POSITION)))</f>
        <v/>
      </c>
      <c r="I376" s="86">
        <f>IF(C376="","",IF(I375="Triggered","Triggered",IF((C376-C375)/C375*H375&lt;-TRAILING_STOP_LOSS_MAXIMUM_DAILY_LOSS,"Triggered","Inactive")))</f>
        <v/>
      </c>
      <c r="J376" s="148">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8">
        <f>IF('Rule Recommendations'!A377="","",'Rule Recommendations'!A377)</f>
        <v/>
      </c>
      <c r="F377" s="148">
        <f>IF($E377="","",IF(ROW($E377)&lt;=FIRST_PERMITTED_TRADE_DATE,0,'Apply Constraints'!$E377))</f>
        <v/>
      </c>
      <c r="G377" s="148">
        <f>IF(F377="","",IF(ABS($F377)&gt;MAXIMUM_PERMITTED_LEVERAGE, MAXIMUM_PERMITTED_LEVERAGE*SIGN($F377),$F377))</f>
        <v/>
      </c>
      <c r="H377" s="148">
        <f>IF(G377="","",MAX($G377,-ABS(MAXIMUM_PERMITTED_SHORT_POSITION)))</f>
        <v/>
      </c>
      <c r="I377" s="86">
        <f>IF(C377="","",IF(I376="Triggered","Triggered",IF((C377-C376)/C376*H376&lt;-TRAILING_STOP_LOSS_MAXIMUM_DAILY_LOSS,"Triggered","Inactive")))</f>
        <v/>
      </c>
      <c r="J377" s="148">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8">
        <f>IF('Rule Recommendations'!A378="","",'Rule Recommendations'!A378)</f>
        <v/>
      </c>
      <c r="F378" s="148">
        <f>IF($E378="","",IF(ROW($E378)&lt;=FIRST_PERMITTED_TRADE_DATE,0,'Apply Constraints'!$E378))</f>
        <v/>
      </c>
      <c r="G378" s="148">
        <f>IF(F378="","",IF(ABS($F378)&gt;MAXIMUM_PERMITTED_LEVERAGE, MAXIMUM_PERMITTED_LEVERAGE*SIGN($F378),$F378))</f>
        <v/>
      </c>
      <c r="H378" s="148">
        <f>IF(G378="","",MAX($G378,-ABS(MAXIMUM_PERMITTED_SHORT_POSITION)))</f>
        <v/>
      </c>
      <c r="I378" s="86">
        <f>IF(C378="","",IF(I377="Triggered","Triggered",IF((C378-C377)/C377*H377&lt;-TRAILING_STOP_LOSS_MAXIMUM_DAILY_LOSS,"Triggered","Inactive")))</f>
        <v/>
      </c>
      <c r="J378" s="148">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8">
        <f>IF('Rule Recommendations'!A379="","",'Rule Recommendations'!A379)</f>
        <v/>
      </c>
      <c r="F379" s="148">
        <f>IF($E379="","",IF(ROW($E379)&lt;=FIRST_PERMITTED_TRADE_DATE,0,'Apply Constraints'!$E379))</f>
        <v/>
      </c>
      <c r="G379" s="148">
        <f>IF(F379="","",IF(ABS($F379)&gt;MAXIMUM_PERMITTED_LEVERAGE, MAXIMUM_PERMITTED_LEVERAGE*SIGN($F379),$F379))</f>
        <v/>
      </c>
      <c r="H379" s="148">
        <f>IF(G379="","",MAX($G379,-ABS(MAXIMUM_PERMITTED_SHORT_POSITION)))</f>
        <v/>
      </c>
      <c r="I379" s="86">
        <f>IF(C379="","",IF(I378="Triggered","Triggered",IF((C379-C378)/C378*H378&lt;-TRAILING_STOP_LOSS_MAXIMUM_DAILY_LOSS,"Triggered","Inactive")))</f>
        <v/>
      </c>
      <c r="J379" s="148">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8">
        <f>IF('Rule Recommendations'!A380="","",'Rule Recommendations'!A380)</f>
        <v/>
      </c>
      <c r="F380" s="148">
        <f>IF($E380="","",IF(ROW($E380)&lt;=FIRST_PERMITTED_TRADE_DATE,0,'Apply Constraints'!$E380))</f>
        <v/>
      </c>
      <c r="G380" s="148">
        <f>IF(F380="","",IF(ABS($F380)&gt;MAXIMUM_PERMITTED_LEVERAGE, MAXIMUM_PERMITTED_LEVERAGE*SIGN($F380),$F380))</f>
        <v/>
      </c>
      <c r="H380" s="148">
        <f>IF(G380="","",MAX($G380,-ABS(MAXIMUM_PERMITTED_SHORT_POSITION)))</f>
        <v/>
      </c>
      <c r="I380" s="86">
        <f>IF(C380="","",IF(I379="Triggered","Triggered",IF((C380-C379)/C379*H379&lt;-TRAILING_STOP_LOSS_MAXIMUM_DAILY_LOSS,"Triggered","Inactive")))</f>
        <v/>
      </c>
      <c r="J380" s="148">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8">
        <f>IF('Rule Recommendations'!A381="","",'Rule Recommendations'!A381)</f>
        <v/>
      </c>
      <c r="F381" s="148">
        <f>IF($E381="","",IF(ROW($E381)&lt;=FIRST_PERMITTED_TRADE_DATE,0,'Apply Constraints'!$E381))</f>
        <v/>
      </c>
      <c r="G381" s="148">
        <f>IF(F381="","",IF(ABS($F381)&gt;MAXIMUM_PERMITTED_LEVERAGE, MAXIMUM_PERMITTED_LEVERAGE*SIGN($F381),$F381))</f>
        <v/>
      </c>
      <c r="H381" s="148">
        <f>IF(G381="","",MAX($G381,-ABS(MAXIMUM_PERMITTED_SHORT_POSITION)))</f>
        <v/>
      </c>
      <c r="I381" s="86">
        <f>IF(C381="","",IF(I380="Triggered","Triggered",IF((C381-C380)/C380*H380&lt;-TRAILING_STOP_LOSS_MAXIMUM_DAILY_LOSS,"Triggered","Inactive")))</f>
        <v/>
      </c>
      <c r="J381" s="148">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8">
        <f>IF('Rule Recommendations'!A382="","",'Rule Recommendations'!A382)</f>
        <v/>
      </c>
      <c r="F382" s="148">
        <f>IF($E382="","",IF(ROW($E382)&lt;=FIRST_PERMITTED_TRADE_DATE,0,'Apply Constraints'!$E382))</f>
        <v/>
      </c>
      <c r="G382" s="148">
        <f>IF(F382="","",IF(ABS($F382)&gt;MAXIMUM_PERMITTED_LEVERAGE, MAXIMUM_PERMITTED_LEVERAGE*SIGN($F382),$F382))</f>
        <v/>
      </c>
      <c r="H382" s="148">
        <f>IF(G382="","",MAX($G382,-ABS(MAXIMUM_PERMITTED_SHORT_POSITION)))</f>
        <v/>
      </c>
      <c r="I382" s="86">
        <f>IF(C382="","",IF(I381="Triggered","Triggered",IF((C382-C381)/C381*H381&lt;-TRAILING_STOP_LOSS_MAXIMUM_DAILY_LOSS,"Triggered","Inactive")))</f>
        <v/>
      </c>
      <c r="J382" s="148">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8">
        <f>IF('Rule Recommendations'!A383="","",'Rule Recommendations'!A383)</f>
        <v/>
      </c>
      <c r="F383" s="148">
        <f>IF($E383="","",IF(ROW($E383)&lt;=FIRST_PERMITTED_TRADE_DATE,0,'Apply Constraints'!$E383))</f>
        <v/>
      </c>
      <c r="G383" s="148">
        <f>IF(F383="","",IF(ABS($F383)&gt;MAXIMUM_PERMITTED_LEVERAGE, MAXIMUM_PERMITTED_LEVERAGE*SIGN($F383),$F383))</f>
        <v/>
      </c>
      <c r="H383" s="148">
        <f>IF(G383="","",MAX($G383,-ABS(MAXIMUM_PERMITTED_SHORT_POSITION)))</f>
        <v/>
      </c>
      <c r="I383" s="86">
        <f>IF(C383="","",IF(I382="Triggered","Triggered",IF((C383-C382)/C382*H382&lt;-TRAILING_STOP_LOSS_MAXIMUM_DAILY_LOSS,"Triggered","Inactive")))</f>
        <v/>
      </c>
      <c r="J383" s="148">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8">
        <f>IF('Rule Recommendations'!A384="","",'Rule Recommendations'!A384)</f>
        <v/>
      </c>
      <c r="F384" s="148">
        <f>IF($E384="","",IF(ROW($E384)&lt;=FIRST_PERMITTED_TRADE_DATE,0,'Apply Constraints'!$E384))</f>
        <v/>
      </c>
      <c r="G384" s="148">
        <f>IF(F384="","",IF(ABS($F384)&gt;MAXIMUM_PERMITTED_LEVERAGE, MAXIMUM_PERMITTED_LEVERAGE*SIGN($F384),$F384))</f>
        <v/>
      </c>
      <c r="H384" s="148">
        <f>IF(G384="","",MAX($G384,-ABS(MAXIMUM_PERMITTED_SHORT_POSITION)))</f>
        <v/>
      </c>
      <c r="I384" s="86">
        <f>IF(C384="","",IF(I383="Triggered","Triggered",IF((C384-C383)/C383*H383&lt;-TRAILING_STOP_LOSS_MAXIMUM_DAILY_LOSS,"Triggered","Inactive")))</f>
        <v/>
      </c>
      <c r="J384" s="148">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8">
        <f>IF('Rule Recommendations'!A385="","",'Rule Recommendations'!A385)</f>
        <v/>
      </c>
      <c r="F385" s="148">
        <f>IF($E385="","",IF(ROW($E385)&lt;=FIRST_PERMITTED_TRADE_DATE,0,'Apply Constraints'!$E385))</f>
        <v/>
      </c>
      <c r="G385" s="148">
        <f>IF(F385="","",IF(ABS($F385)&gt;MAXIMUM_PERMITTED_LEVERAGE, MAXIMUM_PERMITTED_LEVERAGE*SIGN($F385),$F385))</f>
        <v/>
      </c>
      <c r="H385" s="148">
        <f>IF(G385="","",MAX($G385,-ABS(MAXIMUM_PERMITTED_SHORT_POSITION)))</f>
        <v/>
      </c>
      <c r="I385" s="86">
        <f>IF(C385="","",IF(I384="Triggered","Triggered",IF((C385-C384)/C384*H384&lt;-TRAILING_STOP_LOSS_MAXIMUM_DAILY_LOSS,"Triggered","Inactive")))</f>
        <v/>
      </c>
      <c r="J385" s="148">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8">
        <f>IF('Rule Recommendations'!A386="","",'Rule Recommendations'!A386)</f>
        <v/>
      </c>
      <c r="F386" s="148">
        <f>IF($E386="","",IF(ROW($E386)&lt;=FIRST_PERMITTED_TRADE_DATE,0,'Apply Constraints'!$E386))</f>
        <v/>
      </c>
      <c r="G386" s="148">
        <f>IF(F386="","",IF(ABS($F386)&gt;MAXIMUM_PERMITTED_LEVERAGE, MAXIMUM_PERMITTED_LEVERAGE*SIGN($F386),$F386))</f>
        <v/>
      </c>
      <c r="H386" s="148">
        <f>IF(G386="","",MAX($G386,-ABS(MAXIMUM_PERMITTED_SHORT_POSITION)))</f>
        <v/>
      </c>
      <c r="I386" s="86">
        <f>IF(C386="","",IF(I385="Triggered","Triggered",IF((C386-C385)/C385*H385&lt;-TRAILING_STOP_LOSS_MAXIMUM_DAILY_LOSS,"Triggered","Inactive")))</f>
        <v/>
      </c>
      <c r="J386" s="148">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8">
        <f>IF('Rule Recommendations'!A387="","",'Rule Recommendations'!A387)</f>
        <v/>
      </c>
      <c r="F387" s="148">
        <f>IF($E387="","",IF(ROW($E387)&lt;=FIRST_PERMITTED_TRADE_DATE,0,'Apply Constraints'!$E387))</f>
        <v/>
      </c>
      <c r="G387" s="148">
        <f>IF(F387="","",IF(ABS($F387)&gt;MAXIMUM_PERMITTED_LEVERAGE, MAXIMUM_PERMITTED_LEVERAGE*SIGN($F387),$F387))</f>
        <v/>
      </c>
      <c r="H387" s="148">
        <f>IF(G387="","",MAX($G387,-ABS(MAXIMUM_PERMITTED_SHORT_POSITION)))</f>
        <v/>
      </c>
      <c r="I387" s="86">
        <f>IF(C387="","",IF(I386="Triggered","Triggered",IF((C387-C386)/C386*H386&lt;-TRAILING_STOP_LOSS_MAXIMUM_DAILY_LOSS,"Triggered","Inactive")))</f>
        <v/>
      </c>
      <c r="J387" s="148">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8">
        <f>IF('Rule Recommendations'!A388="","",'Rule Recommendations'!A388)</f>
        <v/>
      </c>
      <c r="F388" s="148">
        <f>IF($E388="","",IF(ROW($E388)&lt;=FIRST_PERMITTED_TRADE_DATE,0,'Apply Constraints'!$E388))</f>
        <v/>
      </c>
      <c r="G388" s="148">
        <f>IF(F388="","",IF(ABS($F388)&gt;MAXIMUM_PERMITTED_LEVERAGE, MAXIMUM_PERMITTED_LEVERAGE*SIGN($F388),$F388))</f>
        <v/>
      </c>
      <c r="H388" s="148">
        <f>IF(G388="","",MAX($G388,-ABS(MAXIMUM_PERMITTED_SHORT_POSITION)))</f>
        <v/>
      </c>
      <c r="I388" s="86">
        <f>IF(C388="","",IF(I387="Triggered","Triggered",IF((C388-C387)/C387*H387&lt;-TRAILING_STOP_LOSS_MAXIMUM_DAILY_LOSS,"Triggered","Inactive")))</f>
        <v/>
      </c>
      <c r="J388" s="148">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8">
        <f>IF('Rule Recommendations'!A389="","",'Rule Recommendations'!A389)</f>
        <v/>
      </c>
      <c r="F389" s="148">
        <f>IF($E389="","",IF(ROW($E389)&lt;=FIRST_PERMITTED_TRADE_DATE,0,'Apply Constraints'!$E389))</f>
        <v/>
      </c>
      <c r="G389" s="148">
        <f>IF(F389="","",IF(ABS($F389)&gt;MAXIMUM_PERMITTED_LEVERAGE, MAXIMUM_PERMITTED_LEVERAGE*SIGN($F389),$F389))</f>
        <v/>
      </c>
      <c r="H389" s="148">
        <f>IF(G389="","",MAX($G389,-ABS(MAXIMUM_PERMITTED_SHORT_POSITION)))</f>
        <v/>
      </c>
      <c r="I389" s="86">
        <f>IF(C389="","",IF(I388="Triggered","Triggered",IF((C389-C388)/C388*H388&lt;-TRAILING_STOP_LOSS_MAXIMUM_DAILY_LOSS,"Triggered","Inactive")))</f>
        <v/>
      </c>
      <c r="J389" s="148">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8">
        <f>IF('Rule Recommendations'!A390="","",'Rule Recommendations'!A390)</f>
        <v/>
      </c>
      <c r="F390" s="148">
        <f>IF($E390="","",IF(ROW($E390)&lt;=FIRST_PERMITTED_TRADE_DATE,0,'Apply Constraints'!$E390))</f>
        <v/>
      </c>
      <c r="G390" s="148">
        <f>IF(F390="","",IF(ABS($F390)&gt;MAXIMUM_PERMITTED_LEVERAGE, MAXIMUM_PERMITTED_LEVERAGE*SIGN($F390),$F390))</f>
        <v/>
      </c>
      <c r="H390" s="148">
        <f>IF(G390="","",MAX($G390,-ABS(MAXIMUM_PERMITTED_SHORT_POSITION)))</f>
        <v/>
      </c>
      <c r="I390" s="86">
        <f>IF(C390="","",IF(I389="Triggered","Triggered",IF((C390-C389)/C389*H389&lt;-TRAILING_STOP_LOSS_MAXIMUM_DAILY_LOSS,"Triggered","Inactive")))</f>
        <v/>
      </c>
      <c r="J390" s="148">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8">
        <f>IF('Rule Recommendations'!A391="","",'Rule Recommendations'!A391)</f>
        <v/>
      </c>
      <c r="F391" s="148">
        <f>IF($E391="","",IF(ROW($E391)&lt;=FIRST_PERMITTED_TRADE_DATE,0,'Apply Constraints'!$E391))</f>
        <v/>
      </c>
      <c r="G391" s="148">
        <f>IF(F391="","",IF(ABS($F391)&gt;MAXIMUM_PERMITTED_LEVERAGE, MAXIMUM_PERMITTED_LEVERAGE*SIGN($F391),$F391))</f>
        <v/>
      </c>
      <c r="H391" s="148">
        <f>IF(G391="","",MAX($G391,-ABS(MAXIMUM_PERMITTED_SHORT_POSITION)))</f>
        <v/>
      </c>
      <c r="I391" s="86">
        <f>IF(C391="","",IF(I390="Triggered","Triggered",IF((C391-C390)/C390*H390&lt;-TRAILING_STOP_LOSS_MAXIMUM_DAILY_LOSS,"Triggered","Inactive")))</f>
        <v/>
      </c>
      <c r="J391" s="148">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8">
        <f>IF('Rule Recommendations'!A392="","",'Rule Recommendations'!A392)</f>
        <v/>
      </c>
      <c r="F392" s="148">
        <f>IF($E392="","",IF(ROW($E392)&lt;=FIRST_PERMITTED_TRADE_DATE,0,'Apply Constraints'!$E392))</f>
        <v/>
      </c>
      <c r="G392" s="148">
        <f>IF(F392="","",IF(ABS($F392)&gt;MAXIMUM_PERMITTED_LEVERAGE, MAXIMUM_PERMITTED_LEVERAGE*SIGN($F392),$F392))</f>
        <v/>
      </c>
      <c r="H392" s="148">
        <f>IF(G392="","",MAX($G392,-ABS(MAXIMUM_PERMITTED_SHORT_POSITION)))</f>
        <v/>
      </c>
      <c r="I392" s="86">
        <f>IF(C392="","",IF(I391="Triggered","Triggered",IF((C392-C391)/C391*H391&lt;-TRAILING_STOP_LOSS_MAXIMUM_DAILY_LOSS,"Triggered","Inactive")))</f>
        <v/>
      </c>
      <c r="J392" s="148">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8">
        <f>IF('Rule Recommendations'!A393="","",'Rule Recommendations'!A393)</f>
        <v/>
      </c>
      <c r="F393" s="148">
        <f>IF($E393="","",IF(ROW($E393)&lt;=FIRST_PERMITTED_TRADE_DATE,0,'Apply Constraints'!$E393))</f>
        <v/>
      </c>
      <c r="G393" s="148">
        <f>IF(F393="","",IF(ABS($F393)&gt;MAXIMUM_PERMITTED_LEVERAGE, MAXIMUM_PERMITTED_LEVERAGE*SIGN($F393),$F393))</f>
        <v/>
      </c>
      <c r="H393" s="148">
        <f>IF(G393="","",MAX($G393,-ABS(MAXIMUM_PERMITTED_SHORT_POSITION)))</f>
        <v/>
      </c>
      <c r="I393" s="86">
        <f>IF(C393="","",IF(I392="Triggered","Triggered",IF((C393-C392)/C392*H392&lt;-TRAILING_STOP_LOSS_MAXIMUM_DAILY_LOSS,"Triggered","Inactive")))</f>
        <v/>
      </c>
      <c r="J393" s="148">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8">
        <f>IF('Rule Recommendations'!A394="","",'Rule Recommendations'!A394)</f>
        <v/>
      </c>
      <c r="F394" s="148">
        <f>IF($E394="","",IF(ROW($E394)&lt;=FIRST_PERMITTED_TRADE_DATE,0,'Apply Constraints'!$E394))</f>
        <v/>
      </c>
      <c r="G394" s="148">
        <f>IF(F394="","",IF(ABS($F394)&gt;MAXIMUM_PERMITTED_LEVERAGE, MAXIMUM_PERMITTED_LEVERAGE*SIGN($F394),$F394))</f>
        <v/>
      </c>
      <c r="H394" s="148">
        <f>IF(G394="","",MAX($G394,-ABS(MAXIMUM_PERMITTED_SHORT_POSITION)))</f>
        <v/>
      </c>
      <c r="I394" s="86">
        <f>IF(C394="","",IF(I393="Triggered","Triggered",IF((C394-C393)/C393*H393&lt;-TRAILING_STOP_LOSS_MAXIMUM_DAILY_LOSS,"Triggered","Inactive")))</f>
        <v/>
      </c>
      <c r="J394" s="148">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8">
        <f>IF('Rule Recommendations'!A395="","",'Rule Recommendations'!A395)</f>
        <v/>
      </c>
      <c r="F395" s="148">
        <f>IF($E395="","",IF(ROW($E395)&lt;=FIRST_PERMITTED_TRADE_DATE,0,'Apply Constraints'!$E395))</f>
        <v/>
      </c>
      <c r="G395" s="148">
        <f>IF(F395="","",IF(ABS($F395)&gt;MAXIMUM_PERMITTED_LEVERAGE, MAXIMUM_PERMITTED_LEVERAGE*SIGN($F395),$F395))</f>
        <v/>
      </c>
      <c r="H395" s="148">
        <f>IF(G395="","",MAX($G395,-ABS(MAXIMUM_PERMITTED_SHORT_POSITION)))</f>
        <v/>
      </c>
      <c r="I395" s="86">
        <f>IF(C395="","",IF(I394="Triggered","Triggered",IF((C395-C394)/C394*H394&lt;-TRAILING_STOP_LOSS_MAXIMUM_DAILY_LOSS,"Triggered","Inactive")))</f>
        <v/>
      </c>
      <c r="J395" s="148">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8">
        <f>IF('Rule Recommendations'!A396="","",'Rule Recommendations'!A396)</f>
        <v/>
      </c>
      <c r="F396" s="148">
        <f>IF($E396="","",IF(ROW($E396)&lt;=FIRST_PERMITTED_TRADE_DATE,0,'Apply Constraints'!$E396))</f>
        <v/>
      </c>
      <c r="G396" s="148">
        <f>IF(F396="","",IF(ABS($F396)&gt;MAXIMUM_PERMITTED_LEVERAGE, MAXIMUM_PERMITTED_LEVERAGE*SIGN($F396),$F396))</f>
        <v/>
      </c>
      <c r="H396" s="148">
        <f>IF(G396="","",MAX($G396,-ABS(MAXIMUM_PERMITTED_SHORT_POSITION)))</f>
        <v/>
      </c>
      <c r="I396" s="86">
        <f>IF(C396="","",IF(I395="Triggered","Triggered",IF((C396-C395)/C395*H395&lt;-TRAILING_STOP_LOSS_MAXIMUM_DAILY_LOSS,"Triggered","Inactive")))</f>
        <v/>
      </c>
      <c r="J396" s="148">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8">
        <f>IF('Rule Recommendations'!A397="","",'Rule Recommendations'!A397)</f>
        <v/>
      </c>
      <c r="F397" s="148">
        <f>IF($E397="","",IF(ROW($E397)&lt;=FIRST_PERMITTED_TRADE_DATE,0,'Apply Constraints'!$E397))</f>
        <v/>
      </c>
      <c r="G397" s="148">
        <f>IF(F397="","",IF(ABS($F397)&gt;MAXIMUM_PERMITTED_LEVERAGE, MAXIMUM_PERMITTED_LEVERAGE*SIGN($F397),$F397))</f>
        <v/>
      </c>
      <c r="H397" s="148">
        <f>IF(G397="","",MAX($G397,-ABS(MAXIMUM_PERMITTED_SHORT_POSITION)))</f>
        <v/>
      </c>
      <c r="I397" s="86">
        <f>IF(C397="","",IF(I396="Triggered","Triggered",IF((C397-C396)/C396*H396&lt;-TRAILING_STOP_LOSS_MAXIMUM_DAILY_LOSS,"Triggered","Inactive")))</f>
        <v/>
      </c>
      <c r="J397" s="148">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8">
        <f>IF('Rule Recommendations'!A398="","",'Rule Recommendations'!A398)</f>
        <v/>
      </c>
      <c r="F398" s="148">
        <f>IF($E398="","",IF(ROW($E398)&lt;=FIRST_PERMITTED_TRADE_DATE,0,'Apply Constraints'!$E398))</f>
        <v/>
      </c>
      <c r="G398" s="148">
        <f>IF(F398="","",IF(ABS($F398)&gt;MAXIMUM_PERMITTED_LEVERAGE, MAXIMUM_PERMITTED_LEVERAGE*SIGN($F398),$F398))</f>
        <v/>
      </c>
      <c r="H398" s="148">
        <f>IF(G398="","",MAX($G398,-ABS(MAXIMUM_PERMITTED_SHORT_POSITION)))</f>
        <v/>
      </c>
      <c r="I398" s="86">
        <f>IF(C398="","",IF(I397="Triggered","Triggered",IF((C398-C397)/C397*H397&lt;-TRAILING_STOP_LOSS_MAXIMUM_DAILY_LOSS,"Triggered","Inactive")))</f>
        <v/>
      </c>
      <c r="J398" s="148">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8">
        <f>IF('Rule Recommendations'!A399="","",'Rule Recommendations'!A399)</f>
        <v/>
      </c>
      <c r="F399" s="148">
        <f>IF($E399="","",IF(ROW($E399)&lt;=FIRST_PERMITTED_TRADE_DATE,0,'Apply Constraints'!$E399))</f>
        <v/>
      </c>
      <c r="G399" s="148">
        <f>IF(F399="","",IF(ABS($F399)&gt;MAXIMUM_PERMITTED_LEVERAGE, MAXIMUM_PERMITTED_LEVERAGE*SIGN($F399),$F399))</f>
        <v/>
      </c>
      <c r="H399" s="148">
        <f>IF(G399="","",MAX($G399,-ABS(MAXIMUM_PERMITTED_SHORT_POSITION)))</f>
        <v/>
      </c>
      <c r="I399" s="86">
        <f>IF(C399="","",IF(I398="Triggered","Triggered",IF((C399-C398)/C398*H398&lt;-TRAILING_STOP_LOSS_MAXIMUM_DAILY_LOSS,"Triggered","Inactive")))</f>
        <v/>
      </c>
      <c r="J399" s="148">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8">
        <f>IF('Rule Recommendations'!A400="","",'Rule Recommendations'!A400)</f>
        <v/>
      </c>
      <c r="F400" s="148">
        <f>IF($E400="","",IF(ROW($E400)&lt;=FIRST_PERMITTED_TRADE_DATE,0,'Apply Constraints'!$E400))</f>
        <v/>
      </c>
      <c r="G400" s="148">
        <f>IF(F400="","",IF(ABS($F400)&gt;MAXIMUM_PERMITTED_LEVERAGE, MAXIMUM_PERMITTED_LEVERAGE*SIGN($F400),$F400))</f>
        <v/>
      </c>
      <c r="H400" s="148">
        <f>IF(G400="","",MAX($G400,-ABS(MAXIMUM_PERMITTED_SHORT_POSITION)))</f>
        <v/>
      </c>
      <c r="I400" s="86">
        <f>IF(C400="","",IF(I399="Triggered","Triggered",IF((C400-C399)/C399*H399&lt;-TRAILING_STOP_LOSS_MAXIMUM_DAILY_LOSS,"Triggered","Inactive")))</f>
        <v/>
      </c>
      <c r="J400" s="148">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8">
        <f>IF('Rule Recommendations'!A401="","",'Rule Recommendations'!A401)</f>
        <v/>
      </c>
      <c r="F401" s="148">
        <f>IF($E401="","",IF(ROW($E401)&lt;=FIRST_PERMITTED_TRADE_DATE,0,'Apply Constraints'!$E401))</f>
        <v/>
      </c>
      <c r="G401" s="148">
        <f>IF(F401="","",IF(ABS($F401)&gt;MAXIMUM_PERMITTED_LEVERAGE, MAXIMUM_PERMITTED_LEVERAGE*SIGN($F401),$F401))</f>
        <v/>
      </c>
      <c r="H401" s="148">
        <f>IF(G401="","",MAX($G401,-ABS(MAXIMUM_PERMITTED_SHORT_POSITION)))</f>
        <v/>
      </c>
      <c r="I401" s="86">
        <f>IF(C401="","",IF(I400="Triggered","Triggered",IF((C401-C400)/C400*H400&lt;-TRAILING_STOP_LOSS_MAXIMUM_DAILY_LOSS,"Triggered","Inactive")))</f>
        <v/>
      </c>
      <c r="J401" s="148">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8">
        <f>IF('Rule Recommendations'!A402="","",'Rule Recommendations'!A402)</f>
        <v/>
      </c>
      <c r="F402" s="148">
        <f>IF($E402="","",IF(ROW($E402)&lt;=FIRST_PERMITTED_TRADE_DATE,0,'Apply Constraints'!$E402))</f>
        <v/>
      </c>
      <c r="G402" s="148">
        <f>IF(F402="","",IF(ABS($F402)&gt;MAXIMUM_PERMITTED_LEVERAGE, MAXIMUM_PERMITTED_LEVERAGE*SIGN($F402),$F402))</f>
        <v/>
      </c>
      <c r="H402" s="148">
        <f>IF(G402="","",MAX($G402,-ABS(MAXIMUM_PERMITTED_SHORT_POSITION)))</f>
        <v/>
      </c>
      <c r="I402" s="86">
        <f>IF(C402="","",IF(I401="Triggered","Triggered",IF((C402-C401)/C401*H401&lt;-TRAILING_STOP_LOSS_MAXIMUM_DAILY_LOSS,"Triggered","Inactive")))</f>
        <v/>
      </c>
      <c r="J402" s="148">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8">
        <f>IF('Rule Recommendations'!A403="","",'Rule Recommendations'!A403)</f>
        <v/>
      </c>
      <c r="F403" s="148">
        <f>IF($E403="","",IF(ROW($E403)&lt;=FIRST_PERMITTED_TRADE_DATE,0,'Apply Constraints'!$E403))</f>
        <v/>
      </c>
      <c r="G403" s="148">
        <f>IF(F403="","",IF(ABS($F403)&gt;MAXIMUM_PERMITTED_LEVERAGE, MAXIMUM_PERMITTED_LEVERAGE*SIGN($F403),$F403))</f>
        <v/>
      </c>
      <c r="H403" s="148">
        <f>IF(G403="","",MAX($G403,-ABS(MAXIMUM_PERMITTED_SHORT_POSITION)))</f>
        <v/>
      </c>
      <c r="I403" s="86">
        <f>IF(C403="","",IF(I402="Triggered","Triggered",IF((C403-C402)/C402*H402&lt;-TRAILING_STOP_LOSS_MAXIMUM_DAILY_LOSS,"Triggered","Inactive")))</f>
        <v/>
      </c>
      <c r="J403" s="148">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8">
        <f>IF('Rule Recommendations'!A404="","",'Rule Recommendations'!A404)</f>
        <v/>
      </c>
      <c r="F404" s="148">
        <f>IF($E404="","",IF(ROW($E404)&lt;=FIRST_PERMITTED_TRADE_DATE,0,'Apply Constraints'!$E404))</f>
        <v/>
      </c>
      <c r="G404" s="148">
        <f>IF(F404="","",IF(ABS($F404)&gt;MAXIMUM_PERMITTED_LEVERAGE, MAXIMUM_PERMITTED_LEVERAGE*SIGN($F404),$F404))</f>
        <v/>
      </c>
      <c r="H404" s="148">
        <f>IF(G404="","",MAX($G404,-ABS(MAXIMUM_PERMITTED_SHORT_POSITION)))</f>
        <v/>
      </c>
      <c r="I404" s="86">
        <f>IF(C404="","",IF(I403="Triggered","Triggered",IF((C404-C403)/C403*H403&lt;-TRAILING_STOP_LOSS_MAXIMUM_DAILY_LOSS,"Triggered","Inactive")))</f>
        <v/>
      </c>
      <c r="J404" s="148">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8">
        <f>IF('Rule Recommendations'!A405="","",'Rule Recommendations'!A405)</f>
        <v/>
      </c>
      <c r="F405" s="148">
        <f>IF($E405="","",IF(ROW($E405)&lt;=FIRST_PERMITTED_TRADE_DATE,0,'Apply Constraints'!$E405))</f>
        <v/>
      </c>
      <c r="G405" s="148">
        <f>IF(F405="","",IF(ABS($F405)&gt;MAXIMUM_PERMITTED_LEVERAGE, MAXIMUM_PERMITTED_LEVERAGE*SIGN($F405),$F405))</f>
        <v/>
      </c>
      <c r="H405" s="148">
        <f>IF(G405="","",MAX($G405,-ABS(MAXIMUM_PERMITTED_SHORT_POSITION)))</f>
        <v/>
      </c>
      <c r="I405" s="86">
        <f>IF(C405="","",IF(I404="Triggered","Triggered",IF((C405-C404)/C404*H404&lt;-TRAILING_STOP_LOSS_MAXIMUM_DAILY_LOSS,"Triggered","Inactive")))</f>
        <v/>
      </c>
      <c r="J405" s="148">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8">
        <f>IF('Rule Recommendations'!A406="","",'Rule Recommendations'!A406)</f>
        <v/>
      </c>
      <c r="F406" s="148">
        <f>IF($E406="","",IF(ROW($E406)&lt;=FIRST_PERMITTED_TRADE_DATE,0,'Apply Constraints'!$E406))</f>
        <v/>
      </c>
      <c r="G406" s="148">
        <f>IF(F406="","",IF(ABS($F406)&gt;MAXIMUM_PERMITTED_LEVERAGE, MAXIMUM_PERMITTED_LEVERAGE*SIGN($F406),$F406))</f>
        <v/>
      </c>
      <c r="H406" s="148">
        <f>IF(G406="","",MAX($G406,-ABS(MAXIMUM_PERMITTED_SHORT_POSITION)))</f>
        <v/>
      </c>
      <c r="I406" s="86">
        <f>IF(C406="","",IF(I405="Triggered","Triggered",IF((C406-C405)/C405*H405&lt;-TRAILING_STOP_LOSS_MAXIMUM_DAILY_LOSS,"Triggered","Inactive")))</f>
        <v/>
      </c>
      <c r="J406" s="148">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8">
        <f>IF('Rule Recommendations'!A407="","",'Rule Recommendations'!A407)</f>
        <v/>
      </c>
      <c r="F407" s="148">
        <f>IF($E407="","",IF(ROW($E407)&lt;=FIRST_PERMITTED_TRADE_DATE,0,'Apply Constraints'!$E407))</f>
        <v/>
      </c>
      <c r="G407" s="148">
        <f>IF(F407="","",IF(ABS($F407)&gt;MAXIMUM_PERMITTED_LEVERAGE, MAXIMUM_PERMITTED_LEVERAGE*SIGN($F407),$F407))</f>
        <v/>
      </c>
      <c r="H407" s="148">
        <f>IF(G407="","",MAX($G407,-ABS(MAXIMUM_PERMITTED_SHORT_POSITION)))</f>
        <v/>
      </c>
      <c r="I407" s="86">
        <f>IF(C407="","",IF(I406="Triggered","Triggered",IF((C407-C406)/C406*H406&lt;-TRAILING_STOP_LOSS_MAXIMUM_DAILY_LOSS,"Triggered","Inactive")))</f>
        <v/>
      </c>
      <c r="J407" s="148">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8">
        <f>IF('Rule Recommendations'!A408="","",'Rule Recommendations'!A408)</f>
        <v/>
      </c>
      <c r="F408" s="148">
        <f>IF($E408="","",IF(ROW($E408)&lt;=FIRST_PERMITTED_TRADE_DATE,0,'Apply Constraints'!$E408))</f>
        <v/>
      </c>
      <c r="G408" s="148">
        <f>IF(F408="","",IF(ABS($F408)&gt;MAXIMUM_PERMITTED_LEVERAGE, MAXIMUM_PERMITTED_LEVERAGE*SIGN($F408),$F408))</f>
        <v/>
      </c>
      <c r="H408" s="148">
        <f>IF(G408="","",MAX($G408,-ABS(MAXIMUM_PERMITTED_SHORT_POSITION)))</f>
        <v/>
      </c>
      <c r="I408" s="86">
        <f>IF(C408="","",IF(I407="Triggered","Triggered",IF((C408-C407)/C407*H407&lt;-TRAILING_STOP_LOSS_MAXIMUM_DAILY_LOSS,"Triggered","Inactive")))</f>
        <v/>
      </c>
      <c r="J408" s="148">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8">
        <f>IF('Rule Recommendations'!A409="","",'Rule Recommendations'!A409)</f>
        <v/>
      </c>
      <c r="F409" s="148">
        <f>IF($E409="","",IF(ROW($E409)&lt;=FIRST_PERMITTED_TRADE_DATE,0,'Apply Constraints'!$E409))</f>
        <v/>
      </c>
      <c r="G409" s="148">
        <f>IF(F409="","",IF(ABS($F409)&gt;MAXIMUM_PERMITTED_LEVERAGE, MAXIMUM_PERMITTED_LEVERAGE*SIGN($F409),$F409))</f>
        <v/>
      </c>
      <c r="H409" s="148">
        <f>IF(G409="","",MAX($G409,-ABS(MAXIMUM_PERMITTED_SHORT_POSITION)))</f>
        <v/>
      </c>
      <c r="I409" s="86">
        <f>IF(C409="","",IF(I408="Triggered","Triggered",IF((C409-C408)/C408*H408&lt;-TRAILING_STOP_LOSS_MAXIMUM_DAILY_LOSS,"Triggered","Inactive")))</f>
        <v/>
      </c>
      <c r="J409" s="148">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8">
        <f>IF('Rule Recommendations'!A410="","",'Rule Recommendations'!A410)</f>
        <v/>
      </c>
      <c r="F410" s="148">
        <f>IF($E410="","",IF(ROW($E410)&lt;=FIRST_PERMITTED_TRADE_DATE,0,'Apply Constraints'!$E410))</f>
        <v/>
      </c>
      <c r="G410" s="148">
        <f>IF(F410="","",IF(ABS($F410)&gt;MAXIMUM_PERMITTED_LEVERAGE, MAXIMUM_PERMITTED_LEVERAGE*SIGN($F410),$F410))</f>
        <v/>
      </c>
      <c r="H410" s="148">
        <f>IF(G410="","",MAX($G410,-ABS(MAXIMUM_PERMITTED_SHORT_POSITION)))</f>
        <v/>
      </c>
      <c r="I410" s="86">
        <f>IF(C410="","",IF(I409="Triggered","Triggered",IF((C410-C409)/C409*H409&lt;-TRAILING_STOP_LOSS_MAXIMUM_DAILY_LOSS,"Triggered","Inactive")))</f>
        <v/>
      </c>
      <c r="J410" s="148">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8">
        <f>IF('Rule Recommendations'!A411="","",'Rule Recommendations'!A411)</f>
        <v/>
      </c>
      <c r="F411" s="148">
        <f>IF($E411="","",IF(ROW($E411)&lt;=FIRST_PERMITTED_TRADE_DATE,0,'Apply Constraints'!$E411))</f>
        <v/>
      </c>
      <c r="G411" s="148">
        <f>IF(F411="","",IF(ABS($F411)&gt;MAXIMUM_PERMITTED_LEVERAGE, MAXIMUM_PERMITTED_LEVERAGE*SIGN($F411),$F411))</f>
        <v/>
      </c>
      <c r="H411" s="148">
        <f>IF(G411="","",MAX($G411,-ABS(MAXIMUM_PERMITTED_SHORT_POSITION)))</f>
        <v/>
      </c>
      <c r="I411" s="86">
        <f>IF(C411="","",IF(I410="Triggered","Triggered",IF((C411-C410)/C410*H410&lt;-TRAILING_STOP_LOSS_MAXIMUM_DAILY_LOSS,"Triggered","Inactive")))</f>
        <v/>
      </c>
      <c r="J411" s="148">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8">
        <f>IF('Rule Recommendations'!A412="","",'Rule Recommendations'!A412)</f>
        <v/>
      </c>
      <c r="F412" s="148">
        <f>IF($E412="","",IF(ROW($E412)&lt;=FIRST_PERMITTED_TRADE_DATE,0,'Apply Constraints'!$E412))</f>
        <v/>
      </c>
      <c r="G412" s="148">
        <f>IF(F412="","",IF(ABS($F412)&gt;MAXIMUM_PERMITTED_LEVERAGE, MAXIMUM_PERMITTED_LEVERAGE*SIGN($F412),$F412))</f>
        <v/>
      </c>
      <c r="H412" s="148">
        <f>IF(G412="","",MAX($G412,-ABS(MAXIMUM_PERMITTED_SHORT_POSITION)))</f>
        <v/>
      </c>
      <c r="I412" s="86">
        <f>IF(C412="","",IF(I411="Triggered","Triggered",IF((C412-C411)/C411*H411&lt;-TRAILING_STOP_LOSS_MAXIMUM_DAILY_LOSS,"Triggered","Inactive")))</f>
        <v/>
      </c>
      <c r="J412" s="148">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8">
        <f>IF('Rule Recommendations'!A413="","",'Rule Recommendations'!A413)</f>
        <v/>
      </c>
      <c r="F413" s="148">
        <f>IF($E413="","",IF(ROW($E413)&lt;=FIRST_PERMITTED_TRADE_DATE,0,'Apply Constraints'!$E413))</f>
        <v/>
      </c>
      <c r="G413" s="148">
        <f>IF(F413="","",IF(ABS($F413)&gt;MAXIMUM_PERMITTED_LEVERAGE, MAXIMUM_PERMITTED_LEVERAGE*SIGN($F413),$F413))</f>
        <v/>
      </c>
      <c r="H413" s="148">
        <f>IF(G413="","",MAX($G413,-ABS(MAXIMUM_PERMITTED_SHORT_POSITION)))</f>
        <v/>
      </c>
      <c r="I413" s="86">
        <f>IF(C413="","",IF(I412="Triggered","Triggered",IF((C413-C412)/C412*H412&lt;-TRAILING_STOP_LOSS_MAXIMUM_DAILY_LOSS,"Triggered","Inactive")))</f>
        <v/>
      </c>
      <c r="J413" s="148">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8">
        <f>IF('Rule Recommendations'!A414="","",'Rule Recommendations'!A414)</f>
        <v/>
      </c>
      <c r="F414" s="148">
        <f>IF($E414="","",IF(ROW($E414)&lt;=FIRST_PERMITTED_TRADE_DATE,0,'Apply Constraints'!$E414))</f>
        <v/>
      </c>
      <c r="G414" s="148">
        <f>IF(F414="","",IF(ABS($F414)&gt;MAXIMUM_PERMITTED_LEVERAGE, MAXIMUM_PERMITTED_LEVERAGE*SIGN($F414),$F414))</f>
        <v/>
      </c>
      <c r="H414" s="148">
        <f>IF(G414="","",MAX($G414,-ABS(MAXIMUM_PERMITTED_SHORT_POSITION)))</f>
        <v/>
      </c>
      <c r="I414" s="86">
        <f>IF(C414="","",IF(I413="Triggered","Triggered",IF((C414-C413)/C413*H413&lt;-TRAILING_STOP_LOSS_MAXIMUM_DAILY_LOSS,"Triggered","Inactive")))</f>
        <v/>
      </c>
      <c r="J414" s="148">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8">
        <f>IF('Rule Recommendations'!A415="","",'Rule Recommendations'!A415)</f>
        <v/>
      </c>
      <c r="F415" s="148">
        <f>IF($E415="","",IF(ROW($E415)&lt;=FIRST_PERMITTED_TRADE_DATE,0,'Apply Constraints'!$E415))</f>
        <v/>
      </c>
      <c r="G415" s="148">
        <f>IF(F415="","",IF(ABS($F415)&gt;MAXIMUM_PERMITTED_LEVERAGE, MAXIMUM_PERMITTED_LEVERAGE*SIGN($F415),$F415))</f>
        <v/>
      </c>
      <c r="H415" s="148">
        <f>IF(G415="","",MAX($G415,-ABS(MAXIMUM_PERMITTED_SHORT_POSITION)))</f>
        <v/>
      </c>
      <c r="I415" s="86">
        <f>IF(C415="","",IF(I414="Triggered","Triggered",IF((C415-C414)/C414*H414&lt;-TRAILING_STOP_LOSS_MAXIMUM_DAILY_LOSS,"Triggered","Inactive")))</f>
        <v/>
      </c>
      <c r="J415" s="148">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8">
        <f>IF('Rule Recommendations'!A416="","",'Rule Recommendations'!A416)</f>
        <v/>
      </c>
      <c r="F416" s="148">
        <f>IF($E416="","",IF(ROW($E416)&lt;=FIRST_PERMITTED_TRADE_DATE,0,'Apply Constraints'!$E416))</f>
        <v/>
      </c>
      <c r="G416" s="148">
        <f>IF(F416="","",IF(ABS($F416)&gt;MAXIMUM_PERMITTED_LEVERAGE, MAXIMUM_PERMITTED_LEVERAGE*SIGN($F416),$F416))</f>
        <v/>
      </c>
      <c r="H416" s="148">
        <f>IF(G416="","",MAX($G416,-ABS(MAXIMUM_PERMITTED_SHORT_POSITION)))</f>
        <v/>
      </c>
      <c r="I416" s="86">
        <f>IF(C416="","",IF(I415="Triggered","Triggered",IF((C416-C415)/C415*H415&lt;-TRAILING_STOP_LOSS_MAXIMUM_DAILY_LOSS,"Triggered","Inactive")))</f>
        <v/>
      </c>
      <c r="J416" s="148">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8">
        <f>IF('Rule Recommendations'!A417="","",'Rule Recommendations'!A417)</f>
        <v/>
      </c>
      <c r="F417" s="148">
        <f>IF($E417="","",IF(ROW($E417)&lt;=FIRST_PERMITTED_TRADE_DATE,0,'Apply Constraints'!$E417))</f>
        <v/>
      </c>
      <c r="G417" s="148">
        <f>IF(F417="","",IF(ABS($F417)&gt;MAXIMUM_PERMITTED_LEVERAGE, MAXIMUM_PERMITTED_LEVERAGE*SIGN($F417),$F417))</f>
        <v/>
      </c>
      <c r="H417" s="148">
        <f>IF(G417="","",MAX($G417,-ABS(MAXIMUM_PERMITTED_SHORT_POSITION)))</f>
        <v/>
      </c>
      <c r="I417" s="86">
        <f>IF(C417="","",IF(I416="Triggered","Triggered",IF((C417-C416)/C416*H416&lt;-TRAILING_STOP_LOSS_MAXIMUM_DAILY_LOSS,"Triggered","Inactive")))</f>
        <v/>
      </c>
      <c r="J417" s="148">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8">
        <f>IF('Rule Recommendations'!A418="","",'Rule Recommendations'!A418)</f>
        <v/>
      </c>
      <c r="F418" s="148">
        <f>IF($E418="","",IF(ROW($E418)&lt;=FIRST_PERMITTED_TRADE_DATE,0,'Apply Constraints'!$E418))</f>
        <v/>
      </c>
      <c r="G418" s="148">
        <f>IF(F418="","",IF(ABS($F418)&gt;MAXIMUM_PERMITTED_LEVERAGE, MAXIMUM_PERMITTED_LEVERAGE*SIGN($F418),$F418))</f>
        <v/>
      </c>
      <c r="H418" s="148">
        <f>IF(G418="","",MAX($G418,-ABS(MAXIMUM_PERMITTED_SHORT_POSITION)))</f>
        <v/>
      </c>
      <c r="I418" s="86">
        <f>IF(C418="","",IF(I417="Triggered","Triggered",IF((C418-C417)/C417*H417&lt;-TRAILING_STOP_LOSS_MAXIMUM_DAILY_LOSS,"Triggered","Inactive")))</f>
        <v/>
      </c>
      <c r="J418" s="148">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8">
        <f>IF('Rule Recommendations'!A419="","",'Rule Recommendations'!A419)</f>
        <v/>
      </c>
      <c r="F419" s="148">
        <f>IF($E419="","",IF(ROW($E419)&lt;=FIRST_PERMITTED_TRADE_DATE,0,'Apply Constraints'!$E419))</f>
        <v/>
      </c>
      <c r="G419" s="148">
        <f>IF(F419="","",IF(ABS($F419)&gt;MAXIMUM_PERMITTED_LEVERAGE, MAXIMUM_PERMITTED_LEVERAGE*SIGN($F419),$F419))</f>
        <v/>
      </c>
      <c r="H419" s="148">
        <f>IF(G419="","",MAX($G419,-ABS(MAXIMUM_PERMITTED_SHORT_POSITION)))</f>
        <v/>
      </c>
      <c r="I419" s="86">
        <f>IF(C419="","",IF(I418="Triggered","Triggered",IF((C419-C418)/C418*H418&lt;-TRAILING_STOP_LOSS_MAXIMUM_DAILY_LOSS,"Triggered","Inactive")))</f>
        <v/>
      </c>
      <c r="J419" s="148">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8">
        <f>IF('Rule Recommendations'!A420="","",'Rule Recommendations'!A420)</f>
        <v/>
      </c>
      <c r="F420" s="148">
        <f>IF($E420="","",IF(ROW($E420)&lt;=FIRST_PERMITTED_TRADE_DATE,0,'Apply Constraints'!$E420))</f>
        <v/>
      </c>
      <c r="G420" s="148">
        <f>IF(F420="","",IF(ABS($F420)&gt;MAXIMUM_PERMITTED_LEVERAGE, MAXIMUM_PERMITTED_LEVERAGE*SIGN($F420),$F420))</f>
        <v/>
      </c>
      <c r="H420" s="148">
        <f>IF(G420="","",MAX($G420,-ABS(MAXIMUM_PERMITTED_SHORT_POSITION)))</f>
        <v/>
      </c>
      <c r="I420" s="86">
        <f>IF(C420="","",IF(I419="Triggered","Triggered",IF((C420-C419)/C419*H419&lt;-TRAILING_STOP_LOSS_MAXIMUM_DAILY_LOSS,"Triggered","Inactive")))</f>
        <v/>
      </c>
      <c r="J420" s="148">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8">
        <f>IF('Rule Recommendations'!A421="","",'Rule Recommendations'!A421)</f>
        <v/>
      </c>
      <c r="F421" s="148">
        <f>IF($E421="","",IF(ROW($E421)&lt;=FIRST_PERMITTED_TRADE_DATE,0,'Apply Constraints'!$E421))</f>
        <v/>
      </c>
      <c r="G421" s="148">
        <f>IF(F421="","",IF(ABS($F421)&gt;MAXIMUM_PERMITTED_LEVERAGE, MAXIMUM_PERMITTED_LEVERAGE*SIGN($F421),$F421))</f>
        <v/>
      </c>
      <c r="H421" s="148">
        <f>IF(G421="","",MAX($G421,-ABS(MAXIMUM_PERMITTED_SHORT_POSITION)))</f>
        <v/>
      </c>
      <c r="I421" s="86">
        <f>IF(C421="","",IF(I420="Triggered","Triggered",IF((C421-C420)/C420*H420&lt;-TRAILING_STOP_LOSS_MAXIMUM_DAILY_LOSS,"Triggered","Inactive")))</f>
        <v/>
      </c>
      <c r="J421" s="148">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8">
        <f>IF('Rule Recommendations'!A422="","",'Rule Recommendations'!A422)</f>
        <v/>
      </c>
      <c r="F422" s="148">
        <f>IF($E422="","",IF(ROW($E422)&lt;=FIRST_PERMITTED_TRADE_DATE,0,'Apply Constraints'!$E422))</f>
        <v/>
      </c>
      <c r="G422" s="148">
        <f>IF(F422="","",IF(ABS($F422)&gt;MAXIMUM_PERMITTED_LEVERAGE, MAXIMUM_PERMITTED_LEVERAGE*SIGN($F422),$F422))</f>
        <v/>
      </c>
      <c r="H422" s="148">
        <f>IF(G422="","",MAX($G422,-ABS(MAXIMUM_PERMITTED_SHORT_POSITION)))</f>
        <v/>
      </c>
      <c r="I422" s="86">
        <f>IF(C422="","",IF(I421="Triggered","Triggered",IF((C422-C421)/C421*H421&lt;-TRAILING_STOP_LOSS_MAXIMUM_DAILY_LOSS,"Triggered","Inactive")))</f>
        <v/>
      </c>
      <c r="J422" s="148">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8">
        <f>IF('Rule Recommendations'!A423="","",'Rule Recommendations'!A423)</f>
        <v/>
      </c>
      <c r="F423" s="148">
        <f>IF($E423="","",IF(ROW($E423)&lt;=FIRST_PERMITTED_TRADE_DATE,0,'Apply Constraints'!$E423))</f>
        <v/>
      </c>
      <c r="G423" s="148">
        <f>IF(F423="","",IF(ABS($F423)&gt;MAXIMUM_PERMITTED_LEVERAGE, MAXIMUM_PERMITTED_LEVERAGE*SIGN($F423),$F423))</f>
        <v/>
      </c>
      <c r="H423" s="148">
        <f>IF(G423="","",MAX($G423,-ABS(MAXIMUM_PERMITTED_SHORT_POSITION)))</f>
        <v/>
      </c>
      <c r="I423" s="86">
        <f>IF(C423="","",IF(I422="Triggered","Triggered",IF((C423-C422)/C422*H422&lt;-TRAILING_STOP_LOSS_MAXIMUM_DAILY_LOSS,"Triggered","Inactive")))</f>
        <v/>
      </c>
      <c r="J423" s="148">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8">
        <f>IF('Rule Recommendations'!A424="","",'Rule Recommendations'!A424)</f>
        <v/>
      </c>
      <c r="F424" s="148">
        <f>IF($E424="","",IF(ROW($E424)&lt;=FIRST_PERMITTED_TRADE_DATE,0,'Apply Constraints'!$E424))</f>
        <v/>
      </c>
      <c r="G424" s="148">
        <f>IF(F424="","",IF(ABS($F424)&gt;MAXIMUM_PERMITTED_LEVERAGE, MAXIMUM_PERMITTED_LEVERAGE*SIGN($F424),$F424))</f>
        <v/>
      </c>
      <c r="H424" s="148">
        <f>IF(G424="","",MAX($G424,-ABS(MAXIMUM_PERMITTED_SHORT_POSITION)))</f>
        <v/>
      </c>
      <c r="I424" s="86">
        <f>IF(C424="","",IF(I423="Triggered","Triggered",IF((C424-C423)/C423*H423&lt;-TRAILING_STOP_LOSS_MAXIMUM_DAILY_LOSS,"Triggered","Inactive")))</f>
        <v/>
      </c>
      <c r="J424" s="148">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8">
        <f>IF('Rule Recommendations'!A425="","",'Rule Recommendations'!A425)</f>
        <v/>
      </c>
      <c r="F425" s="148">
        <f>IF($E425="","",IF(ROW($E425)&lt;=FIRST_PERMITTED_TRADE_DATE,0,'Apply Constraints'!$E425))</f>
        <v/>
      </c>
      <c r="G425" s="148">
        <f>IF(F425="","",IF(ABS($F425)&gt;MAXIMUM_PERMITTED_LEVERAGE, MAXIMUM_PERMITTED_LEVERAGE*SIGN($F425),$F425))</f>
        <v/>
      </c>
      <c r="H425" s="148">
        <f>IF(G425="","",MAX($G425,-ABS(MAXIMUM_PERMITTED_SHORT_POSITION)))</f>
        <v/>
      </c>
      <c r="I425" s="86">
        <f>IF(C425="","",IF(I424="Triggered","Triggered",IF((C425-C424)/C424*H424&lt;-TRAILING_STOP_LOSS_MAXIMUM_DAILY_LOSS,"Triggered","Inactive")))</f>
        <v/>
      </c>
      <c r="J425" s="148">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8">
        <f>IF('Rule Recommendations'!A426="","",'Rule Recommendations'!A426)</f>
        <v/>
      </c>
      <c r="F426" s="148">
        <f>IF($E426="","",IF(ROW($E426)&lt;=FIRST_PERMITTED_TRADE_DATE,0,'Apply Constraints'!$E426))</f>
        <v/>
      </c>
      <c r="G426" s="148">
        <f>IF(F426="","",IF(ABS($F426)&gt;MAXIMUM_PERMITTED_LEVERAGE, MAXIMUM_PERMITTED_LEVERAGE*SIGN($F426),$F426))</f>
        <v/>
      </c>
      <c r="H426" s="148">
        <f>IF(G426="","",MAX($G426,-ABS(MAXIMUM_PERMITTED_SHORT_POSITION)))</f>
        <v/>
      </c>
      <c r="I426" s="86">
        <f>IF(C426="","",IF(I425="Triggered","Triggered",IF((C426-C425)/C425*H425&lt;-TRAILING_STOP_LOSS_MAXIMUM_DAILY_LOSS,"Triggered","Inactive")))</f>
        <v/>
      </c>
      <c r="J426" s="148">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8">
        <f>IF('Rule Recommendations'!A427="","",'Rule Recommendations'!A427)</f>
        <v/>
      </c>
      <c r="F427" s="148">
        <f>IF($E427="","",IF(ROW($E427)&lt;=FIRST_PERMITTED_TRADE_DATE,0,'Apply Constraints'!$E427))</f>
        <v/>
      </c>
      <c r="G427" s="148">
        <f>IF(F427="","",IF(ABS($F427)&gt;MAXIMUM_PERMITTED_LEVERAGE, MAXIMUM_PERMITTED_LEVERAGE*SIGN($F427),$F427))</f>
        <v/>
      </c>
      <c r="H427" s="148">
        <f>IF(G427="","",MAX($G427,-ABS(MAXIMUM_PERMITTED_SHORT_POSITION)))</f>
        <v/>
      </c>
      <c r="I427" s="86">
        <f>IF(C427="","",IF(I426="Triggered","Triggered",IF((C427-C426)/C426*H426&lt;-TRAILING_STOP_LOSS_MAXIMUM_DAILY_LOSS,"Triggered","Inactive")))</f>
        <v/>
      </c>
      <c r="J427" s="148">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8">
        <f>IF('Rule Recommendations'!A428="","",'Rule Recommendations'!A428)</f>
        <v/>
      </c>
      <c r="F428" s="148">
        <f>IF($E428="","",IF(ROW($E428)&lt;=FIRST_PERMITTED_TRADE_DATE,0,'Apply Constraints'!$E428))</f>
        <v/>
      </c>
      <c r="G428" s="148">
        <f>IF(F428="","",IF(ABS($F428)&gt;MAXIMUM_PERMITTED_LEVERAGE, MAXIMUM_PERMITTED_LEVERAGE*SIGN($F428),$F428))</f>
        <v/>
      </c>
      <c r="H428" s="148">
        <f>IF(G428="","",MAX($G428,-ABS(MAXIMUM_PERMITTED_SHORT_POSITION)))</f>
        <v/>
      </c>
      <c r="I428" s="86">
        <f>IF(C428="","",IF(I427="Triggered","Triggered",IF((C428-C427)/C427*H427&lt;-TRAILING_STOP_LOSS_MAXIMUM_DAILY_LOSS,"Triggered","Inactive")))</f>
        <v/>
      </c>
      <c r="J428" s="148">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8">
        <f>IF('Rule Recommendations'!A429="","",'Rule Recommendations'!A429)</f>
        <v/>
      </c>
      <c r="F429" s="148">
        <f>IF($E429="","",IF(ROW($E429)&lt;=FIRST_PERMITTED_TRADE_DATE,0,'Apply Constraints'!$E429))</f>
        <v/>
      </c>
      <c r="G429" s="148">
        <f>IF(F429="","",IF(ABS($F429)&gt;MAXIMUM_PERMITTED_LEVERAGE, MAXIMUM_PERMITTED_LEVERAGE*SIGN($F429),$F429))</f>
        <v/>
      </c>
      <c r="H429" s="148">
        <f>IF(G429="","",MAX($G429,-ABS(MAXIMUM_PERMITTED_SHORT_POSITION)))</f>
        <v/>
      </c>
      <c r="I429" s="86">
        <f>IF(C429="","",IF(I428="Triggered","Triggered",IF((C429-C428)/C428*H428&lt;-TRAILING_STOP_LOSS_MAXIMUM_DAILY_LOSS,"Triggered","Inactive")))</f>
        <v/>
      </c>
      <c r="J429" s="148">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8">
        <f>IF('Rule Recommendations'!A430="","",'Rule Recommendations'!A430)</f>
        <v/>
      </c>
      <c r="F430" s="148">
        <f>IF($E430="","",IF(ROW($E430)&lt;=FIRST_PERMITTED_TRADE_DATE,0,'Apply Constraints'!$E430))</f>
        <v/>
      </c>
      <c r="G430" s="148">
        <f>IF(F430="","",IF(ABS($F430)&gt;MAXIMUM_PERMITTED_LEVERAGE, MAXIMUM_PERMITTED_LEVERAGE*SIGN($F430),$F430))</f>
        <v/>
      </c>
      <c r="H430" s="148">
        <f>IF(G430="","",MAX($G430,-ABS(MAXIMUM_PERMITTED_SHORT_POSITION)))</f>
        <v/>
      </c>
      <c r="I430" s="86">
        <f>IF(C430="","",IF(I429="Triggered","Triggered",IF((C430-C429)/C429*H429&lt;-TRAILING_STOP_LOSS_MAXIMUM_DAILY_LOSS,"Triggered","Inactive")))</f>
        <v/>
      </c>
      <c r="J430" s="148">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8">
        <f>IF('Rule Recommendations'!A431="","",'Rule Recommendations'!A431)</f>
        <v/>
      </c>
      <c r="F431" s="148">
        <f>IF($E431="","",IF(ROW($E431)&lt;=FIRST_PERMITTED_TRADE_DATE,0,'Apply Constraints'!$E431))</f>
        <v/>
      </c>
      <c r="G431" s="148">
        <f>IF(F431="","",IF(ABS($F431)&gt;MAXIMUM_PERMITTED_LEVERAGE, MAXIMUM_PERMITTED_LEVERAGE*SIGN($F431),$F431))</f>
        <v/>
      </c>
      <c r="H431" s="148">
        <f>IF(G431="","",MAX($G431,-ABS(MAXIMUM_PERMITTED_SHORT_POSITION)))</f>
        <v/>
      </c>
      <c r="I431" s="86">
        <f>IF(C431="","",IF(I430="Triggered","Triggered",IF((C431-C430)/C430*H430&lt;-TRAILING_STOP_LOSS_MAXIMUM_DAILY_LOSS,"Triggered","Inactive")))</f>
        <v/>
      </c>
      <c r="J431" s="148">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8">
        <f>IF('Rule Recommendations'!A432="","",'Rule Recommendations'!A432)</f>
        <v/>
      </c>
      <c r="F432" s="148">
        <f>IF($E432="","",IF(ROW($E432)&lt;=FIRST_PERMITTED_TRADE_DATE,0,'Apply Constraints'!$E432))</f>
        <v/>
      </c>
      <c r="G432" s="148">
        <f>IF(F432="","",IF(ABS($F432)&gt;MAXIMUM_PERMITTED_LEVERAGE, MAXIMUM_PERMITTED_LEVERAGE*SIGN($F432),$F432))</f>
        <v/>
      </c>
      <c r="H432" s="148">
        <f>IF(G432="","",MAX($G432,-ABS(MAXIMUM_PERMITTED_SHORT_POSITION)))</f>
        <v/>
      </c>
      <c r="I432" s="86">
        <f>IF(C432="","",IF(I431="Triggered","Triggered",IF((C432-C431)/C431*H431&lt;-TRAILING_STOP_LOSS_MAXIMUM_DAILY_LOSS,"Triggered","Inactive")))</f>
        <v/>
      </c>
      <c r="J432" s="148">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8">
        <f>IF('Rule Recommendations'!A433="","",'Rule Recommendations'!A433)</f>
        <v/>
      </c>
      <c r="F433" s="148">
        <f>IF($E433="","",IF(ROW($E433)&lt;=FIRST_PERMITTED_TRADE_DATE,0,'Apply Constraints'!$E433))</f>
        <v/>
      </c>
      <c r="G433" s="148">
        <f>IF(F433="","",IF(ABS($F433)&gt;MAXIMUM_PERMITTED_LEVERAGE, MAXIMUM_PERMITTED_LEVERAGE*SIGN($F433),$F433))</f>
        <v/>
      </c>
      <c r="H433" s="148">
        <f>IF(G433="","",MAX($G433,-ABS(MAXIMUM_PERMITTED_SHORT_POSITION)))</f>
        <v/>
      </c>
      <c r="I433" s="86">
        <f>IF(C433="","",IF(I432="Triggered","Triggered",IF((C433-C432)/C432*H432&lt;-TRAILING_STOP_LOSS_MAXIMUM_DAILY_LOSS,"Triggered","Inactive")))</f>
        <v/>
      </c>
      <c r="J433" s="148">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8">
        <f>IF('Rule Recommendations'!A434="","",'Rule Recommendations'!A434)</f>
        <v/>
      </c>
      <c r="F434" s="148">
        <f>IF($E434="","",IF(ROW($E434)&lt;=FIRST_PERMITTED_TRADE_DATE,0,'Apply Constraints'!$E434))</f>
        <v/>
      </c>
      <c r="G434" s="148">
        <f>IF(F434="","",IF(ABS($F434)&gt;MAXIMUM_PERMITTED_LEVERAGE, MAXIMUM_PERMITTED_LEVERAGE*SIGN($F434),$F434))</f>
        <v/>
      </c>
      <c r="H434" s="148">
        <f>IF(G434="","",MAX($G434,-ABS(MAXIMUM_PERMITTED_SHORT_POSITION)))</f>
        <v/>
      </c>
      <c r="I434" s="86">
        <f>IF(C434="","",IF(I433="Triggered","Triggered",IF((C434-C433)/C433*H433&lt;-TRAILING_STOP_LOSS_MAXIMUM_DAILY_LOSS,"Triggered","Inactive")))</f>
        <v/>
      </c>
      <c r="J434" s="148">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8">
        <f>IF('Rule Recommendations'!A435="","",'Rule Recommendations'!A435)</f>
        <v/>
      </c>
      <c r="F435" s="148">
        <f>IF($E435="","",IF(ROW($E435)&lt;=FIRST_PERMITTED_TRADE_DATE,0,'Apply Constraints'!$E435))</f>
        <v/>
      </c>
      <c r="G435" s="148">
        <f>IF(F435="","",IF(ABS($F435)&gt;MAXIMUM_PERMITTED_LEVERAGE, MAXIMUM_PERMITTED_LEVERAGE*SIGN($F435),$F435))</f>
        <v/>
      </c>
      <c r="H435" s="148">
        <f>IF(G435="","",MAX($G435,-ABS(MAXIMUM_PERMITTED_SHORT_POSITION)))</f>
        <v/>
      </c>
      <c r="I435" s="86">
        <f>IF(C435="","",IF(I434="Triggered","Triggered",IF((C435-C434)/C434*H434&lt;-TRAILING_STOP_LOSS_MAXIMUM_DAILY_LOSS,"Triggered","Inactive")))</f>
        <v/>
      </c>
      <c r="J435" s="148">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8">
        <f>IF('Rule Recommendations'!A436="","",'Rule Recommendations'!A436)</f>
        <v/>
      </c>
      <c r="F436" s="148">
        <f>IF($E436="","",IF(ROW($E436)&lt;=FIRST_PERMITTED_TRADE_DATE,0,'Apply Constraints'!$E436))</f>
        <v/>
      </c>
      <c r="G436" s="148">
        <f>IF(F436="","",IF(ABS($F436)&gt;MAXIMUM_PERMITTED_LEVERAGE, MAXIMUM_PERMITTED_LEVERAGE*SIGN($F436),$F436))</f>
        <v/>
      </c>
      <c r="H436" s="148">
        <f>IF(G436="","",MAX($G436,-ABS(MAXIMUM_PERMITTED_SHORT_POSITION)))</f>
        <v/>
      </c>
      <c r="I436" s="86">
        <f>IF(C436="","",IF(I435="Triggered","Triggered",IF((C436-C435)/C435*H435&lt;-TRAILING_STOP_LOSS_MAXIMUM_DAILY_LOSS,"Triggered","Inactive")))</f>
        <v/>
      </c>
      <c r="J436" s="148">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8">
        <f>IF('Rule Recommendations'!A437="","",'Rule Recommendations'!A437)</f>
        <v/>
      </c>
      <c r="F437" s="148">
        <f>IF($E437="","",IF(ROW($E437)&lt;=FIRST_PERMITTED_TRADE_DATE,0,'Apply Constraints'!$E437))</f>
        <v/>
      </c>
      <c r="G437" s="148">
        <f>IF(F437="","",IF(ABS($F437)&gt;MAXIMUM_PERMITTED_LEVERAGE, MAXIMUM_PERMITTED_LEVERAGE*SIGN($F437),$F437))</f>
        <v/>
      </c>
      <c r="H437" s="148">
        <f>IF(G437="","",MAX($G437,-ABS(MAXIMUM_PERMITTED_SHORT_POSITION)))</f>
        <v/>
      </c>
      <c r="I437" s="86">
        <f>IF(C437="","",IF(I436="Triggered","Triggered",IF((C437-C436)/C436*H436&lt;-TRAILING_STOP_LOSS_MAXIMUM_DAILY_LOSS,"Triggered","Inactive")))</f>
        <v/>
      </c>
      <c r="J437" s="148">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8">
        <f>IF('Rule Recommendations'!A438="","",'Rule Recommendations'!A438)</f>
        <v/>
      </c>
      <c r="F438" s="148">
        <f>IF($E438="","",IF(ROW($E438)&lt;=FIRST_PERMITTED_TRADE_DATE,0,'Apply Constraints'!$E438))</f>
        <v/>
      </c>
      <c r="G438" s="148">
        <f>IF(F438="","",IF(ABS($F438)&gt;MAXIMUM_PERMITTED_LEVERAGE, MAXIMUM_PERMITTED_LEVERAGE*SIGN($F438),$F438))</f>
        <v/>
      </c>
      <c r="H438" s="148">
        <f>IF(G438="","",MAX($G438,-ABS(MAXIMUM_PERMITTED_SHORT_POSITION)))</f>
        <v/>
      </c>
      <c r="I438" s="86">
        <f>IF(C438="","",IF(I437="Triggered","Triggered",IF((C438-C437)/C437*H437&lt;-TRAILING_STOP_LOSS_MAXIMUM_DAILY_LOSS,"Triggered","Inactive")))</f>
        <v/>
      </c>
      <c r="J438" s="148">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8">
        <f>IF('Rule Recommendations'!A439="","",'Rule Recommendations'!A439)</f>
        <v/>
      </c>
      <c r="F439" s="148">
        <f>IF($E439="","",IF(ROW($E439)&lt;=FIRST_PERMITTED_TRADE_DATE,0,'Apply Constraints'!$E439))</f>
        <v/>
      </c>
      <c r="G439" s="148">
        <f>IF(F439="","",IF(ABS($F439)&gt;MAXIMUM_PERMITTED_LEVERAGE, MAXIMUM_PERMITTED_LEVERAGE*SIGN($F439),$F439))</f>
        <v/>
      </c>
      <c r="H439" s="148">
        <f>IF(G439="","",MAX($G439,-ABS(MAXIMUM_PERMITTED_SHORT_POSITION)))</f>
        <v/>
      </c>
      <c r="I439" s="86">
        <f>IF(C439="","",IF(I438="Triggered","Triggered",IF((C439-C438)/C438*H438&lt;-TRAILING_STOP_LOSS_MAXIMUM_DAILY_LOSS,"Triggered","Inactive")))</f>
        <v/>
      </c>
      <c r="J439" s="148">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8">
        <f>IF('Rule Recommendations'!A440="","",'Rule Recommendations'!A440)</f>
        <v/>
      </c>
      <c r="F440" s="148">
        <f>IF($E440="","",IF(ROW($E440)&lt;=FIRST_PERMITTED_TRADE_DATE,0,'Apply Constraints'!$E440))</f>
        <v/>
      </c>
      <c r="G440" s="148">
        <f>IF(F440="","",IF(ABS($F440)&gt;MAXIMUM_PERMITTED_LEVERAGE, MAXIMUM_PERMITTED_LEVERAGE*SIGN($F440),$F440))</f>
        <v/>
      </c>
      <c r="H440" s="148">
        <f>IF(G440="","",MAX($G440,-ABS(MAXIMUM_PERMITTED_SHORT_POSITION)))</f>
        <v/>
      </c>
      <c r="I440" s="86">
        <f>IF(C440="","",IF(I439="Triggered","Triggered",IF((C440-C439)/C439*H439&lt;-TRAILING_STOP_LOSS_MAXIMUM_DAILY_LOSS,"Triggered","Inactive")))</f>
        <v/>
      </c>
      <c r="J440" s="148">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8">
        <f>IF('Rule Recommendations'!A441="","",'Rule Recommendations'!A441)</f>
        <v/>
      </c>
      <c r="F441" s="148">
        <f>IF($E441="","",IF(ROW($E441)&lt;=FIRST_PERMITTED_TRADE_DATE,0,'Apply Constraints'!$E441))</f>
        <v/>
      </c>
      <c r="G441" s="148">
        <f>IF(F441="","",IF(ABS($F441)&gt;MAXIMUM_PERMITTED_LEVERAGE, MAXIMUM_PERMITTED_LEVERAGE*SIGN($F441),$F441))</f>
        <v/>
      </c>
      <c r="H441" s="148">
        <f>IF(G441="","",MAX($G441,-ABS(MAXIMUM_PERMITTED_SHORT_POSITION)))</f>
        <v/>
      </c>
      <c r="I441" s="86">
        <f>IF(C441="","",IF(I440="Triggered","Triggered",IF((C441-C440)/C440*H440&lt;-TRAILING_STOP_LOSS_MAXIMUM_DAILY_LOSS,"Triggered","Inactive")))</f>
        <v/>
      </c>
      <c r="J441" s="148">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8">
        <f>IF('Rule Recommendations'!A442="","",'Rule Recommendations'!A442)</f>
        <v/>
      </c>
      <c r="F442" s="148">
        <f>IF($E442="","",IF(ROW($E442)&lt;=FIRST_PERMITTED_TRADE_DATE,0,'Apply Constraints'!$E442))</f>
        <v/>
      </c>
      <c r="G442" s="148">
        <f>IF(F442="","",IF(ABS($F442)&gt;MAXIMUM_PERMITTED_LEVERAGE, MAXIMUM_PERMITTED_LEVERAGE*SIGN($F442),$F442))</f>
        <v/>
      </c>
      <c r="H442" s="148">
        <f>IF(G442="","",MAX($G442,-ABS(MAXIMUM_PERMITTED_SHORT_POSITION)))</f>
        <v/>
      </c>
      <c r="I442" s="86">
        <f>IF(C442="","",IF(I441="Triggered","Triggered",IF((C442-C441)/C441*H441&lt;-TRAILING_STOP_LOSS_MAXIMUM_DAILY_LOSS,"Triggered","Inactive")))</f>
        <v/>
      </c>
      <c r="J442" s="148">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8">
        <f>IF('Rule Recommendations'!A443="","",'Rule Recommendations'!A443)</f>
        <v/>
      </c>
      <c r="F443" s="148">
        <f>IF($E443="","",IF(ROW($E443)&lt;=FIRST_PERMITTED_TRADE_DATE,0,'Apply Constraints'!$E443))</f>
        <v/>
      </c>
      <c r="G443" s="148">
        <f>IF(F443="","",IF(ABS($F443)&gt;MAXIMUM_PERMITTED_LEVERAGE, MAXIMUM_PERMITTED_LEVERAGE*SIGN($F443),$F443))</f>
        <v/>
      </c>
      <c r="H443" s="148">
        <f>IF(G443="","",MAX($G443,-ABS(MAXIMUM_PERMITTED_SHORT_POSITION)))</f>
        <v/>
      </c>
      <c r="I443" s="86">
        <f>IF(C443="","",IF(I442="Triggered","Triggered",IF((C443-C442)/C442*H442&lt;-TRAILING_STOP_LOSS_MAXIMUM_DAILY_LOSS,"Triggered","Inactive")))</f>
        <v/>
      </c>
      <c r="J443" s="148">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8">
        <f>IF('Rule Recommendations'!A444="","",'Rule Recommendations'!A444)</f>
        <v/>
      </c>
      <c r="F444" s="148">
        <f>IF($E444="","",IF(ROW($E444)&lt;=FIRST_PERMITTED_TRADE_DATE,0,'Apply Constraints'!$E444))</f>
        <v/>
      </c>
      <c r="G444" s="148">
        <f>IF(F444="","",IF(ABS($F444)&gt;MAXIMUM_PERMITTED_LEVERAGE, MAXIMUM_PERMITTED_LEVERAGE*SIGN($F444),$F444))</f>
        <v/>
      </c>
      <c r="H444" s="148">
        <f>IF(G444="","",MAX($G444,-ABS(MAXIMUM_PERMITTED_SHORT_POSITION)))</f>
        <v/>
      </c>
      <c r="I444" s="86">
        <f>IF(C444="","",IF(I443="Triggered","Triggered",IF((C444-C443)/C443*H443&lt;-TRAILING_STOP_LOSS_MAXIMUM_DAILY_LOSS,"Triggered","Inactive")))</f>
        <v/>
      </c>
      <c r="J444" s="148">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8">
        <f>IF('Rule Recommendations'!A445="","",'Rule Recommendations'!A445)</f>
        <v/>
      </c>
      <c r="F445" s="148">
        <f>IF($E445="","",IF(ROW($E445)&lt;=FIRST_PERMITTED_TRADE_DATE,0,'Apply Constraints'!$E445))</f>
        <v/>
      </c>
      <c r="G445" s="148">
        <f>IF(F445="","",IF(ABS($F445)&gt;MAXIMUM_PERMITTED_LEVERAGE, MAXIMUM_PERMITTED_LEVERAGE*SIGN($F445),$F445))</f>
        <v/>
      </c>
      <c r="H445" s="148">
        <f>IF(G445="","",MAX($G445,-ABS(MAXIMUM_PERMITTED_SHORT_POSITION)))</f>
        <v/>
      </c>
      <c r="I445" s="86">
        <f>IF(C445="","",IF(I444="Triggered","Triggered",IF((C445-C444)/C444*H444&lt;-TRAILING_STOP_LOSS_MAXIMUM_DAILY_LOSS,"Triggered","Inactive")))</f>
        <v/>
      </c>
      <c r="J445" s="148">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8">
        <f>IF('Rule Recommendations'!A446="","",'Rule Recommendations'!A446)</f>
        <v/>
      </c>
      <c r="F446" s="148">
        <f>IF($E446="","",IF(ROW($E446)&lt;=FIRST_PERMITTED_TRADE_DATE,0,'Apply Constraints'!$E446))</f>
        <v/>
      </c>
      <c r="G446" s="148">
        <f>IF(F446="","",IF(ABS($F446)&gt;MAXIMUM_PERMITTED_LEVERAGE, MAXIMUM_PERMITTED_LEVERAGE*SIGN($F446),$F446))</f>
        <v/>
      </c>
      <c r="H446" s="148">
        <f>IF(G446="","",MAX($G446,-ABS(MAXIMUM_PERMITTED_SHORT_POSITION)))</f>
        <v/>
      </c>
      <c r="I446" s="86">
        <f>IF(C446="","",IF(I445="Triggered","Triggered",IF((C446-C445)/C445*H445&lt;-TRAILING_STOP_LOSS_MAXIMUM_DAILY_LOSS,"Triggered","Inactive")))</f>
        <v/>
      </c>
      <c r="J446" s="148">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8">
        <f>IF('Rule Recommendations'!A447="","",'Rule Recommendations'!A447)</f>
        <v/>
      </c>
      <c r="F447" s="148">
        <f>IF($E447="","",IF(ROW($E447)&lt;=FIRST_PERMITTED_TRADE_DATE,0,'Apply Constraints'!$E447))</f>
        <v/>
      </c>
      <c r="G447" s="148">
        <f>IF(F447="","",IF(ABS($F447)&gt;MAXIMUM_PERMITTED_LEVERAGE, MAXIMUM_PERMITTED_LEVERAGE*SIGN($F447),$F447))</f>
        <v/>
      </c>
      <c r="H447" s="148">
        <f>IF(G447="","",MAX($G447,-ABS(MAXIMUM_PERMITTED_SHORT_POSITION)))</f>
        <v/>
      </c>
      <c r="I447" s="86">
        <f>IF(C447="","",IF(I446="Triggered","Triggered",IF((C447-C446)/C446*H446&lt;-TRAILING_STOP_LOSS_MAXIMUM_DAILY_LOSS,"Triggered","Inactive")))</f>
        <v/>
      </c>
      <c r="J447" s="148">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8">
        <f>IF('Rule Recommendations'!A448="","",'Rule Recommendations'!A448)</f>
        <v/>
      </c>
      <c r="F448" s="148">
        <f>IF($E448="","",IF(ROW($E448)&lt;=FIRST_PERMITTED_TRADE_DATE,0,'Apply Constraints'!$E448))</f>
        <v/>
      </c>
      <c r="G448" s="148">
        <f>IF(F448="","",IF(ABS($F448)&gt;MAXIMUM_PERMITTED_LEVERAGE, MAXIMUM_PERMITTED_LEVERAGE*SIGN($F448),$F448))</f>
        <v/>
      </c>
      <c r="H448" s="148">
        <f>IF(G448="","",MAX($G448,-ABS(MAXIMUM_PERMITTED_SHORT_POSITION)))</f>
        <v/>
      </c>
      <c r="I448" s="86">
        <f>IF(C448="","",IF(I447="Triggered","Triggered",IF((C448-C447)/C447*H447&lt;-TRAILING_STOP_LOSS_MAXIMUM_DAILY_LOSS,"Triggered","Inactive")))</f>
        <v/>
      </c>
      <c r="J448" s="148">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8">
        <f>IF('Rule Recommendations'!A449="","",'Rule Recommendations'!A449)</f>
        <v/>
      </c>
      <c r="F449" s="148">
        <f>IF($E449="","",IF(ROW($E449)&lt;=FIRST_PERMITTED_TRADE_DATE,0,'Apply Constraints'!$E449))</f>
        <v/>
      </c>
      <c r="G449" s="148">
        <f>IF(F449="","",IF(ABS($F449)&gt;MAXIMUM_PERMITTED_LEVERAGE, MAXIMUM_PERMITTED_LEVERAGE*SIGN($F449),$F449))</f>
        <v/>
      </c>
      <c r="H449" s="148">
        <f>IF(G449="","",MAX($G449,-ABS(MAXIMUM_PERMITTED_SHORT_POSITION)))</f>
        <v/>
      </c>
      <c r="I449" s="86">
        <f>IF(C449="","",IF(I448="Triggered","Triggered",IF((C449-C448)/C448*H448&lt;-TRAILING_STOP_LOSS_MAXIMUM_DAILY_LOSS,"Triggered","Inactive")))</f>
        <v/>
      </c>
      <c r="J449" s="148">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8">
        <f>IF('Rule Recommendations'!A450="","",'Rule Recommendations'!A450)</f>
        <v/>
      </c>
      <c r="F450" s="148">
        <f>IF($E450="","",IF(ROW($E450)&lt;=FIRST_PERMITTED_TRADE_DATE,0,'Apply Constraints'!$E450))</f>
        <v/>
      </c>
      <c r="G450" s="148">
        <f>IF(F450="","",IF(ABS($F450)&gt;MAXIMUM_PERMITTED_LEVERAGE, MAXIMUM_PERMITTED_LEVERAGE*SIGN($F450),$F450))</f>
        <v/>
      </c>
      <c r="H450" s="148">
        <f>IF(G450="","",MAX($G450,-ABS(MAXIMUM_PERMITTED_SHORT_POSITION)))</f>
        <v/>
      </c>
      <c r="I450" s="86">
        <f>IF(C450="","",IF(I449="Triggered","Triggered",IF((C450-C449)/C449*H449&lt;-TRAILING_STOP_LOSS_MAXIMUM_DAILY_LOSS,"Triggered","Inactive")))</f>
        <v/>
      </c>
      <c r="J450" s="148">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8">
        <f>IF('Rule Recommendations'!A451="","",'Rule Recommendations'!A451)</f>
        <v/>
      </c>
      <c r="F451" s="148">
        <f>IF($E451="","",IF(ROW($E451)&lt;=FIRST_PERMITTED_TRADE_DATE,0,'Apply Constraints'!$E451))</f>
        <v/>
      </c>
      <c r="G451" s="148">
        <f>IF(F451="","",IF(ABS($F451)&gt;MAXIMUM_PERMITTED_LEVERAGE, MAXIMUM_PERMITTED_LEVERAGE*SIGN($F451),$F451))</f>
        <v/>
      </c>
      <c r="H451" s="148">
        <f>IF(G451="","",MAX($G451,-ABS(MAXIMUM_PERMITTED_SHORT_POSITION)))</f>
        <v/>
      </c>
      <c r="I451" s="86">
        <f>IF(C451="","",IF(I450="Triggered","Triggered",IF((C451-C450)/C450*H450&lt;-TRAILING_STOP_LOSS_MAXIMUM_DAILY_LOSS,"Triggered","Inactive")))</f>
        <v/>
      </c>
      <c r="J451" s="148">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8">
        <f>IF('Rule Recommendations'!A452="","",'Rule Recommendations'!A452)</f>
        <v/>
      </c>
      <c r="F452" s="148">
        <f>IF($E452="","",IF(ROW($E452)&lt;=FIRST_PERMITTED_TRADE_DATE,0,'Apply Constraints'!$E452))</f>
        <v/>
      </c>
      <c r="G452" s="148">
        <f>IF(F452="","",IF(ABS($F452)&gt;MAXIMUM_PERMITTED_LEVERAGE, MAXIMUM_PERMITTED_LEVERAGE*SIGN($F452),$F452))</f>
        <v/>
      </c>
      <c r="H452" s="148">
        <f>IF(G452="","",MAX($G452,-ABS(MAXIMUM_PERMITTED_SHORT_POSITION)))</f>
        <v/>
      </c>
      <c r="I452" s="86">
        <f>IF(C452="","",IF(I451="Triggered","Triggered",IF((C452-C451)/C451*H451&lt;-TRAILING_STOP_LOSS_MAXIMUM_DAILY_LOSS,"Triggered","Inactive")))</f>
        <v/>
      </c>
      <c r="J452" s="148">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8">
        <f>IF('Rule Recommendations'!A453="","",'Rule Recommendations'!A453)</f>
        <v/>
      </c>
      <c r="F453" s="148">
        <f>IF($E453="","",IF(ROW($E453)&lt;=FIRST_PERMITTED_TRADE_DATE,0,'Apply Constraints'!$E453))</f>
        <v/>
      </c>
      <c r="G453" s="148">
        <f>IF(F453="","",IF(ABS($F453)&gt;MAXIMUM_PERMITTED_LEVERAGE, MAXIMUM_PERMITTED_LEVERAGE*SIGN($F453),$F453))</f>
        <v/>
      </c>
      <c r="H453" s="148">
        <f>IF(G453="","",MAX($G453,-ABS(MAXIMUM_PERMITTED_SHORT_POSITION)))</f>
        <v/>
      </c>
      <c r="I453" s="86">
        <f>IF(C453="","",IF(I452="Triggered","Triggered",IF((C453-C452)/C452*H452&lt;-TRAILING_STOP_LOSS_MAXIMUM_DAILY_LOSS,"Triggered","Inactive")))</f>
        <v/>
      </c>
      <c r="J453" s="148">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8">
        <f>IF('Rule Recommendations'!A454="","",'Rule Recommendations'!A454)</f>
        <v/>
      </c>
      <c r="F454" s="148">
        <f>IF($E454="","",IF(ROW($E454)&lt;=FIRST_PERMITTED_TRADE_DATE,0,'Apply Constraints'!$E454))</f>
        <v/>
      </c>
      <c r="G454" s="148">
        <f>IF(F454="","",IF(ABS($F454)&gt;MAXIMUM_PERMITTED_LEVERAGE, MAXIMUM_PERMITTED_LEVERAGE*SIGN($F454),$F454))</f>
        <v/>
      </c>
      <c r="H454" s="148">
        <f>IF(G454="","",MAX($G454,-ABS(MAXIMUM_PERMITTED_SHORT_POSITION)))</f>
        <v/>
      </c>
      <c r="I454" s="86">
        <f>IF(C454="","",IF(I453="Triggered","Triggered",IF((C454-C453)/C453*H453&lt;-TRAILING_STOP_LOSS_MAXIMUM_DAILY_LOSS,"Triggered","Inactive")))</f>
        <v/>
      </c>
      <c r="J454" s="148">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8">
        <f>IF('Rule Recommendations'!A455="","",'Rule Recommendations'!A455)</f>
        <v/>
      </c>
      <c r="F455" s="148">
        <f>IF($E455="","",IF(ROW($E455)&lt;=FIRST_PERMITTED_TRADE_DATE,0,'Apply Constraints'!$E455))</f>
        <v/>
      </c>
      <c r="G455" s="148">
        <f>IF(F455="","",IF(ABS($F455)&gt;MAXIMUM_PERMITTED_LEVERAGE, MAXIMUM_PERMITTED_LEVERAGE*SIGN($F455),$F455))</f>
        <v/>
      </c>
      <c r="H455" s="148">
        <f>IF(G455="","",MAX($G455,-ABS(MAXIMUM_PERMITTED_SHORT_POSITION)))</f>
        <v/>
      </c>
      <c r="I455" s="86">
        <f>IF(C455="","",IF(I454="Triggered","Triggered",IF((C455-C454)/C454*H454&lt;-TRAILING_STOP_LOSS_MAXIMUM_DAILY_LOSS,"Triggered","Inactive")))</f>
        <v/>
      </c>
      <c r="J455" s="148">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8">
        <f>IF('Rule Recommendations'!A456="","",'Rule Recommendations'!A456)</f>
        <v/>
      </c>
      <c r="F456" s="148">
        <f>IF($E456="","",IF(ROW($E456)&lt;=FIRST_PERMITTED_TRADE_DATE,0,'Apply Constraints'!$E456))</f>
        <v/>
      </c>
      <c r="G456" s="148">
        <f>IF(F456="","",IF(ABS($F456)&gt;MAXIMUM_PERMITTED_LEVERAGE, MAXIMUM_PERMITTED_LEVERAGE*SIGN($F456),$F456))</f>
        <v/>
      </c>
      <c r="H456" s="148">
        <f>IF(G456="","",MAX($G456,-ABS(MAXIMUM_PERMITTED_SHORT_POSITION)))</f>
        <v/>
      </c>
      <c r="I456" s="86">
        <f>IF(C456="","",IF(I455="Triggered","Triggered",IF((C456-C455)/C455*H455&lt;-TRAILING_STOP_LOSS_MAXIMUM_DAILY_LOSS,"Triggered","Inactive")))</f>
        <v/>
      </c>
      <c r="J456" s="148">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8">
        <f>IF('Rule Recommendations'!A457="","",'Rule Recommendations'!A457)</f>
        <v/>
      </c>
      <c r="F457" s="148">
        <f>IF($E457="","",IF(ROW($E457)&lt;=FIRST_PERMITTED_TRADE_DATE,0,'Apply Constraints'!$E457))</f>
        <v/>
      </c>
      <c r="G457" s="148">
        <f>IF(F457="","",IF(ABS($F457)&gt;MAXIMUM_PERMITTED_LEVERAGE, MAXIMUM_PERMITTED_LEVERAGE*SIGN($F457),$F457))</f>
        <v/>
      </c>
      <c r="H457" s="148">
        <f>IF(G457="","",MAX($G457,-ABS(MAXIMUM_PERMITTED_SHORT_POSITION)))</f>
        <v/>
      </c>
      <c r="I457" s="86">
        <f>IF(C457="","",IF(I456="Triggered","Triggered",IF((C457-C456)/C456*H456&lt;-TRAILING_STOP_LOSS_MAXIMUM_DAILY_LOSS,"Triggered","Inactive")))</f>
        <v/>
      </c>
      <c r="J457" s="148">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8">
        <f>IF('Rule Recommendations'!A458="","",'Rule Recommendations'!A458)</f>
        <v/>
      </c>
      <c r="F458" s="148">
        <f>IF($E458="","",IF(ROW($E458)&lt;=FIRST_PERMITTED_TRADE_DATE,0,'Apply Constraints'!$E458))</f>
        <v/>
      </c>
      <c r="G458" s="148">
        <f>IF(F458="","",IF(ABS($F458)&gt;MAXIMUM_PERMITTED_LEVERAGE, MAXIMUM_PERMITTED_LEVERAGE*SIGN($F458),$F458))</f>
        <v/>
      </c>
      <c r="H458" s="148">
        <f>IF(G458="","",MAX($G458,-ABS(MAXIMUM_PERMITTED_SHORT_POSITION)))</f>
        <v/>
      </c>
      <c r="I458" s="86">
        <f>IF(C458="","",IF(I457="Triggered","Triggered",IF((C458-C457)/C457*H457&lt;-TRAILING_STOP_LOSS_MAXIMUM_DAILY_LOSS,"Triggered","Inactive")))</f>
        <v/>
      </c>
      <c r="J458" s="148">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8">
        <f>IF('Rule Recommendations'!A459="","",'Rule Recommendations'!A459)</f>
        <v/>
      </c>
      <c r="F459" s="148">
        <f>IF($E459="","",IF(ROW($E459)&lt;=FIRST_PERMITTED_TRADE_DATE,0,'Apply Constraints'!$E459))</f>
        <v/>
      </c>
      <c r="G459" s="148">
        <f>IF(F459="","",IF(ABS($F459)&gt;MAXIMUM_PERMITTED_LEVERAGE, MAXIMUM_PERMITTED_LEVERAGE*SIGN($F459),$F459))</f>
        <v/>
      </c>
      <c r="H459" s="148">
        <f>IF(G459="","",MAX($G459,-ABS(MAXIMUM_PERMITTED_SHORT_POSITION)))</f>
        <v/>
      </c>
      <c r="I459" s="86">
        <f>IF(C459="","",IF(I458="Triggered","Triggered",IF((C459-C458)/C458*H458&lt;-TRAILING_STOP_LOSS_MAXIMUM_DAILY_LOSS,"Triggered","Inactive")))</f>
        <v/>
      </c>
      <c r="J459" s="148">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8">
        <f>IF('Rule Recommendations'!A460="","",'Rule Recommendations'!A460)</f>
        <v/>
      </c>
      <c r="F460" s="148">
        <f>IF($E460="","",IF(ROW($E460)&lt;=FIRST_PERMITTED_TRADE_DATE,0,'Apply Constraints'!$E460))</f>
        <v/>
      </c>
      <c r="G460" s="148">
        <f>IF(F460="","",IF(ABS($F460)&gt;MAXIMUM_PERMITTED_LEVERAGE, MAXIMUM_PERMITTED_LEVERAGE*SIGN($F460),$F460))</f>
        <v/>
      </c>
      <c r="H460" s="148">
        <f>IF(G460="","",MAX($G460,-ABS(MAXIMUM_PERMITTED_SHORT_POSITION)))</f>
        <v/>
      </c>
      <c r="I460" s="86">
        <f>IF(C460="","",IF(I459="Triggered","Triggered",IF((C460-C459)/C459*H459&lt;-TRAILING_STOP_LOSS_MAXIMUM_DAILY_LOSS,"Triggered","Inactive")))</f>
        <v/>
      </c>
      <c r="J460" s="148">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8">
        <f>IF('Rule Recommendations'!A461="","",'Rule Recommendations'!A461)</f>
        <v/>
      </c>
      <c r="F461" s="148">
        <f>IF($E461="","",IF(ROW($E461)&lt;=FIRST_PERMITTED_TRADE_DATE,0,'Apply Constraints'!$E461))</f>
        <v/>
      </c>
      <c r="G461" s="148">
        <f>IF(F461="","",IF(ABS($F461)&gt;MAXIMUM_PERMITTED_LEVERAGE, MAXIMUM_PERMITTED_LEVERAGE*SIGN($F461),$F461))</f>
        <v/>
      </c>
      <c r="H461" s="148">
        <f>IF(G461="","",MAX($G461,-ABS(MAXIMUM_PERMITTED_SHORT_POSITION)))</f>
        <v/>
      </c>
      <c r="I461" s="86">
        <f>IF(C461="","",IF(I460="Triggered","Triggered",IF((C461-C460)/C460*H460&lt;-TRAILING_STOP_LOSS_MAXIMUM_DAILY_LOSS,"Triggered","Inactive")))</f>
        <v/>
      </c>
      <c r="J461" s="148">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8">
        <f>IF('Rule Recommendations'!A462="","",'Rule Recommendations'!A462)</f>
        <v/>
      </c>
      <c r="F462" s="148">
        <f>IF($E462="","",IF(ROW($E462)&lt;=FIRST_PERMITTED_TRADE_DATE,0,'Apply Constraints'!$E462))</f>
        <v/>
      </c>
      <c r="G462" s="148">
        <f>IF(F462="","",IF(ABS($F462)&gt;MAXIMUM_PERMITTED_LEVERAGE, MAXIMUM_PERMITTED_LEVERAGE*SIGN($F462),$F462))</f>
        <v/>
      </c>
      <c r="H462" s="148">
        <f>IF(G462="","",MAX($G462,-ABS(MAXIMUM_PERMITTED_SHORT_POSITION)))</f>
        <v/>
      </c>
      <c r="I462" s="86">
        <f>IF(C462="","",IF(I461="Triggered","Triggered",IF((C462-C461)/C461*H461&lt;-TRAILING_STOP_LOSS_MAXIMUM_DAILY_LOSS,"Triggered","Inactive")))</f>
        <v/>
      </c>
      <c r="J462" s="148">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8">
        <f>IF('Rule Recommendations'!A463="","",'Rule Recommendations'!A463)</f>
        <v/>
      </c>
      <c r="F463" s="148">
        <f>IF($E463="","",IF(ROW($E463)&lt;=FIRST_PERMITTED_TRADE_DATE,0,'Apply Constraints'!$E463))</f>
        <v/>
      </c>
      <c r="G463" s="148">
        <f>IF(F463="","",IF(ABS($F463)&gt;MAXIMUM_PERMITTED_LEVERAGE, MAXIMUM_PERMITTED_LEVERAGE*SIGN($F463),$F463))</f>
        <v/>
      </c>
      <c r="H463" s="148">
        <f>IF(G463="","",MAX($G463,-ABS(MAXIMUM_PERMITTED_SHORT_POSITION)))</f>
        <v/>
      </c>
      <c r="I463" s="86">
        <f>IF(C463="","",IF(I462="Triggered","Triggered",IF((C463-C462)/C462*H462&lt;-TRAILING_STOP_LOSS_MAXIMUM_DAILY_LOSS,"Triggered","Inactive")))</f>
        <v/>
      </c>
      <c r="J463" s="148">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8">
        <f>IF('Rule Recommendations'!A464="","",'Rule Recommendations'!A464)</f>
        <v/>
      </c>
      <c r="F464" s="148">
        <f>IF($E464="","",IF(ROW($E464)&lt;=FIRST_PERMITTED_TRADE_DATE,0,'Apply Constraints'!$E464))</f>
        <v/>
      </c>
      <c r="G464" s="148">
        <f>IF(F464="","",IF(ABS($F464)&gt;MAXIMUM_PERMITTED_LEVERAGE, MAXIMUM_PERMITTED_LEVERAGE*SIGN($F464),$F464))</f>
        <v/>
      </c>
      <c r="H464" s="148">
        <f>IF(G464="","",MAX($G464,-ABS(MAXIMUM_PERMITTED_SHORT_POSITION)))</f>
        <v/>
      </c>
      <c r="I464" s="86">
        <f>IF(C464="","",IF(I463="Triggered","Triggered",IF((C464-C463)/C463*H463&lt;-TRAILING_STOP_LOSS_MAXIMUM_DAILY_LOSS,"Triggered","Inactive")))</f>
        <v/>
      </c>
      <c r="J464" s="148">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8">
        <f>IF('Rule Recommendations'!A465="","",'Rule Recommendations'!A465)</f>
        <v/>
      </c>
      <c r="F465" s="148">
        <f>IF($E465="","",IF(ROW($E465)&lt;=FIRST_PERMITTED_TRADE_DATE,0,'Apply Constraints'!$E465))</f>
        <v/>
      </c>
      <c r="G465" s="148">
        <f>IF(F465="","",IF(ABS($F465)&gt;MAXIMUM_PERMITTED_LEVERAGE, MAXIMUM_PERMITTED_LEVERAGE*SIGN($F465),$F465))</f>
        <v/>
      </c>
      <c r="H465" s="148">
        <f>IF(G465="","",MAX($G465,-ABS(MAXIMUM_PERMITTED_SHORT_POSITION)))</f>
        <v/>
      </c>
      <c r="I465" s="86">
        <f>IF(C465="","",IF(I464="Triggered","Triggered",IF((C465-C464)/C464*H464&lt;-TRAILING_STOP_LOSS_MAXIMUM_DAILY_LOSS,"Triggered","Inactive")))</f>
        <v/>
      </c>
      <c r="J465" s="148">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8">
        <f>IF('Rule Recommendations'!A466="","",'Rule Recommendations'!A466)</f>
        <v/>
      </c>
      <c r="F466" s="148">
        <f>IF($E466="","",IF(ROW($E466)&lt;=FIRST_PERMITTED_TRADE_DATE,0,'Apply Constraints'!$E466))</f>
        <v/>
      </c>
      <c r="G466" s="148">
        <f>IF(F466="","",IF(ABS($F466)&gt;MAXIMUM_PERMITTED_LEVERAGE, MAXIMUM_PERMITTED_LEVERAGE*SIGN($F466),$F466))</f>
        <v/>
      </c>
      <c r="H466" s="148">
        <f>IF(G466="","",MAX($G466,-ABS(MAXIMUM_PERMITTED_SHORT_POSITION)))</f>
        <v/>
      </c>
      <c r="I466" s="86">
        <f>IF(C466="","",IF(I465="Triggered","Triggered",IF((C466-C465)/C465*H465&lt;-TRAILING_STOP_LOSS_MAXIMUM_DAILY_LOSS,"Triggered","Inactive")))</f>
        <v/>
      </c>
      <c r="J466" s="148">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8">
        <f>IF('Rule Recommendations'!A467="","",'Rule Recommendations'!A467)</f>
        <v/>
      </c>
      <c r="F467" s="148">
        <f>IF($E467="","",IF(ROW($E467)&lt;=FIRST_PERMITTED_TRADE_DATE,0,'Apply Constraints'!$E467))</f>
        <v/>
      </c>
      <c r="G467" s="148">
        <f>IF(F467="","",IF(ABS($F467)&gt;MAXIMUM_PERMITTED_LEVERAGE, MAXIMUM_PERMITTED_LEVERAGE*SIGN($F467),$F467))</f>
        <v/>
      </c>
      <c r="H467" s="148">
        <f>IF(G467="","",MAX($G467,-ABS(MAXIMUM_PERMITTED_SHORT_POSITION)))</f>
        <v/>
      </c>
      <c r="I467" s="86">
        <f>IF(C467="","",IF(I466="Triggered","Triggered",IF((C467-C466)/C466*H466&lt;-TRAILING_STOP_LOSS_MAXIMUM_DAILY_LOSS,"Triggered","Inactive")))</f>
        <v/>
      </c>
      <c r="J467" s="148">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8">
        <f>IF('Rule Recommendations'!A468="","",'Rule Recommendations'!A468)</f>
        <v/>
      </c>
      <c r="F468" s="148">
        <f>IF($E468="","",IF(ROW($E468)&lt;=FIRST_PERMITTED_TRADE_DATE,0,'Apply Constraints'!$E468))</f>
        <v/>
      </c>
      <c r="G468" s="148">
        <f>IF(F468="","",IF(ABS($F468)&gt;MAXIMUM_PERMITTED_LEVERAGE, MAXIMUM_PERMITTED_LEVERAGE*SIGN($F468),$F468))</f>
        <v/>
      </c>
      <c r="H468" s="148">
        <f>IF(G468="","",MAX($G468,-ABS(MAXIMUM_PERMITTED_SHORT_POSITION)))</f>
        <v/>
      </c>
      <c r="I468" s="86">
        <f>IF(C468="","",IF(I467="Triggered","Triggered",IF((C468-C467)/C467*H467&lt;-TRAILING_STOP_LOSS_MAXIMUM_DAILY_LOSS,"Triggered","Inactive")))</f>
        <v/>
      </c>
      <c r="J468" s="148">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8">
        <f>IF('Rule Recommendations'!A469="","",'Rule Recommendations'!A469)</f>
        <v/>
      </c>
      <c r="F469" s="148">
        <f>IF($E469="","",IF(ROW($E469)&lt;=FIRST_PERMITTED_TRADE_DATE,0,'Apply Constraints'!$E469))</f>
        <v/>
      </c>
      <c r="G469" s="148">
        <f>IF(F469="","",IF(ABS($F469)&gt;MAXIMUM_PERMITTED_LEVERAGE, MAXIMUM_PERMITTED_LEVERAGE*SIGN($F469),$F469))</f>
        <v/>
      </c>
      <c r="H469" s="148">
        <f>IF(G469="","",MAX($G469,-ABS(MAXIMUM_PERMITTED_SHORT_POSITION)))</f>
        <v/>
      </c>
      <c r="I469" s="86">
        <f>IF(C469="","",IF(I468="Triggered","Triggered",IF((C469-C468)/C468*H468&lt;-TRAILING_STOP_LOSS_MAXIMUM_DAILY_LOSS,"Triggered","Inactive")))</f>
        <v/>
      </c>
      <c r="J469" s="148">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8">
        <f>IF('Rule Recommendations'!A470="","",'Rule Recommendations'!A470)</f>
        <v/>
      </c>
      <c r="F470" s="148">
        <f>IF($E470="","",IF(ROW($E470)&lt;=FIRST_PERMITTED_TRADE_DATE,0,'Apply Constraints'!$E470))</f>
        <v/>
      </c>
      <c r="G470" s="148">
        <f>IF(F470="","",IF(ABS($F470)&gt;MAXIMUM_PERMITTED_LEVERAGE, MAXIMUM_PERMITTED_LEVERAGE*SIGN($F470),$F470))</f>
        <v/>
      </c>
      <c r="H470" s="148">
        <f>IF(G470="","",MAX($G470,-ABS(MAXIMUM_PERMITTED_SHORT_POSITION)))</f>
        <v/>
      </c>
      <c r="I470" s="86">
        <f>IF(C470="","",IF(I469="Triggered","Triggered",IF((C470-C469)/C469*H469&lt;-TRAILING_STOP_LOSS_MAXIMUM_DAILY_LOSS,"Triggered","Inactive")))</f>
        <v/>
      </c>
      <c r="J470" s="148">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8">
        <f>IF('Rule Recommendations'!A471="","",'Rule Recommendations'!A471)</f>
        <v/>
      </c>
      <c r="F471" s="148">
        <f>IF($E471="","",IF(ROW($E471)&lt;=FIRST_PERMITTED_TRADE_DATE,0,'Apply Constraints'!$E471))</f>
        <v/>
      </c>
      <c r="G471" s="148">
        <f>IF(F471="","",IF(ABS($F471)&gt;MAXIMUM_PERMITTED_LEVERAGE, MAXIMUM_PERMITTED_LEVERAGE*SIGN($F471),$F471))</f>
        <v/>
      </c>
      <c r="H471" s="148">
        <f>IF(G471="","",MAX($G471,-ABS(MAXIMUM_PERMITTED_SHORT_POSITION)))</f>
        <v/>
      </c>
      <c r="I471" s="86">
        <f>IF(C471="","",IF(I470="Triggered","Triggered",IF((C471-C470)/C470*H470&lt;-TRAILING_STOP_LOSS_MAXIMUM_DAILY_LOSS,"Triggered","Inactive")))</f>
        <v/>
      </c>
      <c r="J471" s="148">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8">
        <f>IF('Rule Recommendations'!A472="","",'Rule Recommendations'!A472)</f>
        <v/>
      </c>
      <c r="F472" s="148">
        <f>IF($E472="","",IF(ROW($E472)&lt;=FIRST_PERMITTED_TRADE_DATE,0,'Apply Constraints'!$E472))</f>
        <v/>
      </c>
      <c r="G472" s="148">
        <f>IF(F472="","",IF(ABS($F472)&gt;MAXIMUM_PERMITTED_LEVERAGE, MAXIMUM_PERMITTED_LEVERAGE*SIGN($F472),$F472))</f>
        <v/>
      </c>
      <c r="H472" s="148">
        <f>IF(G472="","",MAX($G472,-ABS(MAXIMUM_PERMITTED_SHORT_POSITION)))</f>
        <v/>
      </c>
      <c r="I472" s="86">
        <f>IF(C472="","",IF(I471="Triggered","Triggered",IF((C472-C471)/C471*H471&lt;-TRAILING_STOP_LOSS_MAXIMUM_DAILY_LOSS,"Triggered","Inactive")))</f>
        <v/>
      </c>
      <c r="J472" s="148">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8">
        <f>IF('Rule Recommendations'!A473="","",'Rule Recommendations'!A473)</f>
        <v/>
      </c>
      <c r="F473" s="148">
        <f>IF($E473="","",IF(ROW($E473)&lt;=FIRST_PERMITTED_TRADE_DATE,0,'Apply Constraints'!$E473))</f>
        <v/>
      </c>
      <c r="G473" s="148">
        <f>IF(F473="","",IF(ABS($F473)&gt;MAXIMUM_PERMITTED_LEVERAGE, MAXIMUM_PERMITTED_LEVERAGE*SIGN($F473),$F473))</f>
        <v/>
      </c>
      <c r="H473" s="148">
        <f>IF(G473="","",MAX($G473,-ABS(MAXIMUM_PERMITTED_SHORT_POSITION)))</f>
        <v/>
      </c>
      <c r="I473" s="86">
        <f>IF(C473="","",IF(I472="Triggered","Triggered",IF((C473-C472)/C472*H472&lt;-TRAILING_STOP_LOSS_MAXIMUM_DAILY_LOSS,"Triggered","Inactive")))</f>
        <v/>
      </c>
      <c r="J473" s="148">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8">
        <f>IF('Rule Recommendations'!A474="","",'Rule Recommendations'!A474)</f>
        <v/>
      </c>
      <c r="F474" s="148">
        <f>IF($E474="","",IF(ROW($E474)&lt;=FIRST_PERMITTED_TRADE_DATE,0,'Apply Constraints'!$E474))</f>
        <v/>
      </c>
      <c r="G474" s="148">
        <f>IF(F474="","",IF(ABS($F474)&gt;MAXIMUM_PERMITTED_LEVERAGE, MAXIMUM_PERMITTED_LEVERAGE*SIGN($F474),$F474))</f>
        <v/>
      </c>
      <c r="H474" s="148">
        <f>IF(G474="","",MAX($G474,-ABS(MAXIMUM_PERMITTED_SHORT_POSITION)))</f>
        <v/>
      </c>
      <c r="I474" s="86">
        <f>IF(C474="","",IF(I473="Triggered","Triggered",IF((C474-C473)/C473*H473&lt;-TRAILING_STOP_LOSS_MAXIMUM_DAILY_LOSS,"Triggered","Inactive")))</f>
        <v/>
      </c>
      <c r="J474" s="148">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8">
        <f>IF('Rule Recommendations'!A475="","",'Rule Recommendations'!A475)</f>
        <v/>
      </c>
      <c r="F475" s="148">
        <f>IF($E475="","",IF(ROW($E475)&lt;=FIRST_PERMITTED_TRADE_DATE,0,'Apply Constraints'!$E475))</f>
        <v/>
      </c>
      <c r="G475" s="148">
        <f>IF(F475="","",IF(ABS($F475)&gt;MAXIMUM_PERMITTED_LEVERAGE, MAXIMUM_PERMITTED_LEVERAGE*SIGN($F475),$F475))</f>
        <v/>
      </c>
      <c r="H475" s="148">
        <f>IF(G475="","",MAX($G475,-ABS(MAXIMUM_PERMITTED_SHORT_POSITION)))</f>
        <v/>
      </c>
      <c r="I475" s="86">
        <f>IF(C475="","",IF(I474="Triggered","Triggered",IF((C475-C474)/C474*H474&lt;-TRAILING_STOP_LOSS_MAXIMUM_DAILY_LOSS,"Triggered","Inactive")))</f>
        <v/>
      </c>
      <c r="J475" s="148">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8">
        <f>IF('Rule Recommendations'!A476="","",'Rule Recommendations'!A476)</f>
        <v/>
      </c>
      <c r="F476" s="148">
        <f>IF($E476="","",IF(ROW($E476)&lt;=FIRST_PERMITTED_TRADE_DATE,0,'Apply Constraints'!$E476))</f>
        <v/>
      </c>
      <c r="G476" s="148">
        <f>IF(F476="","",IF(ABS($F476)&gt;MAXIMUM_PERMITTED_LEVERAGE, MAXIMUM_PERMITTED_LEVERAGE*SIGN($F476),$F476))</f>
        <v/>
      </c>
      <c r="H476" s="148">
        <f>IF(G476="","",MAX($G476,-ABS(MAXIMUM_PERMITTED_SHORT_POSITION)))</f>
        <v/>
      </c>
      <c r="I476" s="86">
        <f>IF(C476="","",IF(I475="Triggered","Triggered",IF((C476-C475)/C475*H475&lt;-TRAILING_STOP_LOSS_MAXIMUM_DAILY_LOSS,"Triggered","Inactive")))</f>
        <v/>
      </c>
      <c r="J476" s="148">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8">
        <f>IF('Rule Recommendations'!A477="","",'Rule Recommendations'!A477)</f>
        <v/>
      </c>
      <c r="F477" s="148">
        <f>IF($E477="","",IF(ROW($E477)&lt;=FIRST_PERMITTED_TRADE_DATE,0,'Apply Constraints'!$E477))</f>
        <v/>
      </c>
      <c r="G477" s="148">
        <f>IF(F477="","",IF(ABS($F477)&gt;MAXIMUM_PERMITTED_LEVERAGE, MAXIMUM_PERMITTED_LEVERAGE*SIGN($F477),$F477))</f>
        <v/>
      </c>
      <c r="H477" s="148">
        <f>IF(G477="","",MAX($G477,-ABS(MAXIMUM_PERMITTED_SHORT_POSITION)))</f>
        <v/>
      </c>
      <c r="I477" s="86">
        <f>IF(C477="","",IF(I476="Triggered","Triggered",IF((C477-C476)/C476*H476&lt;-TRAILING_STOP_LOSS_MAXIMUM_DAILY_LOSS,"Triggered","Inactive")))</f>
        <v/>
      </c>
      <c r="J477" s="148">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8">
        <f>IF('Rule Recommendations'!A478="","",'Rule Recommendations'!A478)</f>
        <v/>
      </c>
      <c r="F478" s="148">
        <f>IF($E478="","",IF(ROW($E478)&lt;=FIRST_PERMITTED_TRADE_DATE,0,'Apply Constraints'!$E478))</f>
        <v/>
      </c>
      <c r="G478" s="148">
        <f>IF(F478="","",IF(ABS($F478)&gt;MAXIMUM_PERMITTED_LEVERAGE, MAXIMUM_PERMITTED_LEVERAGE*SIGN($F478),$F478))</f>
        <v/>
      </c>
      <c r="H478" s="148">
        <f>IF(G478="","",MAX($G478,-ABS(MAXIMUM_PERMITTED_SHORT_POSITION)))</f>
        <v/>
      </c>
      <c r="I478" s="86">
        <f>IF(C478="","",IF(I477="Triggered","Triggered",IF((C478-C477)/C477*H477&lt;-TRAILING_STOP_LOSS_MAXIMUM_DAILY_LOSS,"Triggered","Inactive")))</f>
        <v/>
      </c>
      <c r="J478" s="148">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8">
        <f>IF('Rule Recommendations'!A479="","",'Rule Recommendations'!A479)</f>
        <v/>
      </c>
      <c r="F479" s="148">
        <f>IF($E479="","",IF(ROW($E479)&lt;=FIRST_PERMITTED_TRADE_DATE,0,'Apply Constraints'!$E479))</f>
        <v/>
      </c>
      <c r="G479" s="148">
        <f>IF(F479="","",IF(ABS($F479)&gt;MAXIMUM_PERMITTED_LEVERAGE, MAXIMUM_PERMITTED_LEVERAGE*SIGN($F479),$F479))</f>
        <v/>
      </c>
      <c r="H479" s="148">
        <f>IF(G479="","",MAX($G479,-ABS(MAXIMUM_PERMITTED_SHORT_POSITION)))</f>
        <v/>
      </c>
      <c r="I479" s="86">
        <f>IF(C479="","",IF(I478="Triggered","Triggered",IF((C479-C478)/C478*H478&lt;-TRAILING_STOP_LOSS_MAXIMUM_DAILY_LOSS,"Triggered","Inactive")))</f>
        <v/>
      </c>
      <c r="J479" s="148">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8">
        <f>IF('Rule Recommendations'!A480="","",'Rule Recommendations'!A480)</f>
        <v/>
      </c>
      <c r="F480" s="148">
        <f>IF($E480="","",IF(ROW($E480)&lt;=FIRST_PERMITTED_TRADE_DATE,0,'Apply Constraints'!$E480))</f>
        <v/>
      </c>
      <c r="G480" s="148">
        <f>IF(F480="","",IF(ABS($F480)&gt;MAXIMUM_PERMITTED_LEVERAGE, MAXIMUM_PERMITTED_LEVERAGE*SIGN($F480),$F480))</f>
        <v/>
      </c>
      <c r="H480" s="148">
        <f>IF(G480="","",MAX($G480,-ABS(MAXIMUM_PERMITTED_SHORT_POSITION)))</f>
        <v/>
      </c>
      <c r="I480" s="86">
        <f>IF(C480="","",IF(I479="Triggered","Triggered",IF((C480-C479)/C479*H479&lt;-TRAILING_STOP_LOSS_MAXIMUM_DAILY_LOSS,"Triggered","Inactive")))</f>
        <v/>
      </c>
      <c r="J480" s="148">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8">
        <f>IF('Rule Recommendations'!A481="","",'Rule Recommendations'!A481)</f>
        <v/>
      </c>
      <c r="F481" s="148">
        <f>IF($E481="","",IF(ROW($E481)&lt;=FIRST_PERMITTED_TRADE_DATE,0,'Apply Constraints'!$E481))</f>
        <v/>
      </c>
      <c r="G481" s="148">
        <f>IF(F481="","",IF(ABS($F481)&gt;MAXIMUM_PERMITTED_LEVERAGE, MAXIMUM_PERMITTED_LEVERAGE*SIGN($F481),$F481))</f>
        <v/>
      </c>
      <c r="H481" s="148">
        <f>IF(G481="","",MAX($G481,-ABS(MAXIMUM_PERMITTED_SHORT_POSITION)))</f>
        <v/>
      </c>
      <c r="I481" s="86">
        <f>IF(C481="","",IF(I480="Triggered","Triggered",IF((C481-C480)/C480*H480&lt;-TRAILING_STOP_LOSS_MAXIMUM_DAILY_LOSS,"Triggered","Inactive")))</f>
        <v/>
      </c>
      <c r="J481" s="148">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8">
        <f>IF('Rule Recommendations'!A482="","",'Rule Recommendations'!A482)</f>
        <v/>
      </c>
      <c r="F482" s="148">
        <f>IF($E482="","",IF(ROW($E482)&lt;=FIRST_PERMITTED_TRADE_DATE,0,'Apply Constraints'!$E482))</f>
        <v/>
      </c>
      <c r="G482" s="148">
        <f>IF(F482="","",IF(ABS($F482)&gt;MAXIMUM_PERMITTED_LEVERAGE, MAXIMUM_PERMITTED_LEVERAGE*SIGN($F482),$F482))</f>
        <v/>
      </c>
      <c r="H482" s="148">
        <f>IF(G482="","",MAX($G482,-ABS(MAXIMUM_PERMITTED_SHORT_POSITION)))</f>
        <v/>
      </c>
      <c r="I482" s="86">
        <f>IF(C482="","",IF(I481="Triggered","Triggered",IF((C482-C481)/C481*H481&lt;-TRAILING_STOP_LOSS_MAXIMUM_DAILY_LOSS,"Triggered","Inactive")))</f>
        <v/>
      </c>
      <c r="J482" s="148">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8">
        <f>IF('Rule Recommendations'!A483="","",'Rule Recommendations'!A483)</f>
        <v/>
      </c>
      <c r="F483" s="148">
        <f>IF($E483="","",IF(ROW($E483)&lt;=FIRST_PERMITTED_TRADE_DATE,0,'Apply Constraints'!$E483))</f>
        <v/>
      </c>
      <c r="G483" s="148">
        <f>IF(F483="","",IF(ABS($F483)&gt;MAXIMUM_PERMITTED_LEVERAGE, MAXIMUM_PERMITTED_LEVERAGE*SIGN($F483),$F483))</f>
        <v/>
      </c>
      <c r="H483" s="148">
        <f>IF(G483="","",MAX($G483,-ABS(MAXIMUM_PERMITTED_SHORT_POSITION)))</f>
        <v/>
      </c>
      <c r="I483" s="86">
        <f>IF(C483="","",IF(I482="Triggered","Triggered",IF((C483-C482)/C482*H482&lt;-TRAILING_STOP_LOSS_MAXIMUM_DAILY_LOSS,"Triggered","Inactive")))</f>
        <v/>
      </c>
      <c r="J483" s="148">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8">
        <f>IF('Rule Recommendations'!A484="","",'Rule Recommendations'!A484)</f>
        <v/>
      </c>
      <c r="F484" s="148">
        <f>IF($E484="","",IF(ROW($E484)&lt;=FIRST_PERMITTED_TRADE_DATE,0,'Apply Constraints'!$E484))</f>
        <v/>
      </c>
      <c r="G484" s="148">
        <f>IF(F484="","",IF(ABS($F484)&gt;MAXIMUM_PERMITTED_LEVERAGE, MAXIMUM_PERMITTED_LEVERAGE*SIGN($F484),$F484))</f>
        <v/>
      </c>
      <c r="H484" s="148">
        <f>IF(G484="","",MAX($G484,-ABS(MAXIMUM_PERMITTED_SHORT_POSITION)))</f>
        <v/>
      </c>
      <c r="I484" s="86">
        <f>IF(C484="","",IF(I483="Triggered","Triggered",IF((C484-C483)/C483*H483&lt;-TRAILING_STOP_LOSS_MAXIMUM_DAILY_LOSS,"Triggered","Inactive")))</f>
        <v/>
      </c>
      <c r="J484" s="148">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8">
        <f>IF('Rule Recommendations'!A485="","",'Rule Recommendations'!A485)</f>
        <v/>
      </c>
      <c r="F485" s="148">
        <f>IF($E485="","",IF(ROW($E485)&lt;=FIRST_PERMITTED_TRADE_DATE,0,'Apply Constraints'!$E485))</f>
        <v/>
      </c>
      <c r="G485" s="148">
        <f>IF(F485="","",IF(ABS($F485)&gt;MAXIMUM_PERMITTED_LEVERAGE, MAXIMUM_PERMITTED_LEVERAGE*SIGN($F485),$F485))</f>
        <v/>
      </c>
      <c r="H485" s="148">
        <f>IF(G485="","",MAX($G485,-ABS(MAXIMUM_PERMITTED_SHORT_POSITION)))</f>
        <v/>
      </c>
      <c r="I485" s="86">
        <f>IF(C485="","",IF(I484="Triggered","Triggered",IF((C485-C484)/C484*H484&lt;-TRAILING_STOP_LOSS_MAXIMUM_DAILY_LOSS,"Triggered","Inactive")))</f>
        <v/>
      </c>
      <c r="J485" s="148">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8">
        <f>IF('Rule Recommendations'!A486="","",'Rule Recommendations'!A486)</f>
        <v/>
      </c>
      <c r="F486" s="148">
        <f>IF($E486="","",IF(ROW($E486)&lt;=FIRST_PERMITTED_TRADE_DATE,0,'Apply Constraints'!$E486))</f>
        <v/>
      </c>
      <c r="G486" s="148">
        <f>IF(F486="","",IF(ABS($F486)&gt;MAXIMUM_PERMITTED_LEVERAGE, MAXIMUM_PERMITTED_LEVERAGE*SIGN($F486),$F486))</f>
        <v/>
      </c>
      <c r="H486" s="148">
        <f>IF(G486="","",MAX($G486,-ABS(MAXIMUM_PERMITTED_SHORT_POSITION)))</f>
        <v/>
      </c>
      <c r="I486" s="86">
        <f>IF(C486="","",IF(I485="Triggered","Triggered",IF((C486-C485)/C485*H485&lt;-TRAILING_STOP_LOSS_MAXIMUM_DAILY_LOSS,"Triggered","Inactive")))</f>
        <v/>
      </c>
      <c r="J486" s="148">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8">
        <f>IF('Rule Recommendations'!A487="","",'Rule Recommendations'!A487)</f>
        <v/>
      </c>
      <c r="F487" s="148">
        <f>IF($E487="","",IF(ROW($E487)&lt;=FIRST_PERMITTED_TRADE_DATE,0,'Apply Constraints'!$E487))</f>
        <v/>
      </c>
      <c r="G487" s="148">
        <f>IF(F487="","",IF(ABS($F487)&gt;MAXIMUM_PERMITTED_LEVERAGE, MAXIMUM_PERMITTED_LEVERAGE*SIGN($F487),$F487))</f>
        <v/>
      </c>
      <c r="H487" s="148">
        <f>IF(G487="","",MAX($G487,-ABS(MAXIMUM_PERMITTED_SHORT_POSITION)))</f>
        <v/>
      </c>
      <c r="I487" s="86">
        <f>IF(C487="","",IF(I486="Triggered","Triggered",IF((C487-C486)/C486*H486&lt;-TRAILING_STOP_LOSS_MAXIMUM_DAILY_LOSS,"Triggered","Inactive")))</f>
        <v/>
      </c>
      <c r="J487" s="148">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8">
        <f>IF('Rule Recommendations'!A488="","",'Rule Recommendations'!A488)</f>
        <v/>
      </c>
      <c r="F488" s="148">
        <f>IF($E488="","",IF(ROW($E488)&lt;=FIRST_PERMITTED_TRADE_DATE,0,'Apply Constraints'!$E488))</f>
        <v/>
      </c>
      <c r="G488" s="148">
        <f>IF(F488="","",IF(ABS($F488)&gt;MAXIMUM_PERMITTED_LEVERAGE, MAXIMUM_PERMITTED_LEVERAGE*SIGN($F488),$F488))</f>
        <v/>
      </c>
      <c r="H488" s="148">
        <f>IF(G488="","",MAX($G488,-ABS(MAXIMUM_PERMITTED_SHORT_POSITION)))</f>
        <v/>
      </c>
      <c r="I488" s="86">
        <f>IF(C488="","",IF(I487="Triggered","Triggered",IF((C488-C487)/C487*H487&lt;-TRAILING_STOP_LOSS_MAXIMUM_DAILY_LOSS,"Triggered","Inactive")))</f>
        <v/>
      </c>
      <c r="J488" s="148">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8">
        <f>IF('Rule Recommendations'!A489="","",'Rule Recommendations'!A489)</f>
        <v/>
      </c>
      <c r="F489" s="148">
        <f>IF($E489="","",IF(ROW($E489)&lt;=FIRST_PERMITTED_TRADE_DATE,0,'Apply Constraints'!$E489))</f>
        <v/>
      </c>
      <c r="G489" s="148">
        <f>IF(F489="","",IF(ABS($F489)&gt;MAXIMUM_PERMITTED_LEVERAGE, MAXIMUM_PERMITTED_LEVERAGE*SIGN($F489),$F489))</f>
        <v/>
      </c>
      <c r="H489" s="148">
        <f>IF(G489="","",MAX($G489,-ABS(MAXIMUM_PERMITTED_SHORT_POSITION)))</f>
        <v/>
      </c>
      <c r="I489" s="86">
        <f>IF(C489="","",IF(I488="Triggered","Triggered",IF((C489-C488)/C488*H488&lt;-TRAILING_STOP_LOSS_MAXIMUM_DAILY_LOSS,"Triggered","Inactive")))</f>
        <v/>
      </c>
      <c r="J489" s="148">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8">
        <f>IF('Rule Recommendations'!A490="","",'Rule Recommendations'!A490)</f>
        <v/>
      </c>
      <c r="F490" s="148">
        <f>IF($E490="","",IF(ROW($E490)&lt;=FIRST_PERMITTED_TRADE_DATE,0,'Apply Constraints'!$E490))</f>
        <v/>
      </c>
      <c r="G490" s="148">
        <f>IF(F490="","",IF(ABS($F490)&gt;MAXIMUM_PERMITTED_LEVERAGE, MAXIMUM_PERMITTED_LEVERAGE*SIGN($F490),$F490))</f>
        <v/>
      </c>
      <c r="H490" s="148">
        <f>IF(G490="","",MAX($G490,-ABS(MAXIMUM_PERMITTED_SHORT_POSITION)))</f>
        <v/>
      </c>
      <c r="I490" s="86">
        <f>IF(C490="","",IF(I489="Triggered","Triggered",IF((C490-C489)/C489*H489&lt;-TRAILING_STOP_LOSS_MAXIMUM_DAILY_LOSS,"Triggered","Inactive")))</f>
        <v/>
      </c>
      <c r="J490" s="148">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8">
        <f>IF('Rule Recommendations'!A491="","",'Rule Recommendations'!A491)</f>
        <v/>
      </c>
      <c r="F491" s="148">
        <f>IF($E491="","",IF(ROW($E491)&lt;=FIRST_PERMITTED_TRADE_DATE,0,'Apply Constraints'!$E491))</f>
        <v/>
      </c>
      <c r="G491" s="148">
        <f>IF(F491="","",IF(ABS($F491)&gt;MAXIMUM_PERMITTED_LEVERAGE, MAXIMUM_PERMITTED_LEVERAGE*SIGN($F491),$F491))</f>
        <v/>
      </c>
      <c r="H491" s="148">
        <f>IF(G491="","",MAX($G491,-ABS(MAXIMUM_PERMITTED_SHORT_POSITION)))</f>
        <v/>
      </c>
      <c r="I491" s="86">
        <f>IF(C491="","",IF(I490="Triggered","Triggered",IF((C491-C490)/C490*H490&lt;-TRAILING_STOP_LOSS_MAXIMUM_DAILY_LOSS,"Triggered","Inactive")))</f>
        <v/>
      </c>
      <c r="J491" s="148">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8">
        <f>IF('Rule Recommendations'!A492="","",'Rule Recommendations'!A492)</f>
        <v/>
      </c>
      <c r="F492" s="148">
        <f>IF($E492="","",IF(ROW($E492)&lt;=FIRST_PERMITTED_TRADE_DATE,0,'Apply Constraints'!$E492))</f>
        <v/>
      </c>
      <c r="G492" s="148">
        <f>IF(F492="","",IF(ABS($F492)&gt;MAXIMUM_PERMITTED_LEVERAGE, MAXIMUM_PERMITTED_LEVERAGE*SIGN($F492),$F492))</f>
        <v/>
      </c>
      <c r="H492" s="148">
        <f>IF(G492="","",MAX($G492,-ABS(MAXIMUM_PERMITTED_SHORT_POSITION)))</f>
        <v/>
      </c>
      <c r="I492" s="86">
        <f>IF(C492="","",IF(I491="Triggered","Triggered",IF((C492-C491)/C491*H491&lt;-TRAILING_STOP_LOSS_MAXIMUM_DAILY_LOSS,"Triggered","Inactive")))</f>
        <v/>
      </c>
      <c r="J492" s="148">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8">
        <f>IF('Rule Recommendations'!A493="","",'Rule Recommendations'!A493)</f>
        <v/>
      </c>
      <c r="F493" s="148">
        <f>IF($E493="","",IF(ROW($E493)&lt;=FIRST_PERMITTED_TRADE_DATE,0,'Apply Constraints'!$E493))</f>
        <v/>
      </c>
      <c r="G493" s="148">
        <f>IF(F493="","",IF(ABS($F493)&gt;MAXIMUM_PERMITTED_LEVERAGE, MAXIMUM_PERMITTED_LEVERAGE*SIGN($F493),$F493))</f>
        <v/>
      </c>
      <c r="H493" s="148">
        <f>IF(G493="","",MAX($G493,-ABS(MAXIMUM_PERMITTED_SHORT_POSITION)))</f>
        <v/>
      </c>
      <c r="I493" s="86">
        <f>IF(C493="","",IF(I492="Triggered","Triggered",IF((C493-C492)/C492*H492&lt;-TRAILING_STOP_LOSS_MAXIMUM_DAILY_LOSS,"Triggered","Inactive")))</f>
        <v/>
      </c>
      <c r="J493" s="148">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8">
        <f>IF('Rule Recommendations'!A494="","",'Rule Recommendations'!A494)</f>
        <v/>
      </c>
      <c r="F494" s="148">
        <f>IF($E494="","",IF(ROW($E494)&lt;=FIRST_PERMITTED_TRADE_DATE,0,'Apply Constraints'!$E494))</f>
        <v/>
      </c>
      <c r="G494" s="148">
        <f>IF(F494="","",IF(ABS($F494)&gt;MAXIMUM_PERMITTED_LEVERAGE, MAXIMUM_PERMITTED_LEVERAGE*SIGN($F494),$F494))</f>
        <v/>
      </c>
      <c r="H494" s="148">
        <f>IF(G494="","",MAX($G494,-ABS(MAXIMUM_PERMITTED_SHORT_POSITION)))</f>
        <v/>
      </c>
      <c r="I494" s="86">
        <f>IF(C494="","",IF(I493="Triggered","Triggered",IF((C494-C493)/C493*H493&lt;-TRAILING_STOP_LOSS_MAXIMUM_DAILY_LOSS,"Triggered","Inactive")))</f>
        <v/>
      </c>
      <c r="J494" s="148">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8">
        <f>IF('Rule Recommendations'!A495="","",'Rule Recommendations'!A495)</f>
        <v/>
      </c>
      <c r="F495" s="148">
        <f>IF($E495="","",IF(ROW($E495)&lt;=FIRST_PERMITTED_TRADE_DATE,0,'Apply Constraints'!$E495))</f>
        <v/>
      </c>
      <c r="G495" s="148">
        <f>IF(F495="","",IF(ABS($F495)&gt;MAXIMUM_PERMITTED_LEVERAGE, MAXIMUM_PERMITTED_LEVERAGE*SIGN($F495),$F495))</f>
        <v/>
      </c>
      <c r="H495" s="148">
        <f>IF(G495="","",MAX($G495,-ABS(MAXIMUM_PERMITTED_SHORT_POSITION)))</f>
        <v/>
      </c>
      <c r="I495" s="86">
        <f>IF(C495="","",IF(I494="Triggered","Triggered",IF((C495-C494)/C494*H494&lt;-TRAILING_STOP_LOSS_MAXIMUM_DAILY_LOSS,"Triggered","Inactive")))</f>
        <v/>
      </c>
      <c r="J495" s="148">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8">
        <f>IF('Rule Recommendations'!A496="","",'Rule Recommendations'!A496)</f>
        <v/>
      </c>
      <c r="F496" s="148">
        <f>IF($E496="","",IF(ROW($E496)&lt;=FIRST_PERMITTED_TRADE_DATE,0,'Apply Constraints'!$E496))</f>
        <v/>
      </c>
      <c r="G496" s="148">
        <f>IF(F496="","",IF(ABS($F496)&gt;MAXIMUM_PERMITTED_LEVERAGE, MAXIMUM_PERMITTED_LEVERAGE*SIGN($F496),$F496))</f>
        <v/>
      </c>
      <c r="H496" s="148">
        <f>IF(G496="","",MAX($G496,-ABS(MAXIMUM_PERMITTED_SHORT_POSITION)))</f>
        <v/>
      </c>
      <c r="I496" s="86">
        <f>IF(C496="","",IF(I495="Triggered","Triggered",IF((C496-C495)/C495*H495&lt;-TRAILING_STOP_LOSS_MAXIMUM_DAILY_LOSS,"Triggered","Inactive")))</f>
        <v/>
      </c>
      <c r="J496" s="148">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8">
        <f>IF('Rule Recommendations'!A497="","",'Rule Recommendations'!A497)</f>
        <v/>
      </c>
      <c r="F497" s="148">
        <f>IF($E497="","",IF(ROW($E497)&lt;=FIRST_PERMITTED_TRADE_DATE,0,'Apply Constraints'!$E497))</f>
        <v/>
      </c>
      <c r="G497" s="148">
        <f>IF(F497="","",IF(ABS($F497)&gt;MAXIMUM_PERMITTED_LEVERAGE, MAXIMUM_PERMITTED_LEVERAGE*SIGN($F497),$F497))</f>
        <v/>
      </c>
      <c r="H497" s="148">
        <f>IF(G497="","",MAX($G497,-ABS(MAXIMUM_PERMITTED_SHORT_POSITION)))</f>
        <v/>
      </c>
      <c r="I497" s="86">
        <f>IF(C497="","",IF(I496="Triggered","Triggered",IF((C497-C496)/C496*H496&lt;-TRAILING_STOP_LOSS_MAXIMUM_DAILY_LOSS,"Triggered","Inactive")))</f>
        <v/>
      </c>
      <c r="J497" s="148">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8">
        <f>IF('Rule Recommendations'!A498="","",'Rule Recommendations'!A498)</f>
        <v/>
      </c>
      <c r="F498" s="148">
        <f>IF($E498="","",IF(ROW($E498)&lt;=FIRST_PERMITTED_TRADE_DATE,0,'Apply Constraints'!$E498))</f>
        <v/>
      </c>
      <c r="G498" s="148">
        <f>IF(F498="","",IF(ABS($F498)&gt;MAXIMUM_PERMITTED_LEVERAGE, MAXIMUM_PERMITTED_LEVERAGE*SIGN($F498),$F498))</f>
        <v/>
      </c>
      <c r="H498" s="148">
        <f>IF(G498="","",MAX($G498,-ABS(MAXIMUM_PERMITTED_SHORT_POSITION)))</f>
        <v/>
      </c>
      <c r="I498" s="86">
        <f>IF(C498="","",IF(I497="Triggered","Triggered",IF((C498-C497)/C497*H497&lt;-TRAILING_STOP_LOSS_MAXIMUM_DAILY_LOSS,"Triggered","Inactive")))</f>
        <v/>
      </c>
      <c r="J498" s="148">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8">
        <f>IF('Rule Recommendations'!A499="","",'Rule Recommendations'!A499)</f>
        <v/>
      </c>
      <c r="F499" s="148">
        <f>IF($E499="","",IF(ROW($E499)&lt;=FIRST_PERMITTED_TRADE_DATE,0,'Apply Constraints'!$E499))</f>
        <v/>
      </c>
      <c r="G499" s="148">
        <f>IF(F499="","",IF(ABS($F499)&gt;MAXIMUM_PERMITTED_LEVERAGE, MAXIMUM_PERMITTED_LEVERAGE*SIGN($F499),$F499))</f>
        <v/>
      </c>
      <c r="H499" s="148">
        <f>IF(G499="","",MAX($G499,-ABS(MAXIMUM_PERMITTED_SHORT_POSITION)))</f>
        <v/>
      </c>
      <c r="I499" s="86">
        <f>IF(C499="","",IF(I498="Triggered","Triggered",IF((C499-C498)/C498*H498&lt;-TRAILING_STOP_LOSS_MAXIMUM_DAILY_LOSS,"Triggered","Inactive")))</f>
        <v/>
      </c>
      <c r="J499" s="148">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8">
        <f>IF('Rule Recommendations'!A500="","",'Rule Recommendations'!A500)</f>
        <v/>
      </c>
      <c r="F500" s="148">
        <f>IF($E500="","",IF(ROW($E500)&lt;=FIRST_PERMITTED_TRADE_DATE,0,'Apply Constraints'!$E500))</f>
        <v/>
      </c>
      <c r="G500" s="148">
        <f>IF(F500="","",IF(ABS($F500)&gt;MAXIMUM_PERMITTED_LEVERAGE, MAXIMUM_PERMITTED_LEVERAGE*SIGN($F500),$F500))</f>
        <v/>
      </c>
      <c r="H500" s="148">
        <f>IF(G500="","",MAX($G500,-ABS(MAXIMUM_PERMITTED_SHORT_POSITION)))</f>
        <v/>
      </c>
      <c r="I500" s="86">
        <f>IF(C500="","",IF(I499="Triggered","Triggered",IF((C500-C499)/C499*H499&lt;-TRAILING_STOP_LOSS_MAXIMUM_DAILY_LOSS,"Triggered","Inactive")))</f>
        <v/>
      </c>
      <c r="J500" s="148">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8">
        <f>IF('Rule Recommendations'!A501="","",'Rule Recommendations'!A501)</f>
        <v/>
      </c>
      <c r="F501" s="148">
        <f>IF($E501="","",IF(ROW($E501)&lt;=FIRST_PERMITTED_TRADE_DATE,0,'Apply Constraints'!$E501))</f>
        <v/>
      </c>
      <c r="G501" s="148">
        <f>IF(F501="","",IF(ABS($F501)&gt;MAXIMUM_PERMITTED_LEVERAGE, MAXIMUM_PERMITTED_LEVERAGE*SIGN($F501),$F501))</f>
        <v/>
      </c>
      <c r="H501" s="148">
        <f>IF(G501="","",MAX($G501,-ABS(MAXIMUM_PERMITTED_SHORT_POSITION)))</f>
        <v/>
      </c>
      <c r="I501" s="86">
        <f>IF(C501="","",IF(I500="Triggered","Triggered",IF((C501-C500)/C500*H500&lt;-TRAILING_STOP_LOSS_MAXIMUM_DAILY_LOSS,"Triggered","Inactive")))</f>
        <v/>
      </c>
      <c r="J501" s="148">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8">
        <f>IF('Rule Recommendations'!A502="","",'Rule Recommendations'!A502)</f>
        <v/>
      </c>
      <c r="F502" s="148">
        <f>IF($E502="","",IF(ROW($E502)&lt;=FIRST_PERMITTED_TRADE_DATE,0,'Apply Constraints'!$E502))</f>
        <v/>
      </c>
      <c r="G502" s="148">
        <f>IF(F502="","",IF(ABS($F502)&gt;MAXIMUM_PERMITTED_LEVERAGE, MAXIMUM_PERMITTED_LEVERAGE*SIGN($F502),$F502))</f>
        <v/>
      </c>
      <c r="H502" s="148">
        <f>IF(G502="","",MAX($G502,-ABS(MAXIMUM_PERMITTED_SHORT_POSITION)))</f>
        <v/>
      </c>
      <c r="I502" s="86">
        <f>IF(C502="","",IF(I501="Triggered","Triggered",IF((C502-C501)/C501*H501&lt;-TRAILING_STOP_LOSS_MAXIMUM_DAILY_LOSS,"Triggered","Inactive")))</f>
        <v/>
      </c>
      <c r="J502" s="148">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8">
        <f>IF('Rule Recommendations'!A503="","",'Rule Recommendations'!A503)</f>
        <v/>
      </c>
      <c r="F503" s="148">
        <f>IF($E503="","",IF(ROW($E503)&lt;=FIRST_PERMITTED_TRADE_DATE,0,'Apply Constraints'!$E503))</f>
        <v/>
      </c>
      <c r="G503" s="148">
        <f>IF(F503="","",IF(ABS($F503)&gt;MAXIMUM_PERMITTED_LEVERAGE, MAXIMUM_PERMITTED_LEVERAGE*SIGN($F503),$F503))</f>
        <v/>
      </c>
      <c r="H503" s="148">
        <f>IF(G503="","",MAX($G503,-ABS(MAXIMUM_PERMITTED_SHORT_POSITION)))</f>
        <v/>
      </c>
      <c r="I503" s="86">
        <f>IF(C503="","",IF(I502="Triggered","Triggered",IF((C503-C502)/C502*H502&lt;-TRAILING_STOP_LOSS_MAXIMUM_DAILY_LOSS,"Triggered","Inactive")))</f>
        <v/>
      </c>
      <c r="J503" s="148">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8">
        <f>IF('Rule Recommendations'!A504="","",'Rule Recommendations'!A504)</f>
        <v/>
      </c>
      <c r="F504" s="148">
        <f>IF($E504="","",IF(ROW($E504)&lt;=FIRST_PERMITTED_TRADE_DATE,0,'Apply Constraints'!$E504))</f>
        <v/>
      </c>
      <c r="G504" s="148">
        <f>IF(F504="","",IF(ABS($F504)&gt;MAXIMUM_PERMITTED_LEVERAGE, MAXIMUM_PERMITTED_LEVERAGE*SIGN($F504),$F504))</f>
        <v/>
      </c>
      <c r="H504" s="148">
        <f>IF(G504="","",MAX($G504,-ABS(MAXIMUM_PERMITTED_SHORT_POSITION)))</f>
        <v/>
      </c>
      <c r="I504" s="86">
        <f>IF(C504="","",IF(I503="Triggered","Triggered",IF((C504-C503)/C503*H503&lt;-TRAILING_STOP_LOSS_MAXIMUM_DAILY_LOSS,"Triggered","Inactive")))</f>
        <v/>
      </c>
      <c r="J504" s="148">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8">
        <f>IF('Rule Recommendations'!A505="","",'Rule Recommendations'!A505)</f>
        <v/>
      </c>
      <c r="F505" s="148">
        <f>IF($E505="","",IF(ROW($E505)&lt;=FIRST_PERMITTED_TRADE_DATE,0,'Apply Constraints'!$E505))</f>
        <v/>
      </c>
      <c r="G505" s="148">
        <f>IF(F505="","",IF(ABS($F505)&gt;MAXIMUM_PERMITTED_LEVERAGE, MAXIMUM_PERMITTED_LEVERAGE*SIGN($F505),$F505))</f>
        <v/>
      </c>
      <c r="H505" s="148">
        <f>IF(G505="","",MAX($G505,-ABS(MAXIMUM_PERMITTED_SHORT_POSITION)))</f>
        <v/>
      </c>
      <c r="I505" s="86">
        <f>IF(C505="","",IF(I504="Triggered","Triggered",IF((C505-C504)/C504*H504&lt;-TRAILING_STOP_LOSS_MAXIMUM_DAILY_LOSS,"Triggered","Inactive")))</f>
        <v/>
      </c>
      <c r="J505" s="148">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8">
        <f>IF('Rule Recommendations'!A506="","",'Rule Recommendations'!A506)</f>
        <v/>
      </c>
      <c r="F506" s="148">
        <f>IF($E506="","",IF(ROW($E506)&lt;=FIRST_PERMITTED_TRADE_DATE,0,'Apply Constraints'!$E506))</f>
        <v/>
      </c>
      <c r="G506" s="148">
        <f>IF(F506="","",IF(ABS($F506)&gt;MAXIMUM_PERMITTED_LEVERAGE, MAXIMUM_PERMITTED_LEVERAGE*SIGN($F506),$F506))</f>
        <v/>
      </c>
      <c r="H506" s="148">
        <f>IF(G506="","",MAX($G506,-ABS(MAXIMUM_PERMITTED_SHORT_POSITION)))</f>
        <v/>
      </c>
      <c r="I506" s="86">
        <f>IF(C506="","",IF(I505="Triggered","Triggered",IF((C506-C505)/C505*H505&lt;-TRAILING_STOP_LOSS_MAXIMUM_DAILY_LOSS,"Triggered","Inactive")))</f>
        <v/>
      </c>
      <c r="J506" s="148">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8">
        <f>IF('Rule Recommendations'!A507="","",'Rule Recommendations'!A507)</f>
        <v/>
      </c>
      <c r="F507" s="148">
        <f>IF($E507="","",IF(ROW($E507)&lt;=FIRST_PERMITTED_TRADE_DATE,0,'Apply Constraints'!$E507))</f>
        <v/>
      </c>
      <c r="G507" s="148">
        <f>IF(F507="","",IF(ABS($F507)&gt;MAXIMUM_PERMITTED_LEVERAGE, MAXIMUM_PERMITTED_LEVERAGE*SIGN($F507),$F507))</f>
        <v/>
      </c>
      <c r="H507" s="148">
        <f>IF(G507="","",MAX($G507,-ABS(MAXIMUM_PERMITTED_SHORT_POSITION)))</f>
        <v/>
      </c>
      <c r="I507" s="86">
        <f>IF(C507="","",IF(I506="Triggered","Triggered",IF((C507-C506)/C506*H506&lt;-TRAILING_STOP_LOSS_MAXIMUM_DAILY_LOSS,"Triggered","Inactive")))</f>
        <v/>
      </c>
      <c r="J507" s="148">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8">
        <f>IF('Rule Recommendations'!A508="","",'Rule Recommendations'!A508)</f>
        <v/>
      </c>
      <c r="F508" s="148">
        <f>IF($E508="","",IF(ROW($E508)&lt;=FIRST_PERMITTED_TRADE_DATE,0,'Apply Constraints'!$E508))</f>
        <v/>
      </c>
      <c r="G508" s="148">
        <f>IF(F508="","",IF(ABS($F508)&gt;MAXIMUM_PERMITTED_LEVERAGE, MAXIMUM_PERMITTED_LEVERAGE*SIGN($F508),$F508))</f>
        <v/>
      </c>
      <c r="H508" s="148">
        <f>IF(G508="","",MAX($G508,-ABS(MAXIMUM_PERMITTED_SHORT_POSITION)))</f>
        <v/>
      </c>
      <c r="I508" s="86">
        <f>IF(C508="","",IF(I507="Triggered","Triggered",IF((C508-C507)/C507*H507&lt;-TRAILING_STOP_LOSS_MAXIMUM_DAILY_LOSS,"Triggered","Inactive")))</f>
        <v/>
      </c>
      <c r="J508" s="148">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8">
        <f>IF('Rule Recommendations'!A509="","",'Rule Recommendations'!A509)</f>
        <v/>
      </c>
      <c r="F509" s="148">
        <f>IF($E509="","",IF(ROW($E509)&lt;=FIRST_PERMITTED_TRADE_DATE,0,'Apply Constraints'!$E509))</f>
        <v/>
      </c>
      <c r="G509" s="148">
        <f>IF(F509="","",IF(ABS($F509)&gt;MAXIMUM_PERMITTED_LEVERAGE, MAXIMUM_PERMITTED_LEVERAGE*SIGN($F509),$F509))</f>
        <v/>
      </c>
      <c r="H509" s="148">
        <f>IF(G509="","",MAX($G509,-ABS(MAXIMUM_PERMITTED_SHORT_POSITION)))</f>
        <v/>
      </c>
      <c r="I509" s="86">
        <f>IF(C509="","",IF(I508="Triggered","Triggered",IF((C509-C508)/C508*H508&lt;-TRAILING_STOP_LOSS_MAXIMUM_DAILY_LOSS,"Triggered","Inactive")))</f>
        <v/>
      </c>
      <c r="J509" s="148">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8">
        <f>IF('Rule Recommendations'!A510="","",'Rule Recommendations'!A510)</f>
        <v/>
      </c>
      <c r="F510" s="148">
        <f>IF($E510="","",IF(ROW($E510)&lt;=FIRST_PERMITTED_TRADE_DATE,0,'Apply Constraints'!$E510))</f>
        <v/>
      </c>
      <c r="G510" s="148">
        <f>IF(F510="","",IF(ABS($F510)&gt;MAXIMUM_PERMITTED_LEVERAGE, MAXIMUM_PERMITTED_LEVERAGE*SIGN($F510),$F510))</f>
        <v/>
      </c>
      <c r="H510" s="148">
        <f>IF(G510="","",MAX($G510,-ABS(MAXIMUM_PERMITTED_SHORT_POSITION)))</f>
        <v/>
      </c>
      <c r="I510" s="86">
        <f>IF(C510="","",IF(I509="Triggered","Triggered",IF((C510-C509)/C509*H509&lt;-TRAILING_STOP_LOSS_MAXIMUM_DAILY_LOSS,"Triggered","Inactive")))</f>
        <v/>
      </c>
      <c r="J510" s="148">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8">
        <f>IF('Rule Recommendations'!A511="","",'Rule Recommendations'!A511)</f>
        <v/>
      </c>
      <c r="F511" s="148">
        <f>IF($E511="","",IF(ROW($E511)&lt;=FIRST_PERMITTED_TRADE_DATE,0,'Apply Constraints'!$E511))</f>
        <v/>
      </c>
      <c r="G511" s="148">
        <f>IF(F511="","",IF(ABS($F511)&gt;MAXIMUM_PERMITTED_LEVERAGE, MAXIMUM_PERMITTED_LEVERAGE*SIGN($F511),$F511))</f>
        <v/>
      </c>
      <c r="H511" s="148">
        <f>IF(G511="","",MAX($G511,-ABS(MAXIMUM_PERMITTED_SHORT_POSITION)))</f>
        <v/>
      </c>
      <c r="I511" s="86">
        <f>IF(C511="","",IF(I510="Triggered","Triggered",IF((C511-C510)/C510*H510&lt;-TRAILING_STOP_LOSS_MAXIMUM_DAILY_LOSS,"Triggered","Inactive")))</f>
        <v/>
      </c>
      <c r="J511" s="148">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8">
        <f>IF('Rule Recommendations'!A512="","",'Rule Recommendations'!A512)</f>
        <v/>
      </c>
      <c r="F512" s="148">
        <f>IF($E512="","",IF(ROW($E512)&lt;=FIRST_PERMITTED_TRADE_DATE,0,'Apply Constraints'!$E512))</f>
        <v/>
      </c>
      <c r="G512" s="148">
        <f>IF(F512="","",IF(ABS($F512)&gt;MAXIMUM_PERMITTED_LEVERAGE, MAXIMUM_PERMITTED_LEVERAGE*SIGN($F512),$F512))</f>
        <v/>
      </c>
      <c r="H512" s="148">
        <f>IF(G512="","",MAX($G512,-ABS(MAXIMUM_PERMITTED_SHORT_POSITION)))</f>
        <v/>
      </c>
      <c r="I512" s="86">
        <f>IF(C512="","",IF(I511="Triggered","Triggered",IF((C512-C511)/C511*H511&lt;-TRAILING_STOP_LOSS_MAXIMUM_DAILY_LOSS,"Triggered","Inactive")))</f>
        <v/>
      </c>
      <c r="J512" s="148">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8">
        <f>IF('Rule Recommendations'!A513="","",'Rule Recommendations'!A513)</f>
        <v/>
      </c>
      <c r="F513" s="148">
        <f>IF($E513="","",IF(ROW($E513)&lt;=FIRST_PERMITTED_TRADE_DATE,0,'Apply Constraints'!$E513))</f>
        <v/>
      </c>
      <c r="G513" s="148">
        <f>IF(F513="","",IF(ABS($F513)&gt;MAXIMUM_PERMITTED_LEVERAGE, MAXIMUM_PERMITTED_LEVERAGE*SIGN($F513),$F513))</f>
        <v/>
      </c>
      <c r="H513" s="148">
        <f>IF(G513="","",MAX($G513,-ABS(MAXIMUM_PERMITTED_SHORT_POSITION)))</f>
        <v/>
      </c>
      <c r="I513" s="86">
        <f>IF(C513="","",IF(I512="Triggered","Triggered",IF((C513-C512)/C512*H512&lt;-TRAILING_STOP_LOSS_MAXIMUM_DAILY_LOSS,"Triggered","Inactive")))</f>
        <v/>
      </c>
      <c r="J513" s="148">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8">
        <f>IF('Rule Recommendations'!A514="","",'Rule Recommendations'!A514)</f>
        <v/>
      </c>
      <c r="F514" s="148">
        <f>IF($E514="","",IF(ROW($E514)&lt;=FIRST_PERMITTED_TRADE_DATE,0,'Apply Constraints'!$E514))</f>
        <v/>
      </c>
      <c r="G514" s="148">
        <f>IF(F514="","",IF(ABS($F514)&gt;MAXIMUM_PERMITTED_LEVERAGE, MAXIMUM_PERMITTED_LEVERAGE*SIGN($F514),$F514))</f>
        <v/>
      </c>
      <c r="H514" s="148">
        <f>IF(G514="","",MAX($G514,-ABS(MAXIMUM_PERMITTED_SHORT_POSITION)))</f>
        <v/>
      </c>
      <c r="I514" s="86">
        <f>IF(C514="","",IF(I513="Triggered","Triggered",IF((C514-C513)/C513*H513&lt;-TRAILING_STOP_LOSS_MAXIMUM_DAILY_LOSS,"Triggered","Inactive")))</f>
        <v/>
      </c>
      <c r="J514" s="148">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8">
        <f>IF('Rule Recommendations'!A515="","",'Rule Recommendations'!A515)</f>
        <v/>
      </c>
      <c r="F515" s="148">
        <f>IF($E515="","",IF(ROW($E515)&lt;=FIRST_PERMITTED_TRADE_DATE,0,'Apply Constraints'!$E515))</f>
        <v/>
      </c>
      <c r="G515" s="148">
        <f>IF(F515="","",IF(ABS($F515)&gt;MAXIMUM_PERMITTED_LEVERAGE, MAXIMUM_PERMITTED_LEVERAGE*SIGN($F515),$F515))</f>
        <v/>
      </c>
      <c r="H515" s="148">
        <f>IF(G515="","",MAX($G515,-ABS(MAXIMUM_PERMITTED_SHORT_POSITION)))</f>
        <v/>
      </c>
      <c r="I515" s="86">
        <f>IF(C515="","",IF(I514="Triggered","Triggered",IF((C515-C514)/C514*H514&lt;-TRAILING_STOP_LOSS_MAXIMUM_DAILY_LOSS,"Triggered","Inactive")))</f>
        <v/>
      </c>
      <c r="J515" s="148">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8">
        <f>IF('Rule Recommendations'!A516="","",'Rule Recommendations'!A516)</f>
        <v/>
      </c>
      <c r="F516" s="148">
        <f>IF($E516="","",IF(ROW($E516)&lt;=FIRST_PERMITTED_TRADE_DATE,0,'Apply Constraints'!$E516))</f>
        <v/>
      </c>
      <c r="G516" s="148">
        <f>IF(F516="","",IF(ABS($F516)&gt;MAXIMUM_PERMITTED_LEVERAGE, MAXIMUM_PERMITTED_LEVERAGE*SIGN($F516),$F516))</f>
        <v/>
      </c>
      <c r="H516" s="148">
        <f>IF(G516="","",MAX($G516,-ABS(MAXIMUM_PERMITTED_SHORT_POSITION)))</f>
        <v/>
      </c>
      <c r="I516" s="86">
        <f>IF(C516="","",IF(I515="Triggered","Triggered",IF((C516-C515)/C515*H515&lt;-TRAILING_STOP_LOSS_MAXIMUM_DAILY_LOSS,"Triggered","Inactive")))</f>
        <v/>
      </c>
      <c r="J516" s="148">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8">
        <f>IF('Rule Recommendations'!A517="","",'Rule Recommendations'!A517)</f>
        <v/>
      </c>
      <c r="F517" s="148">
        <f>IF($E517="","",IF(ROW($E517)&lt;=FIRST_PERMITTED_TRADE_DATE,0,'Apply Constraints'!$E517))</f>
        <v/>
      </c>
      <c r="G517" s="148">
        <f>IF(F517="","",IF(ABS($F517)&gt;MAXIMUM_PERMITTED_LEVERAGE, MAXIMUM_PERMITTED_LEVERAGE*SIGN($F517),$F517))</f>
        <v/>
      </c>
      <c r="H517" s="148">
        <f>IF(G517="","",MAX($G517,-ABS(MAXIMUM_PERMITTED_SHORT_POSITION)))</f>
        <v/>
      </c>
      <c r="I517" s="86">
        <f>IF(C517="","",IF(I516="Triggered","Triggered",IF((C517-C516)/C516*H516&lt;-TRAILING_STOP_LOSS_MAXIMUM_DAILY_LOSS,"Triggered","Inactive")))</f>
        <v/>
      </c>
      <c r="J517" s="148">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8">
        <f>IF('Rule Recommendations'!A518="","",'Rule Recommendations'!A518)</f>
        <v/>
      </c>
      <c r="F518" s="148">
        <f>IF($E518="","",IF(ROW($E518)&lt;=FIRST_PERMITTED_TRADE_DATE,0,'Apply Constraints'!$E518))</f>
        <v/>
      </c>
      <c r="G518" s="148">
        <f>IF(F518="","",IF(ABS($F518)&gt;MAXIMUM_PERMITTED_LEVERAGE, MAXIMUM_PERMITTED_LEVERAGE*SIGN($F518),$F518))</f>
        <v/>
      </c>
      <c r="H518" s="148">
        <f>IF(G518="","",MAX($G518,-ABS(MAXIMUM_PERMITTED_SHORT_POSITION)))</f>
        <v/>
      </c>
      <c r="I518" s="86">
        <f>IF(C518="","",IF(I517="Triggered","Triggered",IF((C518-C517)/C517*H517&lt;-TRAILING_STOP_LOSS_MAXIMUM_DAILY_LOSS,"Triggered","Inactive")))</f>
        <v/>
      </c>
      <c r="J518" s="148">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8">
        <f>IF('Rule Recommendations'!A519="","",'Rule Recommendations'!A519)</f>
        <v/>
      </c>
      <c r="F519" s="148">
        <f>IF($E519="","",IF(ROW($E519)&lt;=FIRST_PERMITTED_TRADE_DATE,0,'Apply Constraints'!$E519))</f>
        <v/>
      </c>
      <c r="G519" s="148">
        <f>IF(F519="","",IF(ABS($F519)&gt;MAXIMUM_PERMITTED_LEVERAGE, MAXIMUM_PERMITTED_LEVERAGE*SIGN($F519),$F519))</f>
        <v/>
      </c>
      <c r="H519" s="148">
        <f>IF(G519="","",MAX($G519,-ABS(MAXIMUM_PERMITTED_SHORT_POSITION)))</f>
        <v/>
      </c>
      <c r="I519" s="86">
        <f>IF(C519="","",IF(I518="Triggered","Triggered",IF((C519-C518)/C518*H518&lt;-TRAILING_STOP_LOSS_MAXIMUM_DAILY_LOSS,"Triggered","Inactive")))</f>
        <v/>
      </c>
      <c r="J519" s="148">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8">
        <f>IF('Rule Recommendations'!A520="","",'Rule Recommendations'!A520)</f>
        <v/>
      </c>
      <c r="F520" s="148">
        <f>IF($E520="","",IF(ROW($E520)&lt;=FIRST_PERMITTED_TRADE_DATE,0,'Apply Constraints'!$E520))</f>
        <v/>
      </c>
      <c r="G520" s="148">
        <f>IF(F520="","",IF(ABS($F520)&gt;MAXIMUM_PERMITTED_LEVERAGE, MAXIMUM_PERMITTED_LEVERAGE*SIGN($F520),$F520))</f>
        <v/>
      </c>
      <c r="H520" s="148">
        <f>IF(G520="","",MAX($G520,-ABS(MAXIMUM_PERMITTED_SHORT_POSITION)))</f>
        <v/>
      </c>
      <c r="I520" s="86">
        <f>IF(C520="","",IF(I519="Triggered","Triggered",IF((C520-C519)/C519*H519&lt;-TRAILING_STOP_LOSS_MAXIMUM_DAILY_LOSS,"Triggered","Inactive")))</f>
        <v/>
      </c>
      <c r="J520" s="148">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8">
        <f>IF('Rule Recommendations'!A521="","",'Rule Recommendations'!A521)</f>
        <v/>
      </c>
      <c r="F521" s="148">
        <f>IF($E521="","",IF(ROW($E521)&lt;=FIRST_PERMITTED_TRADE_DATE,0,'Apply Constraints'!$E521))</f>
        <v/>
      </c>
      <c r="G521" s="148">
        <f>IF(F521="","",IF(ABS($F521)&gt;MAXIMUM_PERMITTED_LEVERAGE, MAXIMUM_PERMITTED_LEVERAGE*SIGN($F521),$F521))</f>
        <v/>
      </c>
      <c r="H521" s="148">
        <f>IF(G521="","",MAX($G521,-ABS(MAXIMUM_PERMITTED_SHORT_POSITION)))</f>
        <v/>
      </c>
      <c r="I521" s="86">
        <f>IF(C521="","",IF(I520="Triggered","Triggered",IF((C521-C520)/C520*H520&lt;-TRAILING_STOP_LOSS_MAXIMUM_DAILY_LOSS,"Triggered","Inactive")))</f>
        <v/>
      </c>
      <c r="J521" s="148">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8">
        <f>IF('Rule Recommendations'!A522="","",'Rule Recommendations'!A522)</f>
        <v/>
      </c>
      <c r="F522" s="148">
        <f>IF($E522="","",IF(ROW($E522)&lt;=FIRST_PERMITTED_TRADE_DATE,0,'Apply Constraints'!$E522))</f>
        <v/>
      </c>
      <c r="G522" s="148">
        <f>IF(F522="","",IF(ABS($F522)&gt;MAXIMUM_PERMITTED_LEVERAGE, MAXIMUM_PERMITTED_LEVERAGE*SIGN($F522),$F522))</f>
        <v/>
      </c>
      <c r="H522" s="148">
        <f>IF(G522="","",MAX($G522,-ABS(MAXIMUM_PERMITTED_SHORT_POSITION)))</f>
        <v/>
      </c>
      <c r="I522" s="86">
        <f>IF(C522="","",IF(I521="Triggered","Triggered",IF((C522-C521)/C521*H521&lt;-TRAILING_STOP_LOSS_MAXIMUM_DAILY_LOSS,"Triggered","Inactive")))</f>
        <v/>
      </c>
      <c r="J522" s="148">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8">
        <f>IF('Rule Recommendations'!A523="","",'Rule Recommendations'!A523)</f>
        <v/>
      </c>
      <c r="F523" s="148">
        <f>IF($E523="","",IF(ROW($E523)&lt;=FIRST_PERMITTED_TRADE_DATE,0,'Apply Constraints'!$E523))</f>
        <v/>
      </c>
      <c r="G523" s="148">
        <f>IF(F523="","",IF(ABS($F523)&gt;MAXIMUM_PERMITTED_LEVERAGE, MAXIMUM_PERMITTED_LEVERAGE*SIGN($F523),$F523))</f>
        <v/>
      </c>
      <c r="H523" s="148">
        <f>IF(G523="","",MAX($G523,-ABS(MAXIMUM_PERMITTED_SHORT_POSITION)))</f>
        <v/>
      </c>
      <c r="I523" s="86">
        <f>IF(C523="","",IF(I522="Triggered","Triggered",IF((C523-C522)/C522*H522&lt;-TRAILING_STOP_LOSS_MAXIMUM_DAILY_LOSS,"Triggered","Inactive")))</f>
        <v/>
      </c>
      <c r="J523" s="148">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8">
        <f>IF('Rule Recommendations'!A524="","",'Rule Recommendations'!A524)</f>
        <v/>
      </c>
      <c r="F524" s="148">
        <f>IF($E524="","",IF(ROW($E524)&lt;=FIRST_PERMITTED_TRADE_DATE,0,'Apply Constraints'!$E524))</f>
        <v/>
      </c>
      <c r="G524" s="148">
        <f>IF(F524="","",IF(ABS($F524)&gt;MAXIMUM_PERMITTED_LEVERAGE, MAXIMUM_PERMITTED_LEVERAGE*SIGN($F524),$F524))</f>
        <v/>
      </c>
      <c r="H524" s="148">
        <f>IF(G524="","",MAX($G524,-ABS(MAXIMUM_PERMITTED_SHORT_POSITION)))</f>
        <v/>
      </c>
      <c r="I524" s="86">
        <f>IF(C524="","",IF(I523="Triggered","Triggered",IF((C524-C523)/C523*H523&lt;-TRAILING_STOP_LOSS_MAXIMUM_DAILY_LOSS,"Triggered","Inactive")))</f>
        <v/>
      </c>
      <c r="J524" s="148">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8">
        <f>IF('Rule Recommendations'!A525="","",'Rule Recommendations'!A525)</f>
        <v/>
      </c>
      <c r="F525" s="148">
        <f>IF($E525="","",IF(ROW($E525)&lt;=FIRST_PERMITTED_TRADE_DATE,0,'Apply Constraints'!$E525))</f>
        <v/>
      </c>
      <c r="G525" s="148">
        <f>IF(F525="","",IF(ABS($F525)&gt;MAXIMUM_PERMITTED_LEVERAGE, MAXIMUM_PERMITTED_LEVERAGE*SIGN($F525),$F525))</f>
        <v/>
      </c>
      <c r="H525" s="148">
        <f>IF(G525="","",MAX($G525,-ABS(MAXIMUM_PERMITTED_SHORT_POSITION)))</f>
        <v/>
      </c>
      <c r="I525" s="86">
        <f>IF(C525="","",IF(I524="Triggered","Triggered",IF((C525-C524)/C524*H524&lt;-TRAILING_STOP_LOSS_MAXIMUM_DAILY_LOSS,"Triggered","Inactive")))</f>
        <v/>
      </c>
      <c r="J525" s="148">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8">
        <f>IF('Rule Recommendations'!A526="","",'Rule Recommendations'!A526)</f>
        <v/>
      </c>
      <c r="F526" s="148">
        <f>IF($E526="","",IF(ROW($E526)&lt;=FIRST_PERMITTED_TRADE_DATE,0,'Apply Constraints'!$E526))</f>
        <v/>
      </c>
      <c r="G526" s="148">
        <f>IF(F526="","",IF(ABS($F526)&gt;MAXIMUM_PERMITTED_LEVERAGE, MAXIMUM_PERMITTED_LEVERAGE*SIGN($F526),$F526))</f>
        <v/>
      </c>
      <c r="H526" s="148">
        <f>IF(G526="","",MAX($G526,-ABS(MAXIMUM_PERMITTED_SHORT_POSITION)))</f>
        <v/>
      </c>
      <c r="I526" s="86">
        <f>IF(C526="","",IF(I525="Triggered","Triggered",IF((C526-C525)/C525*H525&lt;-TRAILING_STOP_LOSS_MAXIMUM_DAILY_LOSS,"Triggered","Inactive")))</f>
        <v/>
      </c>
      <c r="J526" s="148">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8">
        <f>IF('Rule Recommendations'!A527="","",'Rule Recommendations'!A527)</f>
        <v/>
      </c>
      <c r="F527" s="148">
        <f>IF($E527="","",IF(ROW($E527)&lt;=FIRST_PERMITTED_TRADE_DATE,0,'Apply Constraints'!$E527))</f>
        <v/>
      </c>
      <c r="G527" s="148">
        <f>IF(F527="","",IF(ABS($F527)&gt;MAXIMUM_PERMITTED_LEVERAGE, MAXIMUM_PERMITTED_LEVERAGE*SIGN($F527),$F527))</f>
        <v/>
      </c>
      <c r="H527" s="148">
        <f>IF(G527="","",MAX($G527,-ABS(MAXIMUM_PERMITTED_SHORT_POSITION)))</f>
        <v/>
      </c>
      <c r="I527" s="86">
        <f>IF(C527="","",IF(I526="Triggered","Triggered",IF((C527-C526)/C526*H526&lt;-TRAILING_STOP_LOSS_MAXIMUM_DAILY_LOSS,"Triggered","Inactive")))</f>
        <v/>
      </c>
      <c r="J527" s="148">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8">
        <f>IF('Rule Recommendations'!A528="","",'Rule Recommendations'!A528)</f>
        <v/>
      </c>
      <c r="F528" s="148">
        <f>IF($E528="","",IF(ROW($E528)&lt;=FIRST_PERMITTED_TRADE_DATE,0,'Apply Constraints'!$E528))</f>
        <v/>
      </c>
      <c r="G528" s="148">
        <f>IF(F528="","",IF(ABS($F528)&gt;MAXIMUM_PERMITTED_LEVERAGE, MAXIMUM_PERMITTED_LEVERAGE*SIGN($F528),$F528))</f>
        <v/>
      </c>
      <c r="H528" s="148">
        <f>IF(G528="","",MAX($G528,-ABS(MAXIMUM_PERMITTED_SHORT_POSITION)))</f>
        <v/>
      </c>
      <c r="I528" s="86">
        <f>IF(C528="","",IF(I527="Triggered","Triggered",IF((C528-C527)/C527*H527&lt;-TRAILING_STOP_LOSS_MAXIMUM_DAILY_LOSS,"Triggered","Inactive")))</f>
        <v/>
      </c>
      <c r="J528" s="148">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8">
        <f>IF('Rule Recommendations'!A529="","",'Rule Recommendations'!A529)</f>
        <v/>
      </c>
      <c r="F529" s="148">
        <f>IF($E529="","",IF(ROW($E529)&lt;=FIRST_PERMITTED_TRADE_DATE,0,'Apply Constraints'!$E529))</f>
        <v/>
      </c>
      <c r="G529" s="148">
        <f>IF(F529="","",IF(ABS($F529)&gt;MAXIMUM_PERMITTED_LEVERAGE, MAXIMUM_PERMITTED_LEVERAGE*SIGN($F529),$F529))</f>
        <v/>
      </c>
      <c r="H529" s="148">
        <f>IF(G529="","",MAX($G529,-ABS(MAXIMUM_PERMITTED_SHORT_POSITION)))</f>
        <v/>
      </c>
      <c r="I529" s="86">
        <f>IF(C529="","",IF(I528="Triggered","Triggered",IF((C529-C528)/C528*H528&lt;-TRAILING_STOP_LOSS_MAXIMUM_DAILY_LOSS,"Triggered","Inactive")))</f>
        <v/>
      </c>
      <c r="J529" s="148">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8">
        <f>IF('Rule Recommendations'!A530="","",'Rule Recommendations'!A530)</f>
        <v/>
      </c>
      <c r="F530" s="148">
        <f>IF($E530="","",IF(ROW($E530)&lt;=FIRST_PERMITTED_TRADE_DATE,0,'Apply Constraints'!$E530))</f>
        <v/>
      </c>
      <c r="G530" s="148">
        <f>IF(F530="","",IF(ABS($F530)&gt;MAXIMUM_PERMITTED_LEVERAGE, MAXIMUM_PERMITTED_LEVERAGE*SIGN($F530),$F530))</f>
        <v/>
      </c>
      <c r="H530" s="148">
        <f>IF(G530="","",MAX($G530,-ABS(MAXIMUM_PERMITTED_SHORT_POSITION)))</f>
        <v/>
      </c>
      <c r="I530" s="86">
        <f>IF(C530="","",IF(I529="Triggered","Triggered",IF((C530-C529)/C529*H529&lt;-TRAILING_STOP_LOSS_MAXIMUM_DAILY_LOSS,"Triggered","Inactive")))</f>
        <v/>
      </c>
      <c r="J530" s="148">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8">
        <f>IF('Rule Recommendations'!A531="","",'Rule Recommendations'!A531)</f>
        <v/>
      </c>
      <c r="F531" s="148">
        <f>IF($E531="","",IF(ROW($E531)&lt;=FIRST_PERMITTED_TRADE_DATE,0,'Apply Constraints'!$E531))</f>
        <v/>
      </c>
      <c r="G531" s="148">
        <f>IF(F531="","",IF(ABS($F531)&gt;MAXIMUM_PERMITTED_LEVERAGE, MAXIMUM_PERMITTED_LEVERAGE*SIGN($F531),$F531))</f>
        <v/>
      </c>
      <c r="H531" s="148">
        <f>IF(G531="","",MAX($G531,-ABS(MAXIMUM_PERMITTED_SHORT_POSITION)))</f>
        <v/>
      </c>
      <c r="I531" s="86">
        <f>IF(C531="","",IF(I530="Triggered","Triggered",IF((C531-C530)/C530*H530&lt;-TRAILING_STOP_LOSS_MAXIMUM_DAILY_LOSS,"Triggered","Inactive")))</f>
        <v/>
      </c>
      <c r="J531" s="148">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8">
        <f>IF('Rule Recommendations'!A532="","",'Rule Recommendations'!A532)</f>
        <v/>
      </c>
      <c r="F532" s="148">
        <f>IF($E532="","",IF(ROW($E532)&lt;=FIRST_PERMITTED_TRADE_DATE,0,'Apply Constraints'!$E532))</f>
        <v/>
      </c>
      <c r="G532" s="148">
        <f>IF(F532="","",IF(ABS($F532)&gt;MAXIMUM_PERMITTED_LEVERAGE, MAXIMUM_PERMITTED_LEVERAGE*SIGN($F532),$F532))</f>
        <v/>
      </c>
      <c r="H532" s="148">
        <f>IF(G532="","",MAX($G532,-ABS(MAXIMUM_PERMITTED_SHORT_POSITION)))</f>
        <v/>
      </c>
      <c r="I532" s="86">
        <f>IF(C532="","",IF(I531="Triggered","Triggered",IF((C532-C531)/C531*H531&lt;-TRAILING_STOP_LOSS_MAXIMUM_DAILY_LOSS,"Triggered","Inactive")))</f>
        <v/>
      </c>
      <c r="J532" s="148">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8">
        <f>IF('Rule Recommendations'!A533="","",'Rule Recommendations'!A533)</f>
        <v/>
      </c>
      <c r="F533" s="148">
        <f>IF($E533="","",IF(ROW($E533)&lt;=FIRST_PERMITTED_TRADE_DATE,0,'Apply Constraints'!$E533))</f>
        <v/>
      </c>
      <c r="G533" s="148">
        <f>IF(F533="","",IF(ABS($F533)&gt;MAXIMUM_PERMITTED_LEVERAGE, MAXIMUM_PERMITTED_LEVERAGE*SIGN($F533),$F533))</f>
        <v/>
      </c>
      <c r="H533" s="148">
        <f>IF(G533="","",MAX($G533,-ABS(MAXIMUM_PERMITTED_SHORT_POSITION)))</f>
        <v/>
      </c>
      <c r="I533" s="86">
        <f>IF(C533="","",IF(I532="Triggered","Triggered",IF((C533-C532)/C532*H532&lt;-TRAILING_STOP_LOSS_MAXIMUM_DAILY_LOSS,"Triggered","Inactive")))</f>
        <v/>
      </c>
      <c r="J533" s="148">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8">
        <f>IF('Rule Recommendations'!A534="","",'Rule Recommendations'!A534)</f>
        <v/>
      </c>
      <c r="F534" s="148">
        <f>IF($E534="","",IF(ROW($E534)&lt;=FIRST_PERMITTED_TRADE_DATE,0,'Apply Constraints'!$E534))</f>
        <v/>
      </c>
      <c r="G534" s="148">
        <f>IF(F534="","",IF(ABS($F534)&gt;MAXIMUM_PERMITTED_LEVERAGE, MAXIMUM_PERMITTED_LEVERAGE*SIGN($F534),$F534))</f>
        <v/>
      </c>
      <c r="H534" s="148">
        <f>IF(G534="","",MAX($G534,-ABS(MAXIMUM_PERMITTED_SHORT_POSITION)))</f>
        <v/>
      </c>
      <c r="I534" s="86">
        <f>IF(C534="","",IF(I533="Triggered","Triggered",IF((C534-C533)/C533*H533&lt;-TRAILING_STOP_LOSS_MAXIMUM_DAILY_LOSS,"Triggered","Inactive")))</f>
        <v/>
      </c>
      <c r="J534" s="148">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8">
        <f>IF('Rule Recommendations'!A535="","",'Rule Recommendations'!A535)</f>
        <v/>
      </c>
      <c r="F535" s="148">
        <f>IF($E535="","",IF(ROW($E535)&lt;=FIRST_PERMITTED_TRADE_DATE,0,'Apply Constraints'!$E535))</f>
        <v/>
      </c>
      <c r="G535" s="148">
        <f>IF(F535="","",IF(ABS($F535)&gt;MAXIMUM_PERMITTED_LEVERAGE, MAXIMUM_PERMITTED_LEVERAGE*SIGN($F535),$F535))</f>
        <v/>
      </c>
      <c r="H535" s="148">
        <f>IF(G535="","",MAX($G535,-ABS(MAXIMUM_PERMITTED_SHORT_POSITION)))</f>
        <v/>
      </c>
      <c r="I535" s="86">
        <f>IF(C535="","",IF(I534="Triggered","Triggered",IF((C535-C534)/C534*H534&lt;-TRAILING_STOP_LOSS_MAXIMUM_DAILY_LOSS,"Triggered","Inactive")))</f>
        <v/>
      </c>
      <c r="J535" s="148">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8">
        <f>IF('Rule Recommendations'!A536="","",'Rule Recommendations'!A536)</f>
        <v/>
      </c>
      <c r="F536" s="148">
        <f>IF($E536="","",IF(ROW($E536)&lt;=FIRST_PERMITTED_TRADE_DATE,0,'Apply Constraints'!$E536))</f>
        <v/>
      </c>
      <c r="G536" s="148">
        <f>IF(F536="","",IF(ABS($F536)&gt;MAXIMUM_PERMITTED_LEVERAGE, MAXIMUM_PERMITTED_LEVERAGE*SIGN($F536),$F536))</f>
        <v/>
      </c>
      <c r="H536" s="148">
        <f>IF(G536="","",MAX($G536,-ABS(MAXIMUM_PERMITTED_SHORT_POSITION)))</f>
        <v/>
      </c>
      <c r="I536" s="86">
        <f>IF(C536="","",IF(I535="Triggered","Triggered",IF((C536-C535)/C535*H535&lt;-TRAILING_STOP_LOSS_MAXIMUM_DAILY_LOSS,"Triggered","Inactive")))</f>
        <v/>
      </c>
      <c r="J536" s="148">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8">
        <f>IF('Rule Recommendations'!A537="","",'Rule Recommendations'!A537)</f>
        <v/>
      </c>
      <c r="F537" s="148">
        <f>IF($E537="","",IF(ROW($E537)&lt;=FIRST_PERMITTED_TRADE_DATE,0,'Apply Constraints'!$E537))</f>
        <v/>
      </c>
      <c r="G537" s="148">
        <f>IF(F537="","",IF(ABS($F537)&gt;MAXIMUM_PERMITTED_LEVERAGE, MAXIMUM_PERMITTED_LEVERAGE*SIGN($F537),$F537))</f>
        <v/>
      </c>
      <c r="H537" s="148">
        <f>IF(G537="","",MAX($G537,-ABS(MAXIMUM_PERMITTED_SHORT_POSITION)))</f>
        <v/>
      </c>
      <c r="I537" s="86">
        <f>IF(C537="","",IF(I536="Triggered","Triggered",IF((C537-C536)/C536*H536&lt;-TRAILING_STOP_LOSS_MAXIMUM_DAILY_LOSS,"Triggered","Inactive")))</f>
        <v/>
      </c>
      <c r="J537" s="148">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8">
        <f>IF('Rule Recommendations'!A538="","",'Rule Recommendations'!A538)</f>
        <v/>
      </c>
      <c r="F538" s="148">
        <f>IF($E538="","",IF(ROW($E538)&lt;=FIRST_PERMITTED_TRADE_DATE,0,'Apply Constraints'!$E538))</f>
        <v/>
      </c>
      <c r="G538" s="148">
        <f>IF(F538="","",IF(ABS($F538)&gt;MAXIMUM_PERMITTED_LEVERAGE, MAXIMUM_PERMITTED_LEVERAGE*SIGN($F538),$F538))</f>
        <v/>
      </c>
      <c r="H538" s="148">
        <f>IF(G538="","",MAX($G538,-ABS(MAXIMUM_PERMITTED_SHORT_POSITION)))</f>
        <v/>
      </c>
      <c r="I538" s="86">
        <f>IF(C538="","",IF(I537="Triggered","Triggered",IF((C538-C537)/C537*H537&lt;-TRAILING_STOP_LOSS_MAXIMUM_DAILY_LOSS,"Triggered","Inactive")))</f>
        <v/>
      </c>
      <c r="J538" s="148">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8">
        <f>IF('Rule Recommendations'!A539="","",'Rule Recommendations'!A539)</f>
        <v/>
      </c>
      <c r="F539" s="148">
        <f>IF($E539="","",IF(ROW($E539)&lt;=FIRST_PERMITTED_TRADE_DATE,0,'Apply Constraints'!$E539))</f>
        <v/>
      </c>
      <c r="G539" s="148">
        <f>IF(F539="","",IF(ABS($F539)&gt;MAXIMUM_PERMITTED_LEVERAGE, MAXIMUM_PERMITTED_LEVERAGE*SIGN($F539),$F539))</f>
        <v/>
      </c>
      <c r="H539" s="148">
        <f>IF(G539="","",MAX($G539,-ABS(MAXIMUM_PERMITTED_SHORT_POSITION)))</f>
        <v/>
      </c>
      <c r="I539" s="86">
        <f>IF(C539="","",IF(I538="Triggered","Triggered",IF((C539-C538)/C538*H538&lt;-TRAILING_STOP_LOSS_MAXIMUM_DAILY_LOSS,"Triggered","Inactive")))</f>
        <v/>
      </c>
      <c r="J539" s="148">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8">
        <f>IF('Rule Recommendations'!A540="","",'Rule Recommendations'!A540)</f>
        <v/>
      </c>
      <c r="F540" s="148">
        <f>IF($E540="","",IF(ROW($E540)&lt;=FIRST_PERMITTED_TRADE_DATE,0,'Apply Constraints'!$E540))</f>
        <v/>
      </c>
      <c r="G540" s="148">
        <f>IF(F540="","",IF(ABS($F540)&gt;MAXIMUM_PERMITTED_LEVERAGE, MAXIMUM_PERMITTED_LEVERAGE*SIGN($F540),$F540))</f>
        <v/>
      </c>
      <c r="H540" s="148">
        <f>IF(G540="","",MAX($G540,-ABS(MAXIMUM_PERMITTED_SHORT_POSITION)))</f>
        <v/>
      </c>
      <c r="I540" s="86">
        <f>IF(C540="","",IF(I539="Triggered","Triggered",IF((C540-C539)/C539*H539&lt;-TRAILING_STOP_LOSS_MAXIMUM_DAILY_LOSS,"Triggered","Inactive")))</f>
        <v/>
      </c>
      <c r="J540" s="148">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8">
        <f>IF('Rule Recommendations'!A541="","",'Rule Recommendations'!A541)</f>
        <v/>
      </c>
      <c r="F541" s="148">
        <f>IF($E541="","",IF(ROW($E541)&lt;=FIRST_PERMITTED_TRADE_DATE,0,'Apply Constraints'!$E541))</f>
        <v/>
      </c>
      <c r="G541" s="148">
        <f>IF(F541="","",IF(ABS($F541)&gt;MAXIMUM_PERMITTED_LEVERAGE, MAXIMUM_PERMITTED_LEVERAGE*SIGN($F541),$F541))</f>
        <v/>
      </c>
      <c r="H541" s="148">
        <f>IF(G541="","",MAX($G541,-ABS(MAXIMUM_PERMITTED_SHORT_POSITION)))</f>
        <v/>
      </c>
      <c r="I541" s="86">
        <f>IF(C541="","",IF(I540="Triggered","Triggered",IF((C541-C540)/C540*H540&lt;-TRAILING_STOP_LOSS_MAXIMUM_DAILY_LOSS,"Triggered","Inactive")))</f>
        <v/>
      </c>
      <c r="J541" s="148">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8">
        <f>IF('Rule Recommendations'!A542="","",'Rule Recommendations'!A542)</f>
        <v/>
      </c>
      <c r="F542" s="148">
        <f>IF($E542="","",IF(ROW($E542)&lt;=FIRST_PERMITTED_TRADE_DATE,0,'Apply Constraints'!$E542))</f>
        <v/>
      </c>
      <c r="G542" s="148">
        <f>IF(F542="","",IF(ABS($F542)&gt;MAXIMUM_PERMITTED_LEVERAGE, MAXIMUM_PERMITTED_LEVERAGE*SIGN($F542),$F542))</f>
        <v/>
      </c>
      <c r="H542" s="148">
        <f>IF(G542="","",MAX($G542,-ABS(MAXIMUM_PERMITTED_SHORT_POSITION)))</f>
        <v/>
      </c>
      <c r="I542" s="86">
        <f>IF(C542="","",IF(I541="Triggered","Triggered",IF((C542-C541)/C541*H541&lt;-TRAILING_STOP_LOSS_MAXIMUM_DAILY_LOSS,"Triggered","Inactive")))</f>
        <v/>
      </c>
      <c r="J542" s="148">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8">
        <f>IF('Rule Recommendations'!A543="","",'Rule Recommendations'!A543)</f>
        <v/>
      </c>
      <c r="F543" s="148">
        <f>IF($E543="","",IF(ROW($E543)&lt;=FIRST_PERMITTED_TRADE_DATE,0,'Apply Constraints'!$E543))</f>
        <v/>
      </c>
      <c r="G543" s="148">
        <f>IF(F543="","",IF(ABS($F543)&gt;MAXIMUM_PERMITTED_LEVERAGE, MAXIMUM_PERMITTED_LEVERAGE*SIGN($F543),$F543))</f>
        <v/>
      </c>
      <c r="H543" s="148">
        <f>IF(G543="","",MAX($G543,-ABS(MAXIMUM_PERMITTED_SHORT_POSITION)))</f>
        <v/>
      </c>
      <c r="I543" s="86">
        <f>IF(C543="","",IF(I542="Triggered","Triggered",IF((C543-C542)/C542*H542&lt;-TRAILING_STOP_LOSS_MAXIMUM_DAILY_LOSS,"Triggered","Inactive")))</f>
        <v/>
      </c>
      <c r="J543" s="148">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8">
        <f>IF('Rule Recommendations'!A544="","",'Rule Recommendations'!A544)</f>
        <v/>
      </c>
      <c r="F544" s="148">
        <f>IF($E544="","",IF(ROW($E544)&lt;=FIRST_PERMITTED_TRADE_DATE,0,'Apply Constraints'!$E544))</f>
        <v/>
      </c>
      <c r="G544" s="148">
        <f>IF(F544="","",IF(ABS($F544)&gt;MAXIMUM_PERMITTED_LEVERAGE, MAXIMUM_PERMITTED_LEVERAGE*SIGN($F544),$F544))</f>
        <v/>
      </c>
      <c r="H544" s="148">
        <f>IF(G544="","",MAX($G544,-ABS(MAXIMUM_PERMITTED_SHORT_POSITION)))</f>
        <v/>
      </c>
      <c r="I544" s="86">
        <f>IF(C544="","",IF(I543="Triggered","Triggered",IF((C544-C543)/C543*H543&lt;-TRAILING_STOP_LOSS_MAXIMUM_DAILY_LOSS,"Triggered","Inactive")))</f>
        <v/>
      </c>
      <c r="J544" s="148">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8">
        <f>IF('Rule Recommendations'!A545="","",'Rule Recommendations'!A545)</f>
        <v/>
      </c>
      <c r="F545" s="148">
        <f>IF($E545="","",IF(ROW($E545)&lt;=FIRST_PERMITTED_TRADE_DATE,0,'Apply Constraints'!$E545))</f>
        <v/>
      </c>
      <c r="G545" s="148">
        <f>IF(F545="","",IF(ABS($F545)&gt;MAXIMUM_PERMITTED_LEVERAGE, MAXIMUM_PERMITTED_LEVERAGE*SIGN($F545),$F545))</f>
        <v/>
      </c>
      <c r="H545" s="148">
        <f>IF(G545="","",MAX($G545,-ABS(MAXIMUM_PERMITTED_SHORT_POSITION)))</f>
        <v/>
      </c>
      <c r="I545" s="86">
        <f>IF(C545="","",IF(I544="Triggered","Triggered",IF((C545-C544)/C544*H544&lt;-TRAILING_STOP_LOSS_MAXIMUM_DAILY_LOSS,"Triggered","Inactive")))</f>
        <v/>
      </c>
      <c r="J545" s="148">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8">
        <f>IF('Rule Recommendations'!A546="","",'Rule Recommendations'!A546)</f>
        <v/>
      </c>
      <c r="F546" s="148">
        <f>IF($E546="","",IF(ROW($E546)&lt;=FIRST_PERMITTED_TRADE_DATE,0,'Apply Constraints'!$E546))</f>
        <v/>
      </c>
      <c r="G546" s="148">
        <f>IF(F546="","",IF(ABS($F546)&gt;MAXIMUM_PERMITTED_LEVERAGE, MAXIMUM_PERMITTED_LEVERAGE*SIGN($F546),$F546))</f>
        <v/>
      </c>
      <c r="H546" s="148">
        <f>IF(G546="","",MAX($G546,-ABS(MAXIMUM_PERMITTED_SHORT_POSITION)))</f>
        <v/>
      </c>
      <c r="I546" s="86">
        <f>IF(C546="","",IF(I545="Triggered","Triggered",IF((C546-C545)/C545*H545&lt;-TRAILING_STOP_LOSS_MAXIMUM_DAILY_LOSS,"Triggered","Inactive")))</f>
        <v/>
      </c>
      <c r="J546" s="148">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8">
        <f>IF('Rule Recommendations'!A547="","",'Rule Recommendations'!A547)</f>
        <v/>
      </c>
      <c r="F547" s="148">
        <f>IF($E547="","",IF(ROW($E547)&lt;=FIRST_PERMITTED_TRADE_DATE,0,'Apply Constraints'!$E547))</f>
        <v/>
      </c>
      <c r="G547" s="148">
        <f>IF(F547="","",IF(ABS($F547)&gt;MAXIMUM_PERMITTED_LEVERAGE, MAXIMUM_PERMITTED_LEVERAGE*SIGN($F547),$F547))</f>
        <v/>
      </c>
      <c r="H547" s="148">
        <f>IF(G547="","",MAX($G547,-ABS(MAXIMUM_PERMITTED_SHORT_POSITION)))</f>
        <v/>
      </c>
      <c r="I547" s="86">
        <f>IF(C547="","",IF(I546="Triggered","Triggered",IF((C547-C546)/C546*H546&lt;-TRAILING_STOP_LOSS_MAXIMUM_DAILY_LOSS,"Triggered","Inactive")))</f>
        <v/>
      </c>
      <c r="J547" s="148">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8">
        <f>IF('Rule Recommendations'!A548="","",'Rule Recommendations'!A548)</f>
        <v/>
      </c>
      <c r="F548" s="148">
        <f>IF($E548="","",IF(ROW($E548)&lt;=FIRST_PERMITTED_TRADE_DATE,0,'Apply Constraints'!$E548))</f>
        <v/>
      </c>
      <c r="G548" s="148">
        <f>IF(F548="","",IF(ABS($F548)&gt;MAXIMUM_PERMITTED_LEVERAGE, MAXIMUM_PERMITTED_LEVERAGE*SIGN($F548),$F548))</f>
        <v/>
      </c>
      <c r="H548" s="148">
        <f>IF(G548="","",MAX($G548,-ABS(MAXIMUM_PERMITTED_SHORT_POSITION)))</f>
        <v/>
      </c>
      <c r="I548" s="86">
        <f>IF(C548="","",IF(I547="Triggered","Triggered",IF((C548-C547)/C547*H547&lt;-TRAILING_STOP_LOSS_MAXIMUM_DAILY_LOSS,"Triggered","Inactive")))</f>
        <v/>
      </c>
      <c r="J548" s="148">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8">
        <f>IF('Rule Recommendations'!A549="","",'Rule Recommendations'!A549)</f>
        <v/>
      </c>
      <c r="F549" s="148">
        <f>IF($E549="","",IF(ROW($E549)&lt;=FIRST_PERMITTED_TRADE_DATE,0,'Apply Constraints'!$E549))</f>
        <v/>
      </c>
      <c r="G549" s="148">
        <f>IF(F549="","",IF(ABS($F549)&gt;MAXIMUM_PERMITTED_LEVERAGE, MAXIMUM_PERMITTED_LEVERAGE*SIGN($F549),$F549))</f>
        <v/>
      </c>
      <c r="H549" s="148">
        <f>IF(G549="","",MAX($G549,-ABS(MAXIMUM_PERMITTED_SHORT_POSITION)))</f>
        <v/>
      </c>
      <c r="I549" s="86">
        <f>IF(C549="","",IF(I548="Triggered","Triggered",IF((C549-C548)/C548*H548&lt;-TRAILING_STOP_LOSS_MAXIMUM_DAILY_LOSS,"Triggered","Inactive")))</f>
        <v/>
      </c>
      <c r="J549" s="148">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8">
        <f>IF('Rule Recommendations'!A550="","",'Rule Recommendations'!A550)</f>
        <v/>
      </c>
      <c r="F550" s="148">
        <f>IF($E550="","",IF(ROW($E550)&lt;=FIRST_PERMITTED_TRADE_DATE,0,'Apply Constraints'!$E550))</f>
        <v/>
      </c>
      <c r="G550" s="148">
        <f>IF(F550="","",IF(ABS($F550)&gt;MAXIMUM_PERMITTED_LEVERAGE, MAXIMUM_PERMITTED_LEVERAGE*SIGN($F550),$F550))</f>
        <v/>
      </c>
      <c r="H550" s="148">
        <f>IF(G550="","",MAX($G550,-ABS(MAXIMUM_PERMITTED_SHORT_POSITION)))</f>
        <v/>
      </c>
      <c r="I550" s="86">
        <f>IF(C550="","",IF(I549="Triggered","Triggered",IF((C550-C549)/C549*H549&lt;-TRAILING_STOP_LOSS_MAXIMUM_DAILY_LOSS,"Triggered","Inactive")))</f>
        <v/>
      </c>
      <c r="J550" s="148">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8">
        <f>IF('Rule Recommendations'!A551="","",'Rule Recommendations'!A551)</f>
        <v/>
      </c>
      <c r="F551" s="148">
        <f>IF($E551="","",IF(ROW($E551)&lt;=FIRST_PERMITTED_TRADE_DATE,0,'Apply Constraints'!$E551))</f>
        <v/>
      </c>
      <c r="G551" s="148">
        <f>IF(F551="","",IF(ABS($F551)&gt;MAXIMUM_PERMITTED_LEVERAGE, MAXIMUM_PERMITTED_LEVERAGE*SIGN($F551),$F551))</f>
        <v/>
      </c>
      <c r="H551" s="148">
        <f>IF(G551="","",MAX($G551,-ABS(MAXIMUM_PERMITTED_SHORT_POSITION)))</f>
        <v/>
      </c>
      <c r="I551" s="86">
        <f>IF(C551="","",IF(I550="Triggered","Triggered",IF((C551-C550)/C550*H550&lt;-TRAILING_STOP_LOSS_MAXIMUM_DAILY_LOSS,"Triggered","Inactive")))</f>
        <v/>
      </c>
      <c r="J551" s="148">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8">
        <f>IF('Rule Recommendations'!A552="","",'Rule Recommendations'!A552)</f>
        <v/>
      </c>
      <c r="F552" s="148">
        <f>IF($E552="","",IF(ROW($E552)&lt;=FIRST_PERMITTED_TRADE_DATE,0,'Apply Constraints'!$E552))</f>
        <v/>
      </c>
      <c r="G552" s="148">
        <f>IF(F552="","",IF(ABS($F552)&gt;MAXIMUM_PERMITTED_LEVERAGE, MAXIMUM_PERMITTED_LEVERAGE*SIGN($F552),$F552))</f>
        <v/>
      </c>
      <c r="H552" s="148">
        <f>IF(G552="","",MAX($G552,-ABS(MAXIMUM_PERMITTED_SHORT_POSITION)))</f>
        <v/>
      </c>
      <c r="I552" s="86">
        <f>IF(C552="","",IF(I551="Triggered","Triggered",IF((C552-C551)/C551*H551&lt;-TRAILING_STOP_LOSS_MAXIMUM_DAILY_LOSS,"Triggered","Inactive")))</f>
        <v/>
      </c>
      <c r="J552" s="148">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8">
        <f>IF('Rule Recommendations'!A553="","",'Rule Recommendations'!A553)</f>
        <v/>
      </c>
      <c r="F553" s="148">
        <f>IF($E553="","",IF(ROW($E553)&lt;=FIRST_PERMITTED_TRADE_DATE,0,'Apply Constraints'!$E553))</f>
        <v/>
      </c>
      <c r="G553" s="148">
        <f>IF(F553="","",IF(ABS($F553)&gt;MAXIMUM_PERMITTED_LEVERAGE, MAXIMUM_PERMITTED_LEVERAGE*SIGN($F553),$F553))</f>
        <v/>
      </c>
      <c r="H553" s="148">
        <f>IF(G553="","",MAX($G553,-ABS(MAXIMUM_PERMITTED_SHORT_POSITION)))</f>
        <v/>
      </c>
      <c r="I553" s="86">
        <f>IF(C553="","",IF(I552="Triggered","Triggered",IF((C553-C552)/C552*H552&lt;-TRAILING_STOP_LOSS_MAXIMUM_DAILY_LOSS,"Triggered","Inactive")))</f>
        <v/>
      </c>
      <c r="J553" s="148">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8">
        <f>IF('Rule Recommendations'!A554="","",'Rule Recommendations'!A554)</f>
        <v/>
      </c>
      <c r="F554" s="148">
        <f>IF($E554="","",IF(ROW($E554)&lt;=FIRST_PERMITTED_TRADE_DATE,0,'Apply Constraints'!$E554))</f>
        <v/>
      </c>
      <c r="G554" s="148">
        <f>IF(F554="","",IF(ABS($F554)&gt;MAXIMUM_PERMITTED_LEVERAGE, MAXIMUM_PERMITTED_LEVERAGE*SIGN($F554),$F554))</f>
        <v/>
      </c>
      <c r="H554" s="148">
        <f>IF(G554="","",MAX($G554,-ABS(MAXIMUM_PERMITTED_SHORT_POSITION)))</f>
        <v/>
      </c>
      <c r="I554" s="86">
        <f>IF(C554="","",IF(I553="Triggered","Triggered",IF((C554-C553)/C553*H553&lt;-TRAILING_STOP_LOSS_MAXIMUM_DAILY_LOSS,"Triggered","Inactive")))</f>
        <v/>
      </c>
      <c r="J554" s="148">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8">
        <f>IF('Rule Recommendations'!A555="","",'Rule Recommendations'!A555)</f>
        <v/>
      </c>
      <c r="F555" s="148">
        <f>IF($E555="","",IF(ROW($E555)&lt;=FIRST_PERMITTED_TRADE_DATE,0,'Apply Constraints'!$E555))</f>
        <v/>
      </c>
      <c r="G555" s="148">
        <f>IF(F555="","",IF(ABS($F555)&gt;MAXIMUM_PERMITTED_LEVERAGE, MAXIMUM_PERMITTED_LEVERAGE*SIGN($F555),$F555))</f>
        <v/>
      </c>
      <c r="H555" s="148">
        <f>IF(G555="","",MAX($G555,-ABS(MAXIMUM_PERMITTED_SHORT_POSITION)))</f>
        <v/>
      </c>
      <c r="I555" s="86">
        <f>IF(C555="","",IF(I554="Triggered","Triggered",IF((C555-C554)/C554*H554&lt;-TRAILING_STOP_LOSS_MAXIMUM_DAILY_LOSS,"Triggered","Inactive")))</f>
        <v/>
      </c>
      <c r="J555" s="148">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8">
        <f>IF('Rule Recommendations'!A556="","",'Rule Recommendations'!A556)</f>
        <v/>
      </c>
      <c r="F556" s="148">
        <f>IF($E556="","",IF(ROW($E556)&lt;=FIRST_PERMITTED_TRADE_DATE,0,'Apply Constraints'!$E556))</f>
        <v/>
      </c>
      <c r="G556" s="148">
        <f>IF(F556="","",IF(ABS($F556)&gt;MAXIMUM_PERMITTED_LEVERAGE, MAXIMUM_PERMITTED_LEVERAGE*SIGN($F556),$F556))</f>
        <v/>
      </c>
      <c r="H556" s="148">
        <f>IF(G556="","",MAX($G556,-ABS(MAXIMUM_PERMITTED_SHORT_POSITION)))</f>
        <v/>
      </c>
      <c r="I556" s="86">
        <f>IF(C556="","",IF(I555="Triggered","Triggered",IF((C556-C555)/C555*H555&lt;-TRAILING_STOP_LOSS_MAXIMUM_DAILY_LOSS,"Triggered","Inactive")))</f>
        <v/>
      </c>
      <c r="J556" s="148">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8">
        <f>IF('Rule Recommendations'!A557="","",'Rule Recommendations'!A557)</f>
        <v/>
      </c>
      <c r="F557" s="148">
        <f>IF($E557="","",IF(ROW($E557)&lt;=FIRST_PERMITTED_TRADE_DATE,0,'Apply Constraints'!$E557))</f>
        <v/>
      </c>
      <c r="G557" s="148">
        <f>IF(F557="","",IF(ABS($F557)&gt;MAXIMUM_PERMITTED_LEVERAGE, MAXIMUM_PERMITTED_LEVERAGE*SIGN($F557),$F557))</f>
        <v/>
      </c>
      <c r="H557" s="148">
        <f>IF(G557="","",MAX($G557,-ABS(MAXIMUM_PERMITTED_SHORT_POSITION)))</f>
        <v/>
      </c>
      <c r="I557" s="86">
        <f>IF(C557="","",IF(I556="Triggered","Triggered",IF((C557-C556)/C556*H556&lt;-TRAILING_STOP_LOSS_MAXIMUM_DAILY_LOSS,"Triggered","Inactive")))</f>
        <v/>
      </c>
      <c r="J557" s="148">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8">
        <f>IF('Rule Recommendations'!A558="","",'Rule Recommendations'!A558)</f>
        <v/>
      </c>
      <c r="F558" s="148">
        <f>IF($E558="","",IF(ROW($E558)&lt;=FIRST_PERMITTED_TRADE_DATE,0,'Apply Constraints'!$E558))</f>
        <v/>
      </c>
      <c r="G558" s="148">
        <f>IF(F558="","",IF(ABS($F558)&gt;MAXIMUM_PERMITTED_LEVERAGE, MAXIMUM_PERMITTED_LEVERAGE*SIGN($F558),$F558))</f>
        <v/>
      </c>
      <c r="H558" s="148">
        <f>IF(G558="","",MAX($G558,-ABS(MAXIMUM_PERMITTED_SHORT_POSITION)))</f>
        <v/>
      </c>
      <c r="I558" s="86">
        <f>IF(C558="","",IF(I557="Triggered","Triggered",IF((C558-C557)/C557*H557&lt;-TRAILING_STOP_LOSS_MAXIMUM_DAILY_LOSS,"Triggered","Inactive")))</f>
        <v/>
      </c>
      <c r="J558" s="148">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8">
        <f>IF('Rule Recommendations'!A559="","",'Rule Recommendations'!A559)</f>
        <v/>
      </c>
      <c r="F559" s="148">
        <f>IF($E559="","",IF(ROW($E559)&lt;=FIRST_PERMITTED_TRADE_DATE,0,'Apply Constraints'!$E559))</f>
        <v/>
      </c>
      <c r="G559" s="148">
        <f>IF(F559="","",IF(ABS($F559)&gt;MAXIMUM_PERMITTED_LEVERAGE, MAXIMUM_PERMITTED_LEVERAGE*SIGN($F559),$F559))</f>
        <v/>
      </c>
      <c r="H559" s="148">
        <f>IF(G559="","",MAX($G559,-ABS(MAXIMUM_PERMITTED_SHORT_POSITION)))</f>
        <v/>
      </c>
      <c r="I559" s="86">
        <f>IF(C559="","",IF(I558="Triggered","Triggered",IF((C559-C558)/C558*H558&lt;-TRAILING_STOP_LOSS_MAXIMUM_DAILY_LOSS,"Triggered","Inactive")))</f>
        <v/>
      </c>
      <c r="J559" s="148">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8">
        <f>IF('Rule Recommendations'!A560="","",'Rule Recommendations'!A560)</f>
        <v/>
      </c>
      <c r="F560" s="148">
        <f>IF($E560="","",IF(ROW($E560)&lt;=FIRST_PERMITTED_TRADE_DATE,0,'Apply Constraints'!$E560))</f>
        <v/>
      </c>
      <c r="G560" s="148">
        <f>IF(F560="","",IF(ABS($F560)&gt;MAXIMUM_PERMITTED_LEVERAGE, MAXIMUM_PERMITTED_LEVERAGE*SIGN($F560),$F560))</f>
        <v/>
      </c>
      <c r="H560" s="148">
        <f>IF(G560="","",MAX($G560,-ABS(MAXIMUM_PERMITTED_SHORT_POSITION)))</f>
        <v/>
      </c>
      <c r="I560" s="86">
        <f>IF(C560="","",IF(I559="Triggered","Triggered",IF((C560-C559)/C559*H559&lt;-TRAILING_STOP_LOSS_MAXIMUM_DAILY_LOSS,"Triggered","Inactive")))</f>
        <v/>
      </c>
      <c r="J560" s="148">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8">
        <f>IF('Rule Recommendations'!A561="","",'Rule Recommendations'!A561)</f>
        <v/>
      </c>
      <c r="F561" s="148">
        <f>IF($E561="","",IF(ROW($E561)&lt;=FIRST_PERMITTED_TRADE_DATE,0,'Apply Constraints'!$E561))</f>
        <v/>
      </c>
      <c r="G561" s="148">
        <f>IF(F561="","",IF(ABS($F561)&gt;MAXIMUM_PERMITTED_LEVERAGE, MAXIMUM_PERMITTED_LEVERAGE*SIGN($F561),$F561))</f>
        <v/>
      </c>
      <c r="H561" s="148">
        <f>IF(G561="","",MAX($G561,-ABS(MAXIMUM_PERMITTED_SHORT_POSITION)))</f>
        <v/>
      </c>
      <c r="I561" s="86">
        <f>IF(C561="","",IF(I560="Triggered","Triggered",IF((C561-C560)/C560*H560&lt;-TRAILING_STOP_LOSS_MAXIMUM_DAILY_LOSS,"Triggered","Inactive")))</f>
        <v/>
      </c>
      <c r="J561" s="148">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8">
        <f>IF('Rule Recommendations'!A562="","",'Rule Recommendations'!A562)</f>
        <v/>
      </c>
      <c r="F562" s="148">
        <f>IF($E562="","",IF(ROW($E562)&lt;=FIRST_PERMITTED_TRADE_DATE,0,'Apply Constraints'!$E562))</f>
        <v/>
      </c>
      <c r="G562" s="148">
        <f>IF(F562="","",IF(ABS($F562)&gt;MAXIMUM_PERMITTED_LEVERAGE, MAXIMUM_PERMITTED_LEVERAGE*SIGN($F562),$F562))</f>
        <v/>
      </c>
      <c r="H562" s="148">
        <f>IF(G562="","",MAX($G562,-ABS(MAXIMUM_PERMITTED_SHORT_POSITION)))</f>
        <v/>
      </c>
      <c r="I562" s="86">
        <f>IF(C562="","",IF(I561="Triggered","Triggered",IF((C562-C561)/C561*H561&lt;-TRAILING_STOP_LOSS_MAXIMUM_DAILY_LOSS,"Triggered","Inactive")))</f>
        <v/>
      </c>
      <c r="J562" s="148">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8">
        <f>IF('Rule Recommendations'!A563="","",'Rule Recommendations'!A563)</f>
        <v/>
      </c>
      <c r="F563" s="148">
        <f>IF($E563="","",IF(ROW($E563)&lt;=FIRST_PERMITTED_TRADE_DATE,0,'Apply Constraints'!$E563))</f>
        <v/>
      </c>
      <c r="G563" s="148">
        <f>IF(F563="","",IF(ABS($F563)&gt;MAXIMUM_PERMITTED_LEVERAGE, MAXIMUM_PERMITTED_LEVERAGE*SIGN($F563),$F563))</f>
        <v/>
      </c>
      <c r="H563" s="148">
        <f>IF(G563="","",MAX($G563,-ABS(MAXIMUM_PERMITTED_SHORT_POSITION)))</f>
        <v/>
      </c>
      <c r="I563" s="86">
        <f>IF(C563="","",IF(I562="Triggered","Triggered",IF((C563-C562)/C562*H562&lt;-TRAILING_STOP_LOSS_MAXIMUM_DAILY_LOSS,"Triggered","Inactive")))</f>
        <v/>
      </c>
      <c r="J563" s="148">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8">
        <f>IF('Rule Recommendations'!A564="","",'Rule Recommendations'!A564)</f>
        <v/>
      </c>
      <c r="F564" s="148">
        <f>IF($E564="","",IF(ROW($E564)&lt;=FIRST_PERMITTED_TRADE_DATE,0,'Apply Constraints'!$E564))</f>
        <v/>
      </c>
      <c r="G564" s="148">
        <f>IF(F564="","",IF(ABS($F564)&gt;MAXIMUM_PERMITTED_LEVERAGE, MAXIMUM_PERMITTED_LEVERAGE*SIGN($F564),$F564))</f>
        <v/>
      </c>
      <c r="H564" s="148">
        <f>IF(G564="","",MAX($G564,-ABS(MAXIMUM_PERMITTED_SHORT_POSITION)))</f>
        <v/>
      </c>
      <c r="I564" s="86">
        <f>IF(C564="","",IF(I563="Triggered","Triggered",IF((C564-C563)/C563*H563&lt;-TRAILING_STOP_LOSS_MAXIMUM_DAILY_LOSS,"Triggered","Inactive")))</f>
        <v/>
      </c>
      <c r="J564" s="148">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8">
        <f>IF('Rule Recommendations'!A565="","",'Rule Recommendations'!A565)</f>
        <v/>
      </c>
      <c r="F565" s="148">
        <f>IF($E565="","",IF(ROW($E565)&lt;=FIRST_PERMITTED_TRADE_DATE,0,'Apply Constraints'!$E565))</f>
        <v/>
      </c>
      <c r="G565" s="148">
        <f>IF(F565="","",IF(ABS($F565)&gt;MAXIMUM_PERMITTED_LEVERAGE, MAXIMUM_PERMITTED_LEVERAGE*SIGN($F565),$F565))</f>
        <v/>
      </c>
      <c r="H565" s="148">
        <f>IF(G565="","",MAX($G565,-ABS(MAXIMUM_PERMITTED_SHORT_POSITION)))</f>
        <v/>
      </c>
      <c r="I565" s="86">
        <f>IF(C565="","",IF(I564="Triggered","Triggered",IF((C565-C564)/C564*H564&lt;-TRAILING_STOP_LOSS_MAXIMUM_DAILY_LOSS,"Triggered","Inactive")))</f>
        <v/>
      </c>
      <c r="J565" s="148">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8">
        <f>IF('Rule Recommendations'!A566="","",'Rule Recommendations'!A566)</f>
        <v/>
      </c>
      <c r="F566" s="148">
        <f>IF($E566="","",IF(ROW($E566)&lt;=FIRST_PERMITTED_TRADE_DATE,0,'Apply Constraints'!$E566))</f>
        <v/>
      </c>
      <c r="G566" s="148">
        <f>IF(F566="","",IF(ABS($F566)&gt;MAXIMUM_PERMITTED_LEVERAGE, MAXIMUM_PERMITTED_LEVERAGE*SIGN($F566),$F566))</f>
        <v/>
      </c>
      <c r="H566" s="148">
        <f>IF(G566="","",MAX($G566,-ABS(MAXIMUM_PERMITTED_SHORT_POSITION)))</f>
        <v/>
      </c>
      <c r="I566" s="86">
        <f>IF(C566="","",IF(I565="Triggered","Triggered",IF((C566-C565)/C565*H565&lt;-TRAILING_STOP_LOSS_MAXIMUM_DAILY_LOSS,"Triggered","Inactive")))</f>
        <v/>
      </c>
      <c r="J566" s="148">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8">
        <f>IF('Rule Recommendations'!A567="","",'Rule Recommendations'!A567)</f>
        <v/>
      </c>
      <c r="F567" s="148">
        <f>IF($E567="","",IF(ROW($E567)&lt;=FIRST_PERMITTED_TRADE_DATE,0,'Apply Constraints'!$E567))</f>
        <v/>
      </c>
      <c r="G567" s="148">
        <f>IF(F567="","",IF(ABS($F567)&gt;MAXIMUM_PERMITTED_LEVERAGE, MAXIMUM_PERMITTED_LEVERAGE*SIGN($F567),$F567))</f>
        <v/>
      </c>
      <c r="H567" s="148">
        <f>IF(G567="","",MAX($G567,-ABS(MAXIMUM_PERMITTED_SHORT_POSITION)))</f>
        <v/>
      </c>
      <c r="I567" s="86">
        <f>IF(C567="","",IF(I566="Triggered","Triggered",IF((C567-C566)/C566*H566&lt;-TRAILING_STOP_LOSS_MAXIMUM_DAILY_LOSS,"Triggered","Inactive")))</f>
        <v/>
      </c>
      <c r="J567" s="148">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8">
        <f>IF('Rule Recommendations'!A568="","",'Rule Recommendations'!A568)</f>
        <v/>
      </c>
      <c r="F568" s="148">
        <f>IF($E568="","",IF(ROW($E568)&lt;=FIRST_PERMITTED_TRADE_DATE,0,'Apply Constraints'!$E568))</f>
        <v/>
      </c>
      <c r="G568" s="148">
        <f>IF(F568="","",IF(ABS($F568)&gt;MAXIMUM_PERMITTED_LEVERAGE, MAXIMUM_PERMITTED_LEVERAGE*SIGN($F568),$F568))</f>
        <v/>
      </c>
      <c r="H568" s="148">
        <f>IF(G568="","",MAX($G568,-ABS(MAXIMUM_PERMITTED_SHORT_POSITION)))</f>
        <v/>
      </c>
      <c r="I568" s="86">
        <f>IF(C568="","",IF(I567="Triggered","Triggered",IF((C568-C567)/C567*H567&lt;-TRAILING_STOP_LOSS_MAXIMUM_DAILY_LOSS,"Triggered","Inactive")))</f>
        <v/>
      </c>
      <c r="J568" s="148">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8">
        <f>IF('Rule Recommendations'!A569="","",'Rule Recommendations'!A569)</f>
        <v/>
      </c>
      <c r="F569" s="148">
        <f>IF($E569="","",IF(ROW($E569)&lt;=FIRST_PERMITTED_TRADE_DATE,0,'Apply Constraints'!$E569))</f>
        <v/>
      </c>
      <c r="G569" s="148">
        <f>IF(F569="","",IF(ABS($F569)&gt;MAXIMUM_PERMITTED_LEVERAGE, MAXIMUM_PERMITTED_LEVERAGE*SIGN($F569),$F569))</f>
        <v/>
      </c>
      <c r="H569" s="148">
        <f>IF(G569="","",MAX($G569,-ABS(MAXIMUM_PERMITTED_SHORT_POSITION)))</f>
        <v/>
      </c>
      <c r="I569" s="86">
        <f>IF(C569="","",IF(I568="Triggered","Triggered",IF((C569-C568)/C568*H568&lt;-TRAILING_STOP_LOSS_MAXIMUM_DAILY_LOSS,"Triggered","Inactive")))</f>
        <v/>
      </c>
      <c r="J569" s="148">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8">
        <f>IF('Rule Recommendations'!A570="","",'Rule Recommendations'!A570)</f>
        <v/>
      </c>
      <c r="F570" s="148">
        <f>IF($E570="","",IF(ROW($E570)&lt;=FIRST_PERMITTED_TRADE_DATE,0,'Apply Constraints'!$E570))</f>
        <v/>
      </c>
      <c r="G570" s="148">
        <f>IF(F570="","",IF(ABS($F570)&gt;MAXIMUM_PERMITTED_LEVERAGE, MAXIMUM_PERMITTED_LEVERAGE*SIGN($F570),$F570))</f>
        <v/>
      </c>
      <c r="H570" s="148">
        <f>IF(G570="","",MAX($G570,-ABS(MAXIMUM_PERMITTED_SHORT_POSITION)))</f>
        <v/>
      </c>
      <c r="I570" s="86">
        <f>IF(C570="","",IF(I569="Triggered","Triggered",IF((C570-C569)/C569*H569&lt;-TRAILING_STOP_LOSS_MAXIMUM_DAILY_LOSS,"Triggered","Inactive")))</f>
        <v/>
      </c>
      <c r="J570" s="148">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8">
        <f>IF('Rule Recommendations'!A571="","",'Rule Recommendations'!A571)</f>
        <v/>
      </c>
      <c r="F571" s="148">
        <f>IF($E571="","",IF(ROW($E571)&lt;=FIRST_PERMITTED_TRADE_DATE,0,'Apply Constraints'!$E571))</f>
        <v/>
      </c>
      <c r="G571" s="148">
        <f>IF(F571="","",IF(ABS($F571)&gt;MAXIMUM_PERMITTED_LEVERAGE, MAXIMUM_PERMITTED_LEVERAGE*SIGN($F571),$F571))</f>
        <v/>
      </c>
      <c r="H571" s="148">
        <f>IF(G571="","",MAX($G571,-ABS(MAXIMUM_PERMITTED_SHORT_POSITION)))</f>
        <v/>
      </c>
      <c r="I571" s="86">
        <f>IF(C571="","",IF(I570="Triggered","Triggered",IF((C571-C570)/C570*H570&lt;-TRAILING_STOP_LOSS_MAXIMUM_DAILY_LOSS,"Triggered","Inactive")))</f>
        <v/>
      </c>
      <c r="J571" s="148">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8">
        <f>IF('Rule Recommendations'!A572="","",'Rule Recommendations'!A572)</f>
        <v/>
      </c>
      <c r="F572" s="148">
        <f>IF($E572="","",IF(ROW($E572)&lt;=FIRST_PERMITTED_TRADE_DATE,0,'Apply Constraints'!$E572))</f>
        <v/>
      </c>
      <c r="G572" s="148">
        <f>IF(F572="","",IF(ABS($F572)&gt;MAXIMUM_PERMITTED_LEVERAGE, MAXIMUM_PERMITTED_LEVERAGE*SIGN($F572),$F572))</f>
        <v/>
      </c>
      <c r="H572" s="148">
        <f>IF(G572="","",MAX($G572,-ABS(MAXIMUM_PERMITTED_SHORT_POSITION)))</f>
        <v/>
      </c>
      <c r="I572" s="86">
        <f>IF(C572="","",IF(I571="Triggered","Triggered",IF((C572-C571)/C571*H571&lt;-TRAILING_STOP_LOSS_MAXIMUM_DAILY_LOSS,"Triggered","Inactive")))</f>
        <v/>
      </c>
      <c r="J572" s="148">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8">
        <f>IF('Rule Recommendations'!A573="","",'Rule Recommendations'!A573)</f>
        <v/>
      </c>
      <c r="F573" s="148">
        <f>IF($E573="","",IF(ROW($E573)&lt;=FIRST_PERMITTED_TRADE_DATE,0,'Apply Constraints'!$E573))</f>
        <v/>
      </c>
      <c r="G573" s="148">
        <f>IF(F573="","",IF(ABS($F573)&gt;MAXIMUM_PERMITTED_LEVERAGE, MAXIMUM_PERMITTED_LEVERAGE*SIGN($F573),$F573))</f>
        <v/>
      </c>
      <c r="H573" s="148">
        <f>IF(G573="","",MAX($G573,-ABS(MAXIMUM_PERMITTED_SHORT_POSITION)))</f>
        <v/>
      </c>
      <c r="I573" s="86">
        <f>IF(C573="","",IF(I572="Triggered","Triggered",IF((C573-C572)/C572*H572&lt;-TRAILING_STOP_LOSS_MAXIMUM_DAILY_LOSS,"Triggered","Inactive")))</f>
        <v/>
      </c>
      <c r="J573" s="148">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8">
        <f>IF('Rule Recommendations'!A574="","",'Rule Recommendations'!A574)</f>
        <v/>
      </c>
      <c r="F574" s="148">
        <f>IF($E574="","",IF(ROW($E574)&lt;=FIRST_PERMITTED_TRADE_DATE,0,'Apply Constraints'!$E574))</f>
        <v/>
      </c>
      <c r="G574" s="148">
        <f>IF(F574="","",IF(ABS($F574)&gt;MAXIMUM_PERMITTED_LEVERAGE, MAXIMUM_PERMITTED_LEVERAGE*SIGN($F574),$F574))</f>
        <v/>
      </c>
      <c r="H574" s="148">
        <f>IF(G574="","",MAX($G574,-ABS(MAXIMUM_PERMITTED_SHORT_POSITION)))</f>
        <v/>
      </c>
      <c r="I574" s="86">
        <f>IF(C574="","",IF(I573="Triggered","Triggered",IF((C574-C573)/C573*H573&lt;-TRAILING_STOP_LOSS_MAXIMUM_DAILY_LOSS,"Triggered","Inactive")))</f>
        <v/>
      </c>
      <c r="J574" s="148">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8">
        <f>IF('Rule Recommendations'!A575="","",'Rule Recommendations'!A575)</f>
        <v/>
      </c>
      <c r="F575" s="148">
        <f>IF($E575="","",IF(ROW($E575)&lt;=FIRST_PERMITTED_TRADE_DATE,0,'Apply Constraints'!$E575))</f>
        <v/>
      </c>
      <c r="G575" s="148">
        <f>IF(F575="","",IF(ABS($F575)&gt;MAXIMUM_PERMITTED_LEVERAGE, MAXIMUM_PERMITTED_LEVERAGE*SIGN($F575),$F575))</f>
        <v/>
      </c>
      <c r="H575" s="148">
        <f>IF(G575="","",MAX($G575,-ABS(MAXIMUM_PERMITTED_SHORT_POSITION)))</f>
        <v/>
      </c>
      <c r="I575" s="86">
        <f>IF(C575="","",IF(I574="Triggered","Triggered",IF((C575-C574)/C574*H574&lt;-TRAILING_STOP_LOSS_MAXIMUM_DAILY_LOSS,"Triggered","Inactive")))</f>
        <v/>
      </c>
      <c r="J575" s="148">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8">
        <f>IF('Rule Recommendations'!A576="","",'Rule Recommendations'!A576)</f>
        <v/>
      </c>
      <c r="F576" s="148">
        <f>IF($E576="","",IF(ROW($E576)&lt;=FIRST_PERMITTED_TRADE_DATE,0,'Apply Constraints'!$E576))</f>
        <v/>
      </c>
      <c r="G576" s="148">
        <f>IF(F576="","",IF(ABS($F576)&gt;MAXIMUM_PERMITTED_LEVERAGE, MAXIMUM_PERMITTED_LEVERAGE*SIGN($F576),$F576))</f>
        <v/>
      </c>
      <c r="H576" s="148">
        <f>IF(G576="","",MAX($G576,-ABS(MAXIMUM_PERMITTED_SHORT_POSITION)))</f>
        <v/>
      </c>
      <c r="I576" s="86">
        <f>IF(C576="","",IF(I575="Triggered","Triggered",IF((C576-C575)/C575*H575&lt;-TRAILING_STOP_LOSS_MAXIMUM_DAILY_LOSS,"Triggered","Inactive")))</f>
        <v/>
      </c>
      <c r="J576" s="148">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8">
        <f>IF('Rule Recommendations'!A577="","",'Rule Recommendations'!A577)</f>
        <v/>
      </c>
      <c r="F577" s="148">
        <f>IF($E577="","",IF(ROW($E577)&lt;=FIRST_PERMITTED_TRADE_DATE,0,'Apply Constraints'!$E577))</f>
        <v/>
      </c>
      <c r="G577" s="148">
        <f>IF(F577="","",IF(ABS($F577)&gt;MAXIMUM_PERMITTED_LEVERAGE, MAXIMUM_PERMITTED_LEVERAGE*SIGN($F577),$F577))</f>
        <v/>
      </c>
      <c r="H577" s="148">
        <f>IF(G577="","",MAX($G577,-ABS(MAXIMUM_PERMITTED_SHORT_POSITION)))</f>
        <v/>
      </c>
      <c r="I577" s="86">
        <f>IF(C577="","",IF(I576="Triggered","Triggered",IF((C577-C576)/C576*H576&lt;-TRAILING_STOP_LOSS_MAXIMUM_DAILY_LOSS,"Triggered","Inactive")))</f>
        <v/>
      </c>
      <c r="J577" s="148">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8">
        <f>IF('Rule Recommendations'!A578="","",'Rule Recommendations'!A578)</f>
        <v/>
      </c>
      <c r="F578" s="148">
        <f>IF($E578="","",IF(ROW($E578)&lt;=FIRST_PERMITTED_TRADE_DATE,0,'Apply Constraints'!$E578))</f>
        <v/>
      </c>
      <c r="G578" s="148">
        <f>IF(F578="","",IF(ABS($F578)&gt;MAXIMUM_PERMITTED_LEVERAGE, MAXIMUM_PERMITTED_LEVERAGE*SIGN($F578),$F578))</f>
        <v/>
      </c>
      <c r="H578" s="148">
        <f>IF(G578="","",MAX($G578,-ABS(MAXIMUM_PERMITTED_SHORT_POSITION)))</f>
        <v/>
      </c>
      <c r="I578" s="86">
        <f>IF(C578="","",IF(I577="Triggered","Triggered",IF((C578-C577)/C577*H577&lt;-TRAILING_STOP_LOSS_MAXIMUM_DAILY_LOSS,"Triggered","Inactive")))</f>
        <v/>
      </c>
      <c r="J578" s="148">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8">
        <f>IF('Rule Recommendations'!A579="","",'Rule Recommendations'!A579)</f>
        <v/>
      </c>
      <c r="F579" s="148">
        <f>IF($E579="","",IF(ROW($E579)&lt;=FIRST_PERMITTED_TRADE_DATE,0,'Apply Constraints'!$E579))</f>
        <v/>
      </c>
      <c r="G579" s="148">
        <f>IF(F579="","",IF(ABS($F579)&gt;MAXIMUM_PERMITTED_LEVERAGE, MAXIMUM_PERMITTED_LEVERAGE*SIGN($F579),$F579))</f>
        <v/>
      </c>
      <c r="H579" s="148">
        <f>IF(G579="","",MAX($G579,-ABS(MAXIMUM_PERMITTED_SHORT_POSITION)))</f>
        <v/>
      </c>
      <c r="I579" s="86">
        <f>IF(C579="","",IF(I578="Triggered","Triggered",IF((C579-C578)/C578*H578&lt;-TRAILING_STOP_LOSS_MAXIMUM_DAILY_LOSS,"Triggered","Inactive")))</f>
        <v/>
      </c>
      <c r="J579" s="148">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8">
        <f>IF('Rule Recommendations'!A580="","",'Rule Recommendations'!A580)</f>
        <v/>
      </c>
      <c r="F580" s="148">
        <f>IF($E580="","",IF(ROW($E580)&lt;=FIRST_PERMITTED_TRADE_DATE,0,'Apply Constraints'!$E580))</f>
        <v/>
      </c>
      <c r="G580" s="148">
        <f>IF(F580="","",IF(ABS($F580)&gt;MAXIMUM_PERMITTED_LEVERAGE, MAXIMUM_PERMITTED_LEVERAGE*SIGN($F580),$F580))</f>
        <v/>
      </c>
      <c r="H580" s="148">
        <f>IF(G580="","",MAX($G580,-ABS(MAXIMUM_PERMITTED_SHORT_POSITION)))</f>
        <v/>
      </c>
      <c r="I580" s="86">
        <f>IF(C580="","",IF(I579="Triggered","Triggered",IF((C580-C579)/C579*H579&lt;-TRAILING_STOP_LOSS_MAXIMUM_DAILY_LOSS,"Triggered","Inactive")))</f>
        <v/>
      </c>
      <c r="J580" s="148">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8">
        <f>IF('Rule Recommendations'!A581="","",'Rule Recommendations'!A581)</f>
        <v/>
      </c>
      <c r="F581" s="148">
        <f>IF($E581="","",IF(ROW($E581)&lt;=FIRST_PERMITTED_TRADE_DATE,0,'Apply Constraints'!$E581))</f>
        <v/>
      </c>
      <c r="G581" s="148">
        <f>IF(F581="","",IF(ABS($F581)&gt;MAXIMUM_PERMITTED_LEVERAGE, MAXIMUM_PERMITTED_LEVERAGE*SIGN($F581),$F581))</f>
        <v/>
      </c>
      <c r="H581" s="148">
        <f>IF(G581="","",MAX($G581,-ABS(MAXIMUM_PERMITTED_SHORT_POSITION)))</f>
        <v/>
      </c>
      <c r="I581" s="86">
        <f>IF(C581="","",IF(I580="Triggered","Triggered",IF((C581-C580)/C580*H580&lt;-TRAILING_STOP_LOSS_MAXIMUM_DAILY_LOSS,"Triggered","Inactive")))</f>
        <v/>
      </c>
      <c r="J581" s="148">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8">
        <f>IF('Rule Recommendations'!A582="","",'Rule Recommendations'!A582)</f>
        <v/>
      </c>
      <c r="F582" s="148">
        <f>IF($E582="","",IF(ROW($E582)&lt;=FIRST_PERMITTED_TRADE_DATE,0,'Apply Constraints'!$E582))</f>
        <v/>
      </c>
      <c r="G582" s="148">
        <f>IF(F582="","",IF(ABS($F582)&gt;MAXIMUM_PERMITTED_LEVERAGE, MAXIMUM_PERMITTED_LEVERAGE*SIGN($F582),$F582))</f>
        <v/>
      </c>
      <c r="H582" s="148">
        <f>IF(G582="","",MAX($G582,-ABS(MAXIMUM_PERMITTED_SHORT_POSITION)))</f>
        <v/>
      </c>
      <c r="I582" s="86">
        <f>IF(C582="","",IF(I581="Triggered","Triggered",IF((C582-C581)/C581*H581&lt;-TRAILING_STOP_LOSS_MAXIMUM_DAILY_LOSS,"Triggered","Inactive")))</f>
        <v/>
      </c>
      <c r="J582" s="148">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8">
        <f>IF('Rule Recommendations'!A583="","",'Rule Recommendations'!A583)</f>
        <v/>
      </c>
      <c r="F583" s="148">
        <f>IF($E583="","",IF(ROW($E583)&lt;=FIRST_PERMITTED_TRADE_DATE,0,'Apply Constraints'!$E583))</f>
        <v/>
      </c>
      <c r="G583" s="148">
        <f>IF(F583="","",IF(ABS($F583)&gt;MAXIMUM_PERMITTED_LEVERAGE, MAXIMUM_PERMITTED_LEVERAGE*SIGN($F583),$F583))</f>
        <v/>
      </c>
      <c r="H583" s="148">
        <f>IF(G583="","",MAX($G583,-ABS(MAXIMUM_PERMITTED_SHORT_POSITION)))</f>
        <v/>
      </c>
      <c r="I583" s="86">
        <f>IF(C583="","",IF(I582="Triggered","Triggered",IF((C583-C582)/C582*H582&lt;-TRAILING_STOP_LOSS_MAXIMUM_DAILY_LOSS,"Triggered","Inactive")))</f>
        <v/>
      </c>
      <c r="J583" s="148">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8">
        <f>IF('Rule Recommendations'!A584="","",'Rule Recommendations'!A584)</f>
        <v/>
      </c>
      <c r="F584" s="148">
        <f>IF($E584="","",IF(ROW($E584)&lt;=FIRST_PERMITTED_TRADE_DATE,0,'Apply Constraints'!$E584))</f>
        <v/>
      </c>
      <c r="G584" s="148">
        <f>IF(F584="","",IF(ABS($F584)&gt;MAXIMUM_PERMITTED_LEVERAGE, MAXIMUM_PERMITTED_LEVERAGE*SIGN($F584),$F584))</f>
        <v/>
      </c>
      <c r="H584" s="148">
        <f>IF(G584="","",MAX($G584,-ABS(MAXIMUM_PERMITTED_SHORT_POSITION)))</f>
        <v/>
      </c>
      <c r="I584" s="86">
        <f>IF(C584="","",IF(I583="Triggered","Triggered",IF((C584-C583)/C583*H583&lt;-TRAILING_STOP_LOSS_MAXIMUM_DAILY_LOSS,"Triggered","Inactive")))</f>
        <v/>
      </c>
      <c r="J584" s="148">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8">
        <f>IF('Rule Recommendations'!A585="","",'Rule Recommendations'!A585)</f>
        <v/>
      </c>
      <c r="F585" s="148">
        <f>IF($E585="","",IF(ROW($E585)&lt;=FIRST_PERMITTED_TRADE_DATE,0,'Apply Constraints'!$E585))</f>
        <v/>
      </c>
      <c r="G585" s="148">
        <f>IF(F585="","",IF(ABS($F585)&gt;MAXIMUM_PERMITTED_LEVERAGE, MAXIMUM_PERMITTED_LEVERAGE*SIGN($F585),$F585))</f>
        <v/>
      </c>
      <c r="H585" s="148">
        <f>IF(G585="","",MAX($G585,-ABS(MAXIMUM_PERMITTED_SHORT_POSITION)))</f>
        <v/>
      </c>
      <c r="I585" s="86">
        <f>IF(C585="","",IF(I584="Triggered","Triggered",IF((C585-C584)/C584*H584&lt;-TRAILING_STOP_LOSS_MAXIMUM_DAILY_LOSS,"Triggered","Inactive")))</f>
        <v/>
      </c>
      <c r="J585" s="148">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8">
        <f>IF('Rule Recommendations'!A586="","",'Rule Recommendations'!A586)</f>
        <v/>
      </c>
      <c r="F586" s="148">
        <f>IF($E586="","",IF(ROW($E586)&lt;=FIRST_PERMITTED_TRADE_DATE,0,'Apply Constraints'!$E586))</f>
        <v/>
      </c>
      <c r="G586" s="148">
        <f>IF(F586="","",IF(ABS($F586)&gt;MAXIMUM_PERMITTED_LEVERAGE, MAXIMUM_PERMITTED_LEVERAGE*SIGN($F586),$F586))</f>
        <v/>
      </c>
      <c r="H586" s="148">
        <f>IF(G586="","",MAX($G586,-ABS(MAXIMUM_PERMITTED_SHORT_POSITION)))</f>
        <v/>
      </c>
      <c r="I586" s="86">
        <f>IF(C586="","",IF(I585="Triggered","Triggered",IF((C586-C585)/C585*H585&lt;-TRAILING_STOP_LOSS_MAXIMUM_DAILY_LOSS,"Triggered","Inactive")))</f>
        <v/>
      </c>
      <c r="J586" s="148">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8">
        <f>IF('Rule Recommendations'!A587="","",'Rule Recommendations'!A587)</f>
        <v/>
      </c>
      <c r="F587" s="148">
        <f>IF($E587="","",IF(ROW($E587)&lt;=FIRST_PERMITTED_TRADE_DATE,0,'Apply Constraints'!$E587))</f>
        <v/>
      </c>
      <c r="G587" s="148">
        <f>IF(F587="","",IF(ABS($F587)&gt;MAXIMUM_PERMITTED_LEVERAGE, MAXIMUM_PERMITTED_LEVERAGE*SIGN($F587),$F587))</f>
        <v/>
      </c>
      <c r="H587" s="148">
        <f>IF(G587="","",MAX($G587,-ABS(MAXIMUM_PERMITTED_SHORT_POSITION)))</f>
        <v/>
      </c>
      <c r="I587" s="86">
        <f>IF(C587="","",IF(I586="Triggered","Triggered",IF((C587-C586)/C586*H586&lt;-TRAILING_STOP_LOSS_MAXIMUM_DAILY_LOSS,"Triggered","Inactive")))</f>
        <v/>
      </c>
      <c r="J587" s="148">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8">
        <f>IF('Rule Recommendations'!A588="","",'Rule Recommendations'!A588)</f>
        <v/>
      </c>
      <c r="F588" s="148">
        <f>IF($E588="","",IF(ROW($E588)&lt;=FIRST_PERMITTED_TRADE_DATE,0,'Apply Constraints'!$E588))</f>
        <v/>
      </c>
      <c r="G588" s="148">
        <f>IF(F588="","",IF(ABS($F588)&gt;MAXIMUM_PERMITTED_LEVERAGE, MAXIMUM_PERMITTED_LEVERAGE*SIGN($F588),$F588))</f>
        <v/>
      </c>
      <c r="H588" s="148">
        <f>IF(G588="","",MAX($G588,-ABS(MAXIMUM_PERMITTED_SHORT_POSITION)))</f>
        <v/>
      </c>
      <c r="I588" s="86">
        <f>IF(C588="","",IF(I587="Triggered","Triggered",IF((C588-C587)/C587*H587&lt;-TRAILING_STOP_LOSS_MAXIMUM_DAILY_LOSS,"Triggered","Inactive")))</f>
        <v/>
      </c>
      <c r="J588" s="148">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8">
        <f>IF('Rule Recommendations'!A589="","",'Rule Recommendations'!A589)</f>
        <v/>
      </c>
      <c r="F589" s="148">
        <f>IF($E589="","",IF(ROW($E589)&lt;=FIRST_PERMITTED_TRADE_DATE,0,'Apply Constraints'!$E589))</f>
        <v/>
      </c>
      <c r="G589" s="148">
        <f>IF(F589="","",IF(ABS($F589)&gt;MAXIMUM_PERMITTED_LEVERAGE, MAXIMUM_PERMITTED_LEVERAGE*SIGN($F589),$F589))</f>
        <v/>
      </c>
      <c r="H589" s="148">
        <f>IF(G589="","",MAX($G589,-ABS(MAXIMUM_PERMITTED_SHORT_POSITION)))</f>
        <v/>
      </c>
      <c r="I589" s="86">
        <f>IF(C589="","",IF(I588="Triggered","Triggered",IF((C589-C588)/C588*H588&lt;-TRAILING_STOP_LOSS_MAXIMUM_DAILY_LOSS,"Triggered","Inactive")))</f>
        <v/>
      </c>
      <c r="J589" s="148">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8">
        <f>IF('Rule Recommendations'!A590="","",'Rule Recommendations'!A590)</f>
        <v/>
      </c>
      <c r="F590" s="148">
        <f>IF($E590="","",IF(ROW($E590)&lt;=FIRST_PERMITTED_TRADE_DATE,0,'Apply Constraints'!$E590))</f>
        <v/>
      </c>
      <c r="G590" s="148">
        <f>IF(F590="","",IF(ABS($F590)&gt;MAXIMUM_PERMITTED_LEVERAGE, MAXIMUM_PERMITTED_LEVERAGE*SIGN($F590),$F590))</f>
        <v/>
      </c>
      <c r="H590" s="148">
        <f>IF(G590="","",MAX($G590,-ABS(MAXIMUM_PERMITTED_SHORT_POSITION)))</f>
        <v/>
      </c>
      <c r="I590" s="86">
        <f>IF(C590="","",IF(I589="Triggered","Triggered",IF((C590-C589)/C589*H589&lt;-TRAILING_STOP_LOSS_MAXIMUM_DAILY_LOSS,"Triggered","Inactive")))</f>
        <v/>
      </c>
      <c r="J590" s="148">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8">
        <f>IF('Rule Recommendations'!A591="","",'Rule Recommendations'!A591)</f>
        <v/>
      </c>
      <c r="F591" s="148">
        <f>IF($E591="","",IF(ROW($E591)&lt;=FIRST_PERMITTED_TRADE_DATE,0,'Apply Constraints'!$E591))</f>
        <v/>
      </c>
      <c r="G591" s="148">
        <f>IF(F591="","",IF(ABS($F591)&gt;MAXIMUM_PERMITTED_LEVERAGE, MAXIMUM_PERMITTED_LEVERAGE*SIGN($F591),$F591))</f>
        <v/>
      </c>
      <c r="H591" s="148">
        <f>IF(G591="","",MAX($G591,-ABS(MAXIMUM_PERMITTED_SHORT_POSITION)))</f>
        <v/>
      </c>
      <c r="I591" s="86">
        <f>IF(C591="","",IF(I590="Triggered","Triggered",IF((C591-C590)/C590*H590&lt;-TRAILING_STOP_LOSS_MAXIMUM_DAILY_LOSS,"Triggered","Inactive")))</f>
        <v/>
      </c>
      <c r="J591" s="148">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8">
        <f>IF('Rule Recommendations'!A592="","",'Rule Recommendations'!A592)</f>
        <v/>
      </c>
      <c r="F592" s="148">
        <f>IF($E592="","",IF(ROW($E592)&lt;=FIRST_PERMITTED_TRADE_DATE,0,'Apply Constraints'!$E592))</f>
        <v/>
      </c>
      <c r="G592" s="148">
        <f>IF(F592="","",IF(ABS($F592)&gt;MAXIMUM_PERMITTED_LEVERAGE, MAXIMUM_PERMITTED_LEVERAGE*SIGN($F592),$F592))</f>
        <v/>
      </c>
      <c r="H592" s="148">
        <f>IF(G592="","",MAX($G592,-ABS(MAXIMUM_PERMITTED_SHORT_POSITION)))</f>
        <v/>
      </c>
      <c r="I592" s="86">
        <f>IF(C592="","",IF(I591="Triggered","Triggered",IF((C592-C591)/C591*H591&lt;-TRAILING_STOP_LOSS_MAXIMUM_DAILY_LOSS,"Triggered","Inactive")))</f>
        <v/>
      </c>
      <c r="J592" s="148">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8">
        <f>IF('Rule Recommendations'!A593="","",'Rule Recommendations'!A593)</f>
        <v/>
      </c>
      <c r="F593" s="148">
        <f>IF($E593="","",IF(ROW($E593)&lt;=FIRST_PERMITTED_TRADE_DATE,0,'Apply Constraints'!$E593))</f>
        <v/>
      </c>
      <c r="G593" s="148">
        <f>IF(F593="","",IF(ABS($F593)&gt;MAXIMUM_PERMITTED_LEVERAGE, MAXIMUM_PERMITTED_LEVERAGE*SIGN($F593),$F593))</f>
        <v/>
      </c>
      <c r="H593" s="148">
        <f>IF(G593="","",MAX($G593,-ABS(MAXIMUM_PERMITTED_SHORT_POSITION)))</f>
        <v/>
      </c>
      <c r="I593" s="86">
        <f>IF(C593="","",IF(I592="Triggered","Triggered",IF((C593-C592)/C592*H592&lt;-TRAILING_STOP_LOSS_MAXIMUM_DAILY_LOSS,"Triggered","Inactive")))</f>
        <v/>
      </c>
      <c r="J593" s="148">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8">
        <f>IF('Rule Recommendations'!A594="","",'Rule Recommendations'!A594)</f>
        <v/>
      </c>
      <c r="F594" s="148">
        <f>IF($E594="","",IF(ROW($E594)&lt;=FIRST_PERMITTED_TRADE_DATE,0,'Apply Constraints'!$E594))</f>
        <v/>
      </c>
      <c r="G594" s="148">
        <f>IF(F594="","",IF(ABS($F594)&gt;MAXIMUM_PERMITTED_LEVERAGE, MAXIMUM_PERMITTED_LEVERAGE*SIGN($F594),$F594))</f>
        <v/>
      </c>
      <c r="H594" s="148">
        <f>IF(G594="","",MAX($G594,-ABS(MAXIMUM_PERMITTED_SHORT_POSITION)))</f>
        <v/>
      </c>
      <c r="I594" s="86">
        <f>IF(C594="","",IF(I593="Triggered","Triggered",IF((C594-C593)/C593*H593&lt;-TRAILING_STOP_LOSS_MAXIMUM_DAILY_LOSS,"Triggered","Inactive")))</f>
        <v/>
      </c>
      <c r="J594" s="148">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8">
        <f>IF('Rule Recommendations'!A595="","",'Rule Recommendations'!A595)</f>
        <v/>
      </c>
      <c r="F595" s="148">
        <f>IF($E595="","",IF(ROW($E595)&lt;=FIRST_PERMITTED_TRADE_DATE,0,'Apply Constraints'!$E595))</f>
        <v/>
      </c>
      <c r="G595" s="148">
        <f>IF(F595="","",IF(ABS($F595)&gt;MAXIMUM_PERMITTED_LEVERAGE, MAXIMUM_PERMITTED_LEVERAGE*SIGN($F595),$F595))</f>
        <v/>
      </c>
      <c r="H595" s="148">
        <f>IF(G595="","",MAX($G595,-ABS(MAXIMUM_PERMITTED_SHORT_POSITION)))</f>
        <v/>
      </c>
      <c r="I595" s="86">
        <f>IF(C595="","",IF(I594="Triggered","Triggered",IF((C595-C594)/C594*H594&lt;-TRAILING_STOP_LOSS_MAXIMUM_DAILY_LOSS,"Triggered","Inactive")))</f>
        <v/>
      </c>
      <c r="J595" s="148">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8">
        <f>IF('Rule Recommendations'!A596="","",'Rule Recommendations'!A596)</f>
        <v/>
      </c>
      <c r="F596" s="148">
        <f>IF($E596="","",IF(ROW($E596)&lt;=FIRST_PERMITTED_TRADE_DATE,0,'Apply Constraints'!$E596))</f>
        <v/>
      </c>
      <c r="G596" s="148">
        <f>IF(F596="","",IF(ABS($F596)&gt;MAXIMUM_PERMITTED_LEVERAGE, MAXIMUM_PERMITTED_LEVERAGE*SIGN($F596),$F596))</f>
        <v/>
      </c>
      <c r="H596" s="148">
        <f>IF(G596="","",MAX($G596,-ABS(MAXIMUM_PERMITTED_SHORT_POSITION)))</f>
        <v/>
      </c>
      <c r="I596" s="86">
        <f>IF(C596="","",IF(I595="Triggered","Triggered",IF((C596-C595)/C595*H595&lt;-TRAILING_STOP_LOSS_MAXIMUM_DAILY_LOSS,"Triggered","Inactive")))</f>
        <v/>
      </c>
      <c r="J596" s="148">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8">
        <f>IF('Rule Recommendations'!A597="","",'Rule Recommendations'!A597)</f>
        <v/>
      </c>
      <c r="F597" s="148">
        <f>IF($E597="","",IF(ROW($E597)&lt;=FIRST_PERMITTED_TRADE_DATE,0,'Apply Constraints'!$E597))</f>
        <v/>
      </c>
      <c r="G597" s="148">
        <f>IF(F597="","",IF(ABS($F597)&gt;MAXIMUM_PERMITTED_LEVERAGE, MAXIMUM_PERMITTED_LEVERAGE*SIGN($F597),$F597))</f>
        <v/>
      </c>
      <c r="H597" s="148">
        <f>IF(G597="","",MAX($G597,-ABS(MAXIMUM_PERMITTED_SHORT_POSITION)))</f>
        <v/>
      </c>
      <c r="I597" s="86">
        <f>IF(C597="","",IF(I596="Triggered","Triggered",IF((C597-C596)/C596*H596&lt;-TRAILING_STOP_LOSS_MAXIMUM_DAILY_LOSS,"Triggered","Inactive")))</f>
        <v/>
      </c>
      <c r="J597" s="148">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8">
        <f>IF('Rule Recommendations'!A598="","",'Rule Recommendations'!A598)</f>
        <v/>
      </c>
      <c r="F598" s="148">
        <f>IF($E598="","",IF(ROW($E598)&lt;=FIRST_PERMITTED_TRADE_DATE,0,'Apply Constraints'!$E598))</f>
        <v/>
      </c>
      <c r="G598" s="148">
        <f>IF(F598="","",IF(ABS($F598)&gt;MAXIMUM_PERMITTED_LEVERAGE, MAXIMUM_PERMITTED_LEVERAGE*SIGN($F598),$F598))</f>
        <v/>
      </c>
      <c r="H598" s="148">
        <f>IF(G598="","",MAX($G598,-ABS(MAXIMUM_PERMITTED_SHORT_POSITION)))</f>
        <v/>
      </c>
      <c r="I598" s="86">
        <f>IF(C598="","",IF(I597="Triggered","Triggered",IF((C598-C597)/C597*H597&lt;-TRAILING_STOP_LOSS_MAXIMUM_DAILY_LOSS,"Triggered","Inactive")))</f>
        <v/>
      </c>
      <c r="J598" s="148">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8">
        <f>IF('Rule Recommendations'!A599="","",'Rule Recommendations'!A599)</f>
        <v/>
      </c>
      <c r="F599" s="148">
        <f>IF($E599="","",IF(ROW($E599)&lt;=FIRST_PERMITTED_TRADE_DATE,0,'Apply Constraints'!$E599))</f>
        <v/>
      </c>
      <c r="G599" s="148">
        <f>IF(F599="","",IF(ABS($F599)&gt;MAXIMUM_PERMITTED_LEVERAGE, MAXIMUM_PERMITTED_LEVERAGE*SIGN($F599),$F599))</f>
        <v/>
      </c>
      <c r="H599" s="148">
        <f>IF(G599="","",MAX($G599,-ABS(MAXIMUM_PERMITTED_SHORT_POSITION)))</f>
        <v/>
      </c>
      <c r="I599" s="86">
        <f>IF(C599="","",IF(I598="Triggered","Triggered",IF((C599-C598)/C598*H598&lt;-TRAILING_STOP_LOSS_MAXIMUM_DAILY_LOSS,"Triggered","Inactive")))</f>
        <v/>
      </c>
      <c r="J599" s="148">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8">
        <f>IF('Rule Recommendations'!A600="","",'Rule Recommendations'!A600)</f>
        <v/>
      </c>
      <c r="F600" s="148">
        <f>IF($E600="","",IF(ROW($E600)&lt;=FIRST_PERMITTED_TRADE_DATE,0,'Apply Constraints'!$E600))</f>
        <v/>
      </c>
      <c r="G600" s="148">
        <f>IF(F600="","",IF(ABS($F600)&gt;MAXIMUM_PERMITTED_LEVERAGE, MAXIMUM_PERMITTED_LEVERAGE*SIGN($F600),$F600))</f>
        <v/>
      </c>
      <c r="H600" s="148">
        <f>IF(G600="","",MAX($G600,-ABS(MAXIMUM_PERMITTED_SHORT_POSITION)))</f>
        <v/>
      </c>
      <c r="I600" s="86">
        <f>IF(C600="","",IF(I599="Triggered","Triggered",IF((C600-C599)/C599*H599&lt;-TRAILING_STOP_LOSS_MAXIMUM_DAILY_LOSS,"Triggered","Inactive")))</f>
        <v/>
      </c>
      <c r="J600" s="148">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8">
        <f>IF('Rule Recommendations'!A601="","",'Rule Recommendations'!A601)</f>
        <v/>
      </c>
      <c r="F601" s="148">
        <f>IF($E601="","",IF(ROW($E601)&lt;=FIRST_PERMITTED_TRADE_DATE,0,'Apply Constraints'!$E601))</f>
        <v/>
      </c>
      <c r="G601" s="148">
        <f>IF(F601="","",IF(ABS($F601)&gt;MAXIMUM_PERMITTED_LEVERAGE, MAXIMUM_PERMITTED_LEVERAGE*SIGN($F601),$F601))</f>
        <v/>
      </c>
      <c r="H601" s="148">
        <f>IF(G601="","",MAX($G601,-ABS(MAXIMUM_PERMITTED_SHORT_POSITION)))</f>
        <v/>
      </c>
      <c r="I601" s="86">
        <f>IF(C601="","",IF(I600="Triggered","Triggered",IF((C601-C600)/C600*H600&lt;-TRAILING_STOP_LOSS_MAXIMUM_DAILY_LOSS,"Triggered","Inactive")))</f>
        <v/>
      </c>
      <c r="J601" s="148">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8">
        <f>IF('Rule Recommendations'!A602="","",'Rule Recommendations'!A602)</f>
        <v/>
      </c>
      <c r="F602" s="148">
        <f>IF($E602="","",IF(ROW($E602)&lt;=FIRST_PERMITTED_TRADE_DATE,0,'Apply Constraints'!$E602))</f>
        <v/>
      </c>
      <c r="G602" s="148">
        <f>IF(F602="","",IF(ABS($F602)&gt;MAXIMUM_PERMITTED_LEVERAGE, MAXIMUM_PERMITTED_LEVERAGE*SIGN($F602),$F602))</f>
        <v/>
      </c>
      <c r="H602" s="148">
        <f>IF(G602="","",MAX($G602,-ABS(MAXIMUM_PERMITTED_SHORT_POSITION)))</f>
        <v/>
      </c>
      <c r="I602" s="86">
        <f>IF(C602="","",IF(I601="Triggered","Triggered",IF((C602-C601)/C601*H601&lt;-TRAILING_STOP_LOSS_MAXIMUM_DAILY_LOSS,"Triggered","Inactive")))</f>
        <v/>
      </c>
      <c r="J602" s="148">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8">
        <f>IF('Rule Recommendations'!A603="","",'Rule Recommendations'!A603)</f>
        <v/>
      </c>
      <c r="F603" s="148">
        <f>IF($E603="","",IF(ROW($E603)&lt;=FIRST_PERMITTED_TRADE_DATE,0,'Apply Constraints'!$E603))</f>
        <v/>
      </c>
      <c r="G603" s="148">
        <f>IF(F603="","",IF(ABS($F603)&gt;MAXIMUM_PERMITTED_LEVERAGE, MAXIMUM_PERMITTED_LEVERAGE*SIGN($F603),$F603))</f>
        <v/>
      </c>
      <c r="H603" s="148">
        <f>IF(G603="","",MAX($G603,-ABS(MAXIMUM_PERMITTED_SHORT_POSITION)))</f>
        <v/>
      </c>
      <c r="I603" s="86">
        <f>IF(C603="","",IF(I602="Triggered","Triggered",IF((C603-C602)/C602*H602&lt;-TRAILING_STOP_LOSS_MAXIMUM_DAILY_LOSS,"Triggered","Inactive")))</f>
        <v/>
      </c>
      <c r="J603" s="148">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8">
        <f>IF('Rule Recommendations'!A604="","",'Rule Recommendations'!A604)</f>
        <v/>
      </c>
      <c r="F604" s="148">
        <f>IF($E604="","",IF(ROW($E604)&lt;=FIRST_PERMITTED_TRADE_DATE,0,'Apply Constraints'!$E604))</f>
        <v/>
      </c>
      <c r="G604" s="148">
        <f>IF(F604="","",IF(ABS($F604)&gt;MAXIMUM_PERMITTED_LEVERAGE, MAXIMUM_PERMITTED_LEVERAGE*SIGN($F604),$F604))</f>
        <v/>
      </c>
      <c r="H604" s="148">
        <f>IF(G604="","",MAX($G604,-ABS(MAXIMUM_PERMITTED_SHORT_POSITION)))</f>
        <v/>
      </c>
      <c r="I604" s="86">
        <f>IF(C604="","",IF(I603="Triggered","Triggered",IF((C604-C603)/C603*H603&lt;-TRAILING_STOP_LOSS_MAXIMUM_DAILY_LOSS,"Triggered","Inactive")))</f>
        <v/>
      </c>
      <c r="J604" s="148">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8">
        <f>IF('Rule Recommendations'!A605="","",'Rule Recommendations'!A605)</f>
        <v/>
      </c>
      <c r="F605" s="148">
        <f>IF($E605="","",IF(ROW($E605)&lt;=FIRST_PERMITTED_TRADE_DATE,0,'Apply Constraints'!$E605))</f>
        <v/>
      </c>
      <c r="G605" s="148">
        <f>IF(F605="","",IF(ABS($F605)&gt;MAXIMUM_PERMITTED_LEVERAGE, MAXIMUM_PERMITTED_LEVERAGE*SIGN($F605),$F605))</f>
        <v/>
      </c>
      <c r="H605" s="148">
        <f>IF(G605="","",MAX($G605,-ABS(MAXIMUM_PERMITTED_SHORT_POSITION)))</f>
        <v/>
      </c>
      <c r="I605" s="86">
        <f>IF(C605="","",IF(I604="Triggered","Triggered",IF((C605-C604)/C604*H604&lt;-TRAILING_STOP_LOSS_MAXIMUM_DAILY_LOSS,"Triggered","Inactive")))</f>
        <v/>
      </c>
      <c r="J605" s="148">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8">
        <f>IF('Rule Recommendations'!A606="","",'Rule Recommendations'!A606)</f>
        <v/>
      </c>
      <c r="F606" s="148">
        <f>IF($E606="","",IF(ROW($E606)&lt;=FIRST_PERMITTED_TRADE_DATE,0,'Apply Constraints'!$E606))</f>
        <v/>
      </c>
      <c r="G606" s="148">
        <f>IF(F606="","",IF(ABS($F606)&gt;MAXIMUM_PERMITTED_LEVERAGE, MAXIMUM_PERMITTED_LEVERAGE*SIGN($F606),$F606))</f>
        <v/>
      </c>
      <c r="H606" s="148">
        <f>IF(G606="","",MAX($G606,-ABS(MAXIMUM_PERMITTED_SHORT_POSITION)))</f>
        <v/>
      </c>
      <c r="I606" s="86">
        <f>IF(C606="","",IF(I605="Triggered","Triggered",IF((C606-C605)/C605*H605&lt;-TRAILING_STOP_LOSS_MAXIMUM_DAILY_LOSS,"Triggered","Inactive")))</f>
        <v/>
      </c>
      <c r="J606" s="148">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8">
        <f>IF('Rule Recommendations'!A607="","",'Rule Recommendations'!A607)</f>
        <v/>
      </c>
      <c r="F607" s="148">
        <f>IF($E607="","",IF(ROW($E607)&lt;=FIRST_PERMITTED_TRADE_DATE,0,'Apply Constraints'!$E607))</f>
        <v/>
      </c>
      <c r="G607" s="148">
        <f>IF(F607="","",IF(ABS($F607)&gt;MAXIMUM_PERMITTED_LEVERAGE, MAXIMUM_PERMITTED_LEVERAGE*SIGN($F607),$F607))</f>
        <v/>
      </c>
      <c r="H607" s="148">
        <f>IF(G607="","",MAX($G607,-ABS(MAXIMUM_PERMITTED_SHORT_POSITION)))</f>
        <v/>
      </c>
      <c r="I607" s="86">
        <f>IF(C607="","",IF(I606="Triggered","Triggered",IF((C607-C606)/C606*H606&lt;-TRAILING_STOP_LOSS_MAXIMUM_DAILY_LOSS,"Triggered","Inactive")))</f>
        <v/>
      </c>
      <c r="J607" s="148">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8">
        <f>IF('Rule Recommendations'!A608="","",'Rule Recommendations'!A608)</f>
        <v/>
      </c>
      <c r="F608" s="148">
        <f>IF($E608="","",IF(ROW($E608)&lt;=FIRST_PERMITTED_TRADE_DATE,0,'Apply Constraints'!$E608))</f>
        <v/>
      </c>
      <c r="G608" s="148">
        <f>IF(F608="","",IF(ABS($F608)&gt;MAXIMUM_PERMITTED_LEVERAGE, MAXIMUM_PERMITTED_LEVERAGE*SIGN($F608),$F608))</f>
        <v/>
      </c>
      <c r="H608" s="148">
        <f>IF(G608="","",MAX($G608,-ABS(MAXIMUM_PERMITTED_SHORT_POSITION)))</f>
        <v/>
      </c>
      <c r="I608" s="86">
        <f>IF(C608="","",IF(I607="Triggered","Triggered",IF((C608-C607)/C607*H607&lt;-TRAILING_STOP_LOSS_MAXIMUM_DAILY_LOSS,"Triggered","Inactive")))</f>
        <v/>
      </c>
      <c r="J608" s="148">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8">
        <f>IF('Rule Recommendations'!A609="","",'Rule Recommendations'!A609)</f>
        <v/>
      </c>
      <c r="F609" s="148">
        <f>IF($E609="","",IF(ROW($E609)&lt;=FIRST_PERMITTED_TRADE_DATE,0,'Apply Constraints'!$E609))</f>
        <v/>
      </c>
      <c r="G609" s="148">
        <f>IF(F609="","",IF(ABS($F609)&gt;MAXIMUM_PERMITTED_LEVERAGE, MAXIMUM_PERMITTED_LEVERAGE*SIGN($F609),$F609))</f>
        <v/>
      </c>
      <c r="H609" s="148">
        <f>IF(G609="","",MAX($G609,-ABS(MAXIMUM_PERMITTED_SHORT_POSITION)))</f>
        <v/>
      </c>
      <c r="I609" s="86">
        <f>IF(C609="","",IF(I608="Triggered","Triggered",IF((C609-C608)/C608*H608&lt;-TRAILING_STOP_LOSS_MAXIMUM_DAILY_LOSS,"Triggered","Inactive")))</f>
        <v/>
      </c>
      <c r="J609" s="148">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8">
        <f>IF('Rule Recommendations'!A610="","",'Rule Recommendations'!A610)</f>
        <v/>
      </c>
      <c r="F610" s="148">
        <f>IF($E610="","",IF(ROW($E610)&lt;=FIRST_PERMITTED_TRADE_DATE,0,'Apply Constraints'!$E610))</f>
        <v/>
      </c>
      <c r="G610" s="148">
        <f>IF(F610="","",IF(ABS($F610)&gt;MAXIMUM_PERMITTED_LEVERAGE, MAXIMUM_PERMITTED_LEVERAGE*SIGN($F610),$F610))</f>
        <v/>
      </c>
      <c r="H610" s="148">
        <f>IF(G610="","",MAX($G610,-ABS(MAXIMUM_PERMITTED_SHORT_POSITION)))</f>
        <v/>
      </c>
      <c r="I610" s="86">
        <f>IF(C610="","",IF(I609="Triggered","Triggered",IF((C610-C609)/C609*H609&lt;-TRAILING_STOP_LOSS_MAXIMUM_DAILY_LOSS,"Triggered","Inactive")))</f>
        <v/>
      </c>
      <c r="J610" s="148">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8">
        <f>IF('Rule Recommendations'!A611="","",'Rule Recommendations'!A611)</f>
        <v/>
      </c>
      <c r="F611" s="148">
        <f>IF($E611="","",IF(ROW($E611)&lt;=FIRST_PERMITTED_TRADE_DATE,0,'Apply Constraints'!$E611))</f>
        <v/>
      </c>
      <c r="G611" s="148">
        <f>IF(F611="","",IF(ABS($F611)&gt;MAXIMUM_PERMITTED_LEVERAGE, MAXIMUM_PERMITTED_LEVERAGE*SIGN($F611),$F611))</f>
        <v/>
      </c>
      <c r="H611" s="148">
        <f>IF(G611="","",MAX($G611,-ABS(MAXIMUM_PERMITTED_SHORT_POSITION)))</f>
        <v/>
      </c>
      <c r="I611" s="86">
        <f>IF(C611="","",IF(I610="Triggered","Triggered",IF((C611-C610)/C610*H610&lt;-TRAILING_STOP_LOSS_MAXIMUM_DAILY_LOSS,"Triggered","Inactive")))</f>
        <v/>
      </c>
      <c r="J611" s="148">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8">
        <f>IF('Rule Recommendations'!A612="","",'Rule Recommendations'!A612)</f>
        <v/>
      </c>
      <c r="F612" s="148">
        <f>IF($E612="","",IF(ROW($E612)&lt;=FIRST_PERMITTED_TRADE_DATE,0,'Apply Constraints'!$E612))</f>
        <v/>
      </c>
      <c r="G612" s="148">
        <f>IF(F612="","",IF(ABS($F612)&gt;MAXIMUM_PERMITTED_LEVERAGE, MAXIMUM_PERMITTED_LEVERAGE*SIGN($F612),$F612))</f>
        <v/>
      </c>
      <c r="H612" s="148">
        <f>IF(G612="","",MAX($G612,-ABS(MAXIMUM_PERMITTED_SHORT_POSITION)))</f>
        <v/>
      </c>
      <c r="I612" s="86">
        <f>IF(C612="","",IF(I611="Triggered","Triggered",IF((C612-C611)/C611*H611&lt;-TRAILING_STOP_LOSS_MAXIMUM_DAILY_LOSS,"Triggered","Inactive")))</f>
        <v/>
      </c>
      <c r="J612" s="148">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8">
        <f>IF('Rule Recommendations'!A613="","",'Rule Recommendations'!A613)</f>
        <v/>
      </c>
      <c r="F613" s="148">
        <f>IF($E613="","",IF(ROW($E613)&lt;=FIRST_PERMITTED_TRADE_DATE,0,'Apply Constraints'!$E613))</f>
        <v/>
      </c>
      <c r="G613" s="148">
        <f>IF(F613="","",IF(ABS($F613)&gt;MAXIMUM_PERMITTED_LEVERAGE, MAXIMUM_PERMITTED_LEVERAGE*SIGN($F613),$F613))</f>
        <v/>
      </c>
      <c r="H613" s="148">
        <f>IF(G613="","",MAX($G613,-ABS(MAXIMUM_PERMITTED_SHORT_POSITION)))</f>
        <v/>
      </c>
      <c r="I613" s="86">
        <f>IF(C613="","",IF(I612="Triggered","Triggered",IF((C613-C612)/C612*H612&lt;-TRAILING_STOP_LOSS_MAXIMUM_DAILY_LOSS,"Triggered","Inactive")))</f>
        <v/>
      </c>
      <c r="J613" s="148">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8">
        <f>IF('Rule Recommendations'!A614="","",'Rule Recommendations'!A614)</f>
        <v/>
      </c>
      <c r="F614" s="148">
        <f>IF($E614="","",IF(ROW($E614)&lt;=FIRST_PERMITTED_TRADE_DATE,0,'Apply Constraints'!$E614))</f>
        <v/>
      </c>
      <c r="G614" s="148">
        <f>IF(F614="","",IF(ABS($F614)&gt;MAXIMUM_PERMITTED_LEVERAGE, MAXIMUM_PERMITTED_LEVERAGE*SIGN($F614),$F614))</f>
        <v/>
      </c>
      <c r="H614" s="148">
        <f>IF(G614="","",MAX($G614,-ABS(MAXIMUM_PERMITTED_SHORT_POSITION)))</f>
        <v/>
      </c>
      <c r="I614" s="86">
        <f>IF(C614="","",IF(I613="Triggered","Triggered",IF((C614-C613)/C613*H613&lt;-TRAILING_STOP_LOSS_MAXIMUM_DAILY_LOSS,"Triggered","Inactive")))</f>
        <v/>
      </c>
      <c r="J614" s="148">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8">
        <f>IF('Rule Recommendations'!A615="","",'Rule Recommendations'!A615)</f>
        <v/>
      </c>
      <c r="F615" s="148">
        <f>IF($E615="","",IF(ROW($E615)&lt;=FIRST_PERMITTED_TRADE_DATE,0,'Apply Constraints'!$E615))</f>
        <v/>
      </c>
      <c r="G615" s="148">
        <f>IF(F615="","",IF(ABS($F615)&gt;MAXIMUM_PERMITTED_LEVERAGE, MAXIMUM_PERMITTED_LEVERAGE*SIGN($F615),$F615))</f>
        <v/>
      </c>
      <c r="H615" s="148">
        <f>IF(G615="","",MAX($G615,-ABS(MAXIMUM_PERMITTED_SHORT_POSITION)))</f>
        <v/>
      </c>
      <c r="I615" s="86">
        <f>IF(C615="","",IF(I614="Triggered","Triggered",IF((C615-C614)/C614*H614&lt;-TRAILING_STOP_LOSS_MAXIMUM_DAILY_LOSS,"Triggered","Inactive")))</f>
        <v/>
      </c>
      <c r="J615" s="148">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8">
        <f>IF('Rule Recommendations'!A616="","",'Rule Recommendations'!A616)</f>
        <v/>
      </c>
      <c r="F616" s="148">
        <f>IF($E616="","",IF(ROW($E616)&lt;=FIRST_PERMITTED_TRADE_DATE,0,'Apply Constraints'!$E616))</f>
        <v/>
      </c>
      <c r="G616" s="148">
        <f>IF(F616="","",IF(ABS($F616)&gt;MAXIMUM_PERMITTED_LEVERAGE, MAXIMUM_PERMITTED_LEVERAGE*SIGN($F616),$F616))</f>
        <v/>
      </c>
      <c r="H616" s="148">
        <f>IF(G616="","",MAX($G616,-ABS(MAXIMUM_PERMITTED_SHORT_POSITION)))</f>
        <v/>
      </c>
      <c r="I616" s="86">
        <f>IF(C616="","",IF(I615="Triggered","Triggered",IF((C616-C615)/C615*H615&lt;-TRAILING_STOP_LOSS_MAXIMUM_DAILY_LOSS,"Triggered","Inactive")))</f>
        <v/>
      </c>
      <c r="J616" s="148">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8">
        <f>IF('Rule Recommendations'!A617="","",'Rule Recommendations'!A617)</f>
        <v/>
      </c>
      <c r="F617" s="148">
        <f>IF($E617="","",IF(ROW($E617)&lt;=FIRST_PERMITTED_TRADE_DATE,0,'Apply Constraints'!$E617))</f>
        <v/>
      </c>
      <c r="G617" s="148">
        <f>IF(F617="","",IF(ABS($F617)&gt;MAXIMUM_PERMITTED_LEVERAGE, MAXIMUM_PERMITTED_LEVERAGE*SIGN($F617),$F617))</f>
        <v/>
      </c>
      <c r="H617" s="148">
        <f>IF(G617="","",MAX($G617,-ABS(MAXIMUM_PERMITTED_SHORT_POSITION)))</f>
        <v/>
      </c>
      <c r="I617" s="86">
        <f>IF(C617="","",IF(I616="Triggered","Triggered",IF((C617-C616)/C616*H616&lt;-TRAILING_STOP_LOSS_MAXIMUM_DAILY_LOSS,"Triggered","Inactive")))</f>
        <v/>
      </c>
      <c r="J617" s="148">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8">
        <f>IF('Rule Recommendations'!A618="","",'Rule Recommendations'!A618)</f>
        <v/>
      </c>
      <c r="F618" s="148">
        <f>IF($E618="","",IF(ROW($E618)&lt;=FIRST_PERMITTED_TRADE_DATE,0,'Apply Constraints'!$E618))</f>
        <v/>
      </c>
      <c r="G618" s="148">
        <f>IF(F618="","",IF(ABS($F618)&gt;MAXIMUM_PERMITTED_LEVERAGE, MAXIMUM_PERMITTED_LEVERAGE*SIGN($F618),$F618))</f>
        <v/>
      </c>
      <c r="H618" s="148">
        <f>IF(G618="","",MAX($G618,-ABS(MAXIMUM_PERMITTED_SHORT_POSITION)))</f>
        <v/>
      </c>
      <c r="I618" s="86">
        <f>IF(C618="","",IF(I617="Triggered","Triggered",IF((C618-C617)/C617*H617&lt;-TRAILING_STOP_LOSS_MAXIMUM_DAILY_LOSS,"Triggered","Inactive")))</f>
        <v/>
      </c>
      <c r="J618" s="148">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8">
        <f>IF('Rule Recommendations'!A619="","",'Rule Recommendations'!A619)</f>
        <v/>
      </c>
      <c r="F619" s="148">
        <f>IF($E619="","",IF(ROW($E619)&lt;=FIRST_PERMITTED_TRADE_DATE,0,'Apply Constraints'!$E619))</f>
        <v/>
      </c>
      <c r="G619" s="148">
        <f>IF(F619="","",IF(ABS($F619)&gt;MAXIMUM_PERMITTED_LEVERAGE, MAXIMUM_PERMITTED_LEVERAGE*SIGN($F619),$F619))</f>
        <v/>
      </c>
      <c r="H619" s="148">
        <f>IF(G619="","",MAX($G619,-ABS(MAXIMUM_PERMITTED_SHORT_POSITION)))</f>
        <v/>
      </c>
      <c r="I619" s="86">
        <f>IF(C619="","",IF(I618="Triggered","Triggered",IF((C619-C618)/C618*H618&lt;-TRAILING_STOP_LOSS_MAXIMUM_DAILY_LOSS,"Triggered","Inactive")))</f>
        <v/>
      </c>
      <c r="J619" s="148">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8">
        <f>IF('Rule Recommendations'!A620="","",'Rule Recommendations'!A620)</f>
        <v/>
      </c>
      <c r="F620" s="148">
        <f>IF($E620="","",IF(ROW($E620)&lt;=FIRST_PERMITTED_TRADE_DATE,0,'Apply Constraints'!$E620))</f>
        <v/>
      </c>
      <c r="G620" s="148">
        <f>IF(F620="","",IF(ABS($F620)&gt;MAXIMUM_PERMITTED_LEVERAGE, MAXIMUM_PERMITTED_LEVERAGE*SIGN($F620),$F620))</f>
        <v/>
      </c>
      <c r="H620" s="148">
        <f>IF(G620="","",MAX($G620,-ABS(MAXIMUM_PERMITTED_SHORT_POSITION)))</f>
        <v/>
      </c>
      <c r="I620" s="86">
        <f>IF(C620="","",IF(I619="Triggered","Triggered",IF((C620-C619)/C619*H619&lt;-TRAILING_STOP_LOSS_MAXIMUM_DAILY_LOSS,"Triggered","Inactive")))</f>
        <v/>
      </c>
      <c r="J620" s="148">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8">
        <f>IF('Rule Recommendations'!A621="","",'Rule Recommendations'!A621)</f>
        <v/>
      </c>
      <c r="F621" s="148">
        <f>IF($E621="","",IF(ROW($E621)&lt;=FIRST_PERMITTED_TRADE_DATE,0,'Apply Constraints'!$E621))</f>
        <v/>
      </c>
      <c r="G621" s="148">
        <f>IF(F621="","",IF(ABS($F621)&gt;MAXIMUM_PERMITTED_LEVERAGE, MAXIMUM_PERMITTED_LEVERAGE*SIGN($F621),$F621))</f>
        <v/>
      </c>
      <c r="H621" s="148">
        <f>IF(G621="","",MAX($G621,-ABS(MAXIMUM_PERMITTED_SHORT_POSITION)))</f>
        <v/>
      </c>
      <c r="I621" s="86">
        <f>IF(C621="","",IF(I620="Triggered","Triggered",IF((C621-C620)/C620*H620&lt;-TRAILING_STOP_LOSS_MAXIMUM_DAILY_LOSS,"Triggered","Inactive")))</f>
        <v/>
      </c>
      <c r="J621" s="148">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8">
        <f>IF('Rule Recommendations'!A622="","",'Rule Recommendations'!A622)</f>
        <v/>
      </c>
      <c r="F622" s="148">
        <f>IF($E622="","",IF(ROW($E622)&lt;=FIRST_PERMITTED_TRADE_DATE,0,'Apply Constraints'!$E622))</f>
        <v/>
      </c>
      <c r="G622" s="148">
        <f>IF(F622="","",IF(ABS($F622)&gt;MAXIMUM_PERMITTED_LEVERAGE, MAXIMUM_PERMITTED_LEVERAGE*SIGN($F622),$F622))</f>
        <v/>
      </c>
      <c r="H622" s="148">
        <f>IF(G622="","",MAX($G622,-ABS(MAXIMUM_PERMITTED_SHORT_POSITION)))</f>
        <v/>
      </c>
      <c r="I622" s="86">
        <f>IF(C622="","",IF(I621="Triggered","Triggered",IF((C622-C621)/C621*H621&lt;-TRAILING_STOP_LOSS_MAXIMUM_DAILY_LOSS,"Triggered","Inactive")))</f>
        <v/>
      </c>
      <c r="J622" s="148">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8">
        <f>IF('Rule Recommendations'!A623="","",'Rule Recommendations'!A623)</f>
        <v/>
      </c>
      <c r="F623" s="148">
        <f>IF($E623="","",IF(ROW($E623)&lt;=FIRST_PERMITTED_TRADE_DATE,0,'Apply Constraints'!$E623))</f>
        <v/>
      </c>
      <c r="G623" s="148">
        <f>IF(F623="","",IF(ABS($F623)&gt;MAXIMUM_PERMITTED_LEVERAGE, MAXIMUM_PERMITTED_LEVERAGE*SIGN($F623),$F623))</f>
        <v/>
      </c>
      <c r="H623" s="148">
        <f>IF(G623="","",MAX($G623,-ABS(MAXIMUM_PERMITTED_SHORT_POSITION)))</f>
        <v/>
      </c>
      <c r="I623" s="86">
        <f>IF(C623="","",IF(I622="Triggered","Triggered",IF((C623-C622)/C622*H622&lt;-TRAILING_STOP_LOSS_MAXIMUM_DAILY_LOSS,"Triggered","Inactive")))</f>
        <v/>
      </c>
      <c r="J623" s="148">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8">
        <f>IF('Rule Recommendations'!A624="","",'Rule Recommendations'!A624)</f>
        <v/>
      </c>
      <c r="F624" s="148">
        <f>IF($E624="","",IF(ROW($E624)&lt;=FIRST_PERMITTED_TRADE_DATE,0,'Apply Constraints'!$E624))</f>
        <v/>
      </c>
      <c r="G624" s="148">
        <f>IF(F624="","",IF(ABS($F624)&gt;MAXIMUM_PERMITTED_LEVERAGE, MAXIMUM_PERMITTED_LEVERAGE*SIGN($F624),$F624))</f>
        <v/>
      </c>
      <c r="H624" s="148">
        <f>IF(G624="","",MAX($G624,-ABS(MAXIMUM_PERMITTED_SHORT_POSITION)))</f>
        <v/>
      </c>
      <c r="I624" s="86">
        <f>IF(C624="","",IF(I623="Triggered","Triggered",IF((C624-C623)/C623*H623&lt;-TRAILING_STOP_LOSS_MAXIMUM_DAILY_LOSS,"Triggered","Inactive")))</f>
        <v/>
      </c>
      <c r="J624" s="148">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8">
        <f>IF('Rule Recommendations'!A625="","",'Rule Recommendations'!A625)</f>
        <v/>
      </c>
      <c r="F625" s="148">
        <f>IF($E625="","",IF(ROW($E625)&lt;=FIRST_PERMITTED_TRADE_DATE,0,'Apply Constraints'!$E625))</f>
        <v/>
      </c>
      <c r="G625" s="148">
        <f>IF(F625="","",IF(ABS($F625)&gt;MAXIMUM_PERMITTED_LEVERAGE, MAXIMUM_PERMITTED_LEVERAGE*SIGN($F625),$F625))</f>
        <v/>
      </c>
      <c r="H625" s="148">
        <f>IF(G625="","",MAX($G625,-ABS(MAXIMUM_PERMITTED_SHORT_POSITION)))</f>
        <v/>
      </c>
      <c r="I625" s="86">
        <f>IF(C625="","",IF(I624="Triggered","Triggered",IF((C625-C624)/C624*H624&lt;-TRAILING_STOP_LOSS_MAXIMUM_DAILY_LOSS,"Triggered","Inactive")))</f>
        <v/>
      </c>
      <c r="J625" s="148">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8">
        <f>IF('Rule Recommendations'!A626="","",'Rule Recommendations'!A626)</f>
        <v/>
      </c>
      <c r="F626" s="148">
        <f>IF($E626="","",IF(ROW($E626)&lt;=FIRST_PERMITTED_TRADE_DATE,0,'Apply Constraints'!$E626))</f>
        <v/>
      </c>
      <c r="G626" s="148">
        <f>IF(F626="","",IF(ABS($F626)&gt;MAXIMUM_PERMITTED_LEVERAGE, MAXIMUM_PERMITTED_LEVERAGE*SIGN($F626),$F626))</f>
        <v/>
      </c>
      <c r="H626" s="148">
        <f>IF(G626="","",MAX($G626,-ABS(MAXIMUM_PERMITTED_SHORT_POSITION)))</f>
        <v/>
      </c>
      <c r="I626" s="86">
        <f>IF(C626="","",IF(I625="Triggered","Triggered",IF((C626-C625)/C625*H625&lt;-TRAILING_STOP_LOSS_MAXIMUM_DAILY_LOSS,"Triggered","Inactive")))</f>
        <v/>
      </c>
      <c r="J626" s="148">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8">
        <f>IF('Rule Recommendations'!A627="","",'Rule Recommendations'!A627)</f>
        <v/>
      </c>
      <c r="F627" s="148">
        <f>IF($E627="","",IF(ROW($E627)&lt;=FIRST_PERMITTED_TRADE_DATE,0,'Apply Constraints'!$E627))</f>
        <v/>
      </c>
      <c r="G627" s="148">
        <f>IF(F627="","",IF(ABS($F627)&gt;MAXIMUM_PERMITTED_LEVERAGE, MAXIMUM_PERMITTED_LEVERAGE*SIGN($F627),$F627))</f>
        <v/>
      </c>
      <c r="H627" s="148">
        <f>IF(G627="","",MAX($G627,-ABS(MAXIMUM_PERMITTED_SHORT_POSITION)))</f>
        <v/>
      </c>
      <c r="I627" s="86">
        <f>IF(C627="","",IF(I626="Triggered","Triggered",IF((C627-C626)/C626*H626&lt;-TRAILING_STOP_LOSS_MAXIMUM_DAILY_LOSS,"Triggered","Inactive")))</f>
        <v/>
      </c>
      <c r="J627" s="148">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8">
        <f>IF('Rule Recommendations'!A628="","",'Rule Recommendations'!A628)</f>
        <v/>
      </c>
      <c r="F628" s="148">
        <f>IF($E628="","",IF(ROW($E628)&lt;=FIRST_PERMITTED_TRADE_DATE,0,'Apply Constraints'!$E628))</f>
        <v/>
      </c>
      <c r="G628" s="148">
        <f>IF(F628="","",IF(ABS($F628)&gt;MAXIMUM_PERMITTED_LEVERAGE, MAXIMUM_PERMITTED_LEVERAGE*SIGN($F628),$F628))</f>
        <v/>
      </c>
      <c r="H628" s="148">
        <f>IF(G628="","",MAX($G628,-ABS(MAXIMUM_PERMITTED_SHORT_POSITION)))</f>
        <v/>
      </c>
      <c r="I628" s="86">
        <f>IF(C628="","",IF(I627="Triggered","Triggered",IF((C628-C627)/C627*H627&lt;-TRAILING_STOP_LOSS_MAXIMUM_DAILY_LOSS,"Triggered","Inactive")))</f>
        <v/>
      </c>
      <c r="J628" s="148">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8">
        <f>IF('Rule Recommendations'!A629="","",'Rule Recommendations'!A629)</f>
        <v/>
      </c>
      <c r="F629" s="148">
        <f>IF($E629="","",IF(ROW($E629)&lt;=FIRST_PERMITTED_TRADE_DATE,0,'Apply Constraints'!$E629))</f>
        <v/>
      </c>
      <c r="G629" s="148">
        <f>IF(F629="","",IF(ABS($F629)&gt;MAXIMUM_PERMITTED_LEVERAGE, MAXIMUM_PERMITTED_LEVERAGE*SIGN($F629),$F629))</f>
        <v/>
      </c>
      <c r="H629" s="148">
        <f>IF(G629="","",MAX($G629,-ABS(MAXIMUM_PERMITTED_SHORT_POSITION)))</f>
        <v/>
      </c>
      <c r="I629" s="86">
        <f>IF(C629="","",IF(I628="Triggered","Triggered",IF((C629-C628)/C628*H628&lt;-TRAILING_STOP_LOSS_MAXIMUM_DAILY_LOSS,"Triggered","Inactive")))</f>
        <v/>
      </c>
      <c r="J629" s="148">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8">
        <f>IF('Rule Recommendations'!A630="","",'Rule Recommendations'!A630)</f>
        <v/>
      </c>
      <c r="F630" s="148">
        <f>IF($E630="","",IF(ROW($E630)&lt;=FIRST_PERMITTED_TRADE_DATE,0,'Apply Constraints'!$E630))</f>
        <v/>
      </c>
      <c r="G630" s="148">
        <f>IF(F630="","",IF(ABS($F630)&gt;MAXIMUM_PERMITTED_LEVERAGE, MAXIMUM_PERMITTED_LEVERAGE*SIGN($F630),$F630))</f>
        <v/>
      </c>
      <c r="H630" s="148">
        <f>IF(G630="","",MAX($G630,-ABS(MAXIMUM_PERMITTED_SHORT_POSITION)))</f>
        <v/>
      </c>
      <c r="I630" s="86">
        <f>IF(C630="","",IF(I629="Triggered","Triggered",IF((C630-C629)/C629*H629&lt;-TRAILING_STOP_LOSS_MAXIMUM_DAILY_LOSS,"Triggered","Inactive")))</f>
        <v/>
      </c>
      <c r="J630" s="148">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8">
        <f>IF('Rule Recommendations'!A631="","",'Rule Recommendations'!A631)</f>
        <v/>
      </c>
      <c r="F631" s="148">
        <f>IF($E631="","",IF(ROW($E631)&lt;=FIRST_PERMITTED_TRADE_DATE,0,'Apply Constraints'!$E631))</f>
        <v/>
      </c>
      <c r="G631" s="148">
        <f>IF(F631="","",IF(ABS($F631)&gt;MAXIMUM_PERMITTED_LEVERAGE, MAXIMUM_PERMITTED_LEVERAGE*SIGN($F631),$F631))</f>
        <v/>
      </c>
      <c r="H631" s="148">
        <f>IF(G631="","",MAX($G631,-ABS(MAXIMUM_PERMITTED_SHORT_POSITION)))</f>
        <v/>
      </c>
      <c r="I631" s="86">
        <f>IF(C631="","",IF(I630="Triggered","Triggered",IF((C631-C630)/C630*H630&lt;-TRAILING_STOP_LOSS_MAXIMUM_DAILY_LOSS,"Triggered","Inactive")))</f>
        <v/>
      </c>
      <c r="J631" s="148">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8">
        <f>IF('Rule Recommendations'!A632="","",'Rule Recommendations'!A632)</f>
        <v/>
      </c>
      <c r="F632" s="148">
        <f>IF($E632="","",IF(ROW($E632)&lt;=FIRST_PERMITTED_TRADE_DATE,0,'Apply Constraints'!$E632))</f>
        <v/>
      </c>
      <c r="G632" s="148">
        <f>IF(F632="","",IF(ABS($F632)&gt;MAXIMUM_PERMITTED_LEVERAGE, MAXIMUM_PERMITTED_LEVERAGE*SIGN($F632),$F632))</f>
        <v/>
      </c>
      <c r="H632" s="148">
        <f>IF(G632="","",MAX($G632,-ABS(MAXIMUM_PERMITTED_SHORT_POSITION)))</f>
        <v/>
      </c>
      <c r="I632" s="86">
        <f>IF(C632="","",IF(I631="Triggered","Triggered",IF((C632-C631)/C631*H631&lt;-TRAILING_STOP_LOSS_MAXIMUM_DAILY_LOSS,"Triggered","Inactive")))</f>
        <v/>
      </c>
      <c r="J632" s="148">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8">
        <f>IF('Rule Recommendations'!A633="","",'Rule Recommendations'!A633)</f>
        <v/>
      </c>
      <c r="F633" s="148">
        <f>IF($E633="","",IF(ROW($E633)&lt;=FIRST_PERMITTED_TRADE_DATE,0,'Apply Constraints'!$E633))</f>
        <v/>
      </c>
      <c r="G633" s="148">
        <f>IF(F633="","",IF(ABS($F633)&gt;MAXIMUM_PERMITTED_LEVERAGE, MAXIMUM_PERMITTED_LEVERAGE*SIGN($F633),$F633))</f>
        <v/>
      </c>
      <c r="H633" s="148">
        <f>IF(G633="","",MAX($G633,-ABS(MAXIMUM_PERMITTED_SHORT_POSITION)))</f>
        <v/>
      </c>
      <c r="I633" s="86">
        <f>IF(C633="","",IF(I632="Triggered","Triggered",IF((C633-C632)/C632*H632&lt;-TRAILING_STOP_LOSS_MAXIMUM_DAILY_LOSS,"Triggered","Inactive")))</f>
        <v/>
      </c>
      <c r="J633" s="148">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8">
        <f>IF('Rule Recommendations'!A634="","",'Rule Recommendations'!A634)</f>
        <v/>
      </c>
      <c r="F634" s="148">
        <f>IF($E634="","",IF(ROW($E634)&lt;=FIRST_PERMITTED_TRADE_DATE,0,'Apply Constraints'!$E634))</f>
        <v/>
      </c>
      <c r="G634" s="148">
        <f>IF(F634="","",IF(ABS($F634)&gt;MAXIMUM_PERMITTED_LEVERAGE, MAXIMUM_PERMITTED_LEVERAGE*SIGN($F634),$F634))</f>
        <v/>
      </c>
      <c r="H634" s="148">
        <f>IF(G634="","",MAX($G634,-ABS(MAXIMUM_PERMITTED_SHORT_POSITION)))</f>
        <v/>
      </c>
      <c r="I634" s="86">
        <f>IF(C634="","",IF(I633="Triggered","Triggered",IF((C634-C633)/C633*H633&lt;-TRAILING_STOP_LOSS_MAXIMUM_DAILY_LOSS,"Triggered","Inactive")))</f>
        <v/>
      </c>
      <c r="J634" s="148">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8">
        <f>IF('Rule Recommendations'!A635="","",'Rule Recommendations'!A635)</f>
        <v/>
      </c>
      <c r="F635" s="148">
        <f>IF($E635="","",IF(ROW($E635)&lt;=FIRST_PERMITTED_TRADE_DATE,0,'Apply Constraints'!$E635))</f>
        <v/>
      </c>
      <c r="G635" s="148">
        <f>IF(F635="","",IF(ABS($F635)&gt;MAXIMUM_PERMITTED_LEVERAGE, MAXIMUM_PERMITTED_LEVERAGE*SIGN($F635),$F635))</f>
        <v/>
      </c>
      <c r="H635" s="148">
        <f>IF(G635="","",MAX($G635,-ABS(MAXIMUM_PERMITTED_SHORT_POSITION)))</f>
        <v/>
      </c>
      <c r="I635" s="86">
        <f>IF(C635="","",IF(I634="Triggered","Triggered",IF((C635-C634)/C634*H634&lt;-TRAILING_STOP_LOSS_MAXIMUM_DAILY_LOSS,"Triggered","Inactive")))</f>
        <v/>
      </c>
      <c r="J635" s="148">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8">
        <f>IF('Rule Recommendations'!A636="","",'Rule Recommendations'!A636)</f>
        <v/>
      </c>
      <c r="F636" s="148">
        <f>IF($E636="","",IF(ROW($E636)&lt;=FIRST_PERMITTED_TRADE_DATE,0,'Apply Constraints'!$E636))</f>
        <v/>
      </c>
      <c r="G636" s="148">
        <f>IF(F636="","",IF(ABS($F636)&gt;MAXIMUM_PERMITTED_LEVERAGE, MAXIMUM_PERMITTED_LEVERAGE*SIGN($F636),$F636))</f>
        <v/>
      </c>
      <c r="H636" s="148">
        <f>IF(G636="","",MAX($G636,-ABS(MAXIMUM_PERMITTED_SHORT_POSITION)))</f>
        <v/>
      </c>
      <c r="I636" s="86">
        <f>IF(C636="","",IF(I635="Triggered","Triggered",IF((C636-C635)/C635*H635&lt;-TRAILING_STOP_LOSS_MAXIMUM_DAILY_LOSS,"Triggered","Inactive")))</f>
        <v/>
      </c>
      <c r="J636" s="148">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8">
        <f>IF('Rule Recommendations'!A637="","",'Rule Recommendations'!A637)</f>
        <v/>
      </c>
      <c r="F637" s="148">
        <f>IF($E637="","",IF(ROW($E637)&lt;=FIRST_PERMITTED_TRADE_DATE,0,'Apply Constraints'!$E637))</f>
        <v/>
      </c>
      <c r="G637" s="148">
        <f>IF(F637="","",IF(ABS($F637)&gt;MAXIMUM_PERMITTED_LEVERAGE, MAXIMUM_PERMITTED_LEVERAGE*SIGN($F637),$F637))</f>
        <v/>
      </c>
      <c r="H637" s="148">
        <f>IF(G637="","",MAX($G637,-ABS(MAXIMUM_PERMITTED_SHORT_POSITION)))</f>
        <v/>
      </c>
      <c r="I637" s="86">
        <f>IF(C637="","",IF(I636="Triggered","Triggered",IF((C637-C636)/C636*H636&lt;-TRAILING_STOP_LOSS_MAXIMUM_DAILY_LOSS,"Triggered","Inactive")))</f>
        <v/>
      </c>
      <c r="J637" s="148">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8">
        <f>IF('Rule Recommendations'!A638="","",'Rule Recommendations'!A638)</f>
        <v/>
      </c>
      <c r="F638" s="148">
        <f>IF($E638="","",IF(ROW($E638)&lt;=FIRST_PERMITTED_TRADE_DATE,0,'Apply Constraints'!$E638))</f>
        <v/>
      </c>
      <c r="G638" s="148">
        <f>IF(F638="","",IF(ABS($F638)&gt;MAXIMUM_PERMITTED_LEVERAGE, MAXIMUM_PERMITTED_LEVERAGE*SIGN($F638),$F638))</f>
        <v/>
      </c>
      <c r="H638" s="148">
        <f>IF(G638="","",MAX($G638,-ABS(MAXIMUM_PERMITTED_SHORT_POSITION)))</f>
        <v/>
      </c>
      <c r="I638" s="86">
        <f>IF(C638="","",IF(I637="Triggered","Triggered",IF((C638-C637)/C637*H637&lt;-TRAILING_STOP_LOSS_MAXIMUM_DAILY_LOSS,"Triggered","Inactive")))</f>
        <v/>
      </c>
      <c r="J638" s="148">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8">
        <f>IF('Rule Recommendations'!A639="","",'Rule Recommendations'!A639)</f>
        <v/>
      </c>
      <c r="F639" s="148">
        <f>IF($E639="","",IF(ROW($E639)&lt;=FIRST_PERMITTED_TRADE_DATE,0,'Apply Constraints'!$E639))</f>
        <v/>
      </c>
      <c r="G639" s="148">
        <f>IF(F639="","",IF(ABS($F639)&gt;MAXIMUM_PERMITTED_LEVERAGE, MAXIMUM_PERMITTED_LEVERAGE*SIGN($F639),$F639))</f>
        <v/>
      </c>
      <c r="H639" s="148">
        <f>IF(G639="","",MAX($G639,-ABS(MAXIMUM_PERMITTED_SHORT_POSITION)))</f>
        <v/>
      </c>
      <c r="I639" s="86">
        <f>IF(C639="","",IF(I638="Triggered","Triggered",IF((C639-C638)/C638*H638&lt;-TRAILING_STOP_LOSS_MAXIMUM_DAILY_LOSS,"Triggered","Inactive")))</f>
        <v/>
      </c>
      <c r="J639" s="148">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8">
        <f>IF('Rule Recommendations'!A640="","",'Rule Recommendations'!A640)</f>
        <v/>
      </c>
      <c r="F640" s="148">
        <f>IF($E640="","",IF(ROW($E640)&lt;=FIRST_PERMITTED_TRADE_DATE,0,'Apply Constraints'!$E640))</f>
        <v/>
      </c>
      <c r="G640" s="148">
        <f>IF(F640="","",IF(ABS($F640)&gt;MAXIMUM_PERMITTED_LEVERAGE, MAXIMUM_PERMITTED_LEVERAGE*SIGN($F640),$F640))</f>
        <v/>
      </c>
      <c r="H640" s="148">
        <f>IF(G640="","",MAX($G640,-ABS(MAXIMUM_PERMITTED_SHORT_POSITION)))</f>
        <v/>
      </c>
      <c r="I640" s="86">
        <f>IF(C640="","",IF(I639="Triggered","Triggered",IF((C640-C639)/C639*H639&lt;-TRAILING_STOP_LOSS_MAXIMUM_DAILY_LOSS,"Triggered","Inactive")))</f>
        <v/>
      </c>
      <c r="J640" s="148">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8">
        <f>IF('Rule Recommendations'!A641="","",'Rule Recommendations'!A641)</f>
        <v/>
      </c>
      <c r="F641" s="148">
        <f>IF($E641="","",IF(ROW($E641)&lt;=FIRST_PERMITTED_TRADE_DATE,0,'Apply Constraints'!$E641))</f>
        <v/>
      </c>
      <c r="G641" s="148">
        <f>IF(F641="","",IF(ABS($F641)&gt;MAXIMUM_PERMITTED_LEVERAGE, MAXIMUM_PERMITTED_LEVERAGE*SIGN($F641),$F641))</f>
        <v/>
      </c>
      <c r="H641" s="148">
        <f>IF(G641="","",MAX($G641,-ABS(MAXIMUM_PERMITTED_SHORT_POSITION)))</f>
        <v/>
      </c>
      <c r="I641" s="86">
        <f>IF(C641="","",IF(I640="Triggered","Triggered",IF((C641-C640)/C640*H640&lt;-TRAILING_STOP_LOSS_MAXIMUM_DAILY_LOSS,"Triggered","Inactive")))</f>
        <v/>
      </c>
      <c r="J641" s="148">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8">
        <f>IF('Rule Recommendations'!A642="","",'Rule Recommendations'!A642)</f>
        <v/>
      </c>
      <c r="F642" s="148">
        <f>IF($E642="","",IF(ROW($E642)&lt;=FIRST_PERMITTED_TRADE_DATE,0,'Apply Constraints'!$E642))</f>
        <v/>
      </c>
      <c r="G642" s="148">
        <f>IF(F642="","",IF(ABS($F642)&gt;MAXIMUM_PERMITTED_LEVERAGE, MAXIMUM_PERMITTED_LEVERAGE*SIGN($F642),$F642))</f>
        <v/>
      </c>
      <c r="H642" s="148">
        <f>IF(G642="","",MAX($G642,-ABS(MAXIMUM_PERMITTED_SHORT_POSITION)))</f>
        <v/>
      </c>
      <c r="I642" s="86">
        <f>IF(C642="","",IF(I641="Triggered","Triggered",IF((C642-C641)/C641*H641&lt;-TRAILING_STOP_LOSS_MAXIMUM_DAILY_LOSS,"Triggered","Inactive")))</f>
        <v/>
      </c>
      <c r="J642" s="148">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8">
        <f>IF('Rule Recommendations'!A643="","",'Rule Recommendations'!A643)</f>
        <v/>
      </c>
      <c r="F643" s="148">
        <f>IF($E643="","",IF(ROW($E643)&lt;=FIRST_PERMITTED_TRADE_DATE,0,'Apply Constraints'!$E643))</f>
        <v/>
      </c>
      <c r="G643" s="148">
        <f>IF(F643="","",IF(ABS($F643)&gt;MAXIMUM_PERMITTED_LEVERAGE, MAXIMUM_PERMITTED_LEVERAGE*SIGN($F643),$F643))</f>
        <v/>
      </c>
      <c r="H643" s="148">
        <f>IF(G643="","",MAX($G643,-ABS(MAXIMUM_PERMITTED_SHORT_POSITION)))</f>
        <v/>
      </c>
      <c r="I643" s="86">
        <f>IF(C643="","",IF(I642="Triggered","Triggered",IF((C643-C642)/C642*H642&lt;-TRAILING_STOP_LOSS_MAXIMUM_DAILY_LOSS,"Triggered","Inactive")))</f>
        <v/>
      </c>
      <c r="J643" s="148">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8">
        <f>IF('Rule Recommendations'!A644="","",'Rule Recommendations'!A644)</f>
        <v/>
      </c>
      <c r="F644" s="148">
        <f>IF($E644="","",IF(ROW($E644)&lt;=FIRST_PERMITTED_TRADE_DATE,0,'Apply Constraints'!$E644))</f>
        <v/>
      </c>
      <c r="G644" s="148">
        <f>IF(F644="","",IF(ABS($F644)&gt;MAXIMUM_PERMITTED_LEVERAGE, MAXIMUM_PERMITTED_LEVERAGE*SIGN($F644),$F644))</f>
        <v/>
      </c>
      <c r="H644" s="148">
        <f>IF(G644="","",MAX($G644,-ABS(MAXIMUM_PERMITTED_SHORT_POSITION)))</f>
        <v/>
      </c>
      <c r="I644" s="86">
        <f>IF(C644="","",IF(I643="Triggered","Triggered",IF((C644-C643)/C643*H643&lt;-TRAILING_STOP_LOSS_MAXIMUM_DAILY_LOSS,"Triggered","Inactive")))</f>
        <v/>
      </c>
      <c r="J644" s="148">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8">
        <f>IF('Rule Recommendations'!A645="","",'Rule Recommendations'!A645)</f>
        <v/>
      </c>
      <c r="F645" s="148">
        <f>IF($E645="","",IF(ROW($E645)&lt;=FIRST_PERMITTED_TRADE_DATE,0,'Apply Constraints'!$E645))</f>
        <v/>
      </c>
      <c r="G645" s="148">
        <f>IF(F645="","",IF(ABS($F645)&gt;MAXIMUM_PERMITTED_LEVERAGE, MAXIMUM_PERMITTED_LEVERAGE*SIGN($F645),$F645))</f>
        <v/>
      </c>
      <c r="H645" s="148">
        <f>IF(G645="","",MAX($G645,-ABS(MAXIMUM_PERMITTED_SHORT_POSITION)))</f>
        <v/>
      </c>
      <c r="I645" s="86">
        <f>IF(C645="","",IF(I644="Triggered","Triggered",IF((C645-C644)/C644*H644&lt;-TRAILING_STOP_LOSS_MAXIMUM_DAILY_LOSS,"Triggered","Inactive")))</f>
        <v/>
      </c>
      <c r="J645" s="148">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8">
        <f>IF('Rule Recommendations'!A646="","",'Rule Recommendations'!A646)</f>
        <v/>
      </c>
      <c r="F646" s="148">
        <f>IF($E646="","",IF(ROW($E646)&lt;=FIRST_PERMITTED_TRADE_DATE,0,'Apply Constraints'!$E646))</f>
        <v/>
      </c>
      <c r="G646" s="148">
        <f>IF(F646="","",IF(ABS($F646)&gt;MAXIMUM_PERMITTED_LEVERAGE, MAXIMUM_PERMITTED_LEVERAGE*SIGN($F646),$F646))</f>
        <v/>
      </c>
      <c r="H646" s="148">
        <f>IF(G646="","",MAX($G646,-ABS(MAXIMUM_PERMITTED_SHORT_POSITION)))</f>
        <v/>
      </c>
      <c r="I646" s="86">
        <f>IF(C646="","",IF(I645="Triggered","Triggered",IF((C646-C645)/C645*H645&lt;-TRAILING_STOP_LOSS_MAXIMUM_DAILY_LOSS,"Triggered","Inactive")))</f>
        <v/>
      </c>
      <c r="J646" s="148">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8">
        <f>IF('Rule Recommendations'!A647="","",'Rule Recommendations'!A647)</f>
        <v/>
      </c>
      <c r="F647" s="148">
        <f>IF($E647="","",IF(ROW($E647)&lt;=FIRST_PERMITTED_TRADE_DATE,0,'Apply Constraints'!$E647))</f>
        <v/>
      </c>
      <c r="G647" s="148">
        <f>IF(F647="","",IF(ABS($F647)&gt;MAXIMUM_PERMITTED_LEVERAGE, MAXIMUM_PERMITTED_LEVERAGE*SIGN($F647),$F647))</f>
        <v/>
      </c>
      <c r="H647" s="148">
        <f>IF(G647="","",MAX($G647,-ABS(MAXIMUM_PERMITTED_SHORT_POSITION)))</f>
        <v/>
      </c>
      <c r="I647" s="86">
        <f>IF(C647="","",IF(I646="Triggered","Triggered",IF((C647-C646)/C646*H646&lt;-TRAILING_STOP_LOSS_MAXIMUM_DAILY_LOSS,"Triggered","Inactive")))</f>
        <v/>
      </c>
      <c r="J647" s="148">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8">
        <f>IF('Rule Recommendations'!A648="","",'Rule Recommendations'!A648)</f>
        <v/>
      </c>
      <c r="F648" s="148">
        <f>IF($E648="","",IF(ROW($E648)&lt;=FIRST_PERMITTED_TRADE_DATE,0,'Apply Constraints'!$E648))</f>
        <v/>
      </c>
      <c r="G648" s="148">
        <f>IF(F648="","",IF(ABS($F648)&gt;MAXIMUM_PERMITTED_LEVERAGE, MAXIMUM_PERMITTED_LEVERAGE*SIGN($F648),$F648))</f>
        <v/>
      </c>
      <c r="H648" s="148">
        <f>IF(G648="","",MAX($G648,-ABS(MAXIMUM_PERMITTED_SHORT_POSITION)))</f>
        <v/>
      </c>
      <c r="I648" s="86">
        <f>IF(C648="","",IF(I647="Triggered","Triggered",IF((C648-C647)/C647*H647&lt;-TRAILING_STOP_LOSS_MAXIMUM_DAILY_LOSS,"Triggered","Inactive")))</f>
        <v/>
      </c>
      <c r="J648" s="148">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8">
        <f>IF('Rule Recommendations'!A649="","",'Rule Recommendations'!A649)</f>
        <v/>
      </c>
      <c r="F649" s="148">
        <f>IF($E649="","",IF(ROW($E649)&lt;=FIRST_PERMITTED_TRADE_DATE,0,'Apply Constraints'!$E649))</f>
        <v/>
      </c>
      <c r="G649" s="148">
        <f>IF(F649="","",IF(ABS($F649)&gt;MAXIMUM_PERMITTED_LEVERAGE, MAXIMUM_PERMITTED_LEVERAGE*SIGN($F649),$F649))</f>
        <v/>
      </c>
      <c r="H649" s="148">
        <f>IF(G649="","",MAX($G649,-ABS(MAXIMUM_PERMITTED_SHORT_POSITION)))</f>
        <v/>
      </c>
      <c r="I649" s="86">
        <f>IF(C649="","",IF(I648="Triggered","Triggered",IF((C649-C648)/C648*H648&lt;-TRAILING_STOP_LOSS_MAXIMUM_DAILY_LOSS,"Triggered","Inactive")))</f>
        <v/>
      </c>
      <c r="J649" s="148">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8">
        <f>IF('Rule Recommendations'!A650="","",'Rule Recommendations'!A650)</f>
        <v/>
      </c>
      <c r="F650" s="148">
        <f>IF($E650="","",IF(ROW($E650)&lt;=FIRST_PERMITTED_TRADE_DATE,0,'Apply Constraints'!$E650))</f>
        <v/>
      </c>
      <c r="G650" s="148">
        <f>IF(F650="","",IF(ABS($F650)&gt;MAXIMUM_PERMITTED_LEVERAGE, MAXIMUM_PERMITTED_LEVERAGE*SIGN($F650),$F650))</f>
        <v/>
      </c>
      <c r="H650" s="148">
        <f>IF(G650="","",MAX($G650,-ABS(MAXIMUM_PERMITTED_SHORT_POSITION)))</f>
        <v/>
      </c>
      <c r="I650" s="86">
        <f>IF(C650="","",IF(I649="Triggered","Triggered",IF((C650-C649)/C649*H649&lt;-TRAILING_STOP_LOSS_MAXIMUM_DAILY_LOSS,"Triggered","Inactive")))</f>
        <v/>
      </c>
      <c r="J650" s="148">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8">
        <f>IF('Rule Recommendations'!A651="","",'Rule Recommendations'!A651)</f>
        <v/>
      </c>
      <c r="F651" s="148">
        <f>IF($E651="","",IF(ROW($E651)&lt;=FIRST_PERMITTED_TRADE_DATE,0,'Apply Constraints'!$E651))</f>
        <v/>
      </c>
      <c r="G651" s="148">
        <f>IF(F651="","",IF(ABS($F651)&gt;MAXIMUM_PERMITTED_LEVERAGE, MAXIMUM_PERMITTED_LEVERAGE*SIGN($F651),$F651))</f>
        <v/>
      </c>
      <c r="H651" s="148">
        <f>IF(G651="","",MAX($G651,-ABS(MAXIMUM_PERMITTED_SHORT_POSITION)))</f>
        <v/>
      </c>
      <c r="I651" s="86">
        <f>IF(C651="","",IF(I650="Triggered","Triggered",IF((C651-C650)/C650*H650&lt;-TRAILING_STOP_LOSS_MAXIMUM_DAILY_LOSS,"Triggered","Inactive")))</f>
        <v/>
      </c>
      <c r="J651" s="148">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8">
        <f>IF('Rule Recommendations'!A652="","",'Rule Recommendations'!A652)</f>
        <v/>
      </c>
      <c r="F652" s="148">
        <f>IF($E652="","",IF(ROW($E652)&lt;=FIRST_PERMITTED_TRADE_DATE,0,'Apply Constraints'!$E652))</f>
        <v/>
      </c>
      <c r="G652" s="148">
        <f>IF(F652="","",IF(ABS($F652)&gt;MAXIMUM_PERMITTED_LEVERAGE, MAXIMUM_PERMITTED_LEVERAGE*SIGN($F652),$F652))</f>
        <v/>
      </c>
      <c r="H652" s="148">
        <f>IF(G652="","",MAX($G652,-ABS(MAXIMUM_PERMITTED_SHORT_POSITION)))</f>
        <v/>
      </c>
      <c r="I652" s="86">
        <f>IF(C652="","",IF(I651="Triggered","Triggered",IF((C652-C651)/C651*H651&lt;-TRAILING_STOP_LOSS_MAXIMUM_DAILY_LOSS,"Triggered","Inactive")))</f>
        <v/>
      </c>
      <c r="J652" s="148">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8">
        <f>IF('Rule Recommendations'!A653="","",'Rule Recommendations'!A653)</f>
        <v/>
      </c>
      <c r="F653" s="148">
        <f>IF($E653="","",IF(ROW($E653)&lt;=FIRST_PERMITTED_TRADE_DATE,0,'Apply Constraints'!$E653))</f>
        <v/>
      </c>
      <c r="G653" s="148">
        <f>IF(F653="","",IF(ABS($F653)&gt;MAXIMUM_PERMITTED_LEVERAGE, MAXIMUM_PERMITTED_LEVERAGE*SIGN($F653),$F653))</f>
        <v/>
      </c>
      <c r="H653" s="148">
        <f>IF(G653="","",MAX($G653,-ABS(MAXIMUM_PERMITTED_SHORT_POSITION)))</f>
        <v/>
      </c>
      <c r="I653" s="86">
        <f>IF(C653="","",IF(I652="Triggered","Triggered",IF((C653-C652)/C652*H652&lt;-TRAILING_STOP_LOSS_MAXIMUM_DAILY_LOSS,"Triggered","Inactive")))</f>
        <v/>
      </c>
      <c r="J653" s="148">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8">
        <f>IF('Rule Recommendations'!A654="","",'Rule Recommendations'!A654)</f>
        <v/>
      </c>
      <c r="F654" s="148">
        <f>IF($E654="","",IF(ROW($E654)&lt;=FIRST_PERMITTED_TRADE_DATE,0,'Apply Constraints'!$E654))</f>
        <v/>
      </c>
      <c r="G654" s="148">
        <f>IF(F654="","",IF(ABS($F654)&gt;MAXIMUM_PERMITTED_LEVERAGE, MAXIMUM_PERMITTED_LEVERAGE*SIGN($F654),$F654))</f>
        <v/>
      </c>
      <c r="H654" s="148">
        <f>IF(G654="","",MAX($G654,-ABS(MAXIMUM_PERMITTED_SHORT_POSITION)))</f>
        <v/>
      </c>
      <c r="I654" s="86">
        <f>IF(C654="","",IF(I653="Triggered","Triggered",IF((C654-C653)/C653*H653&lt;-TRAILING_STOP_LOSS_MAXIMUM_DAILY_LOSS,"Triggered","Inactive")))</f>
        <v/>
      </c>
      <c r="J654" s="148">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8">
        <f>IF('Rule Recommendations'!A655="","",'Rule Recommendations'!A655)</f>
        <v/>
      </c>
      <c r="F655" s="148">
        <f>IF($E655="","",IF(ROW($E655)&lt;=FIRST_PERMITTED_TRADE_DATE,0,'Apply Constraints'!$E655))</f>
        <v/>
      </c>
      <c r="G655" s="148">
        <f>IF(F655="","",IF(ABS($F655)&gt;MAXIMUM_PERMITTED_LEVERAGE, MAXIMUM_PERMITTED_LEVERAGE*SIGN($F655),$F655))</f>
        <v/>
      </c>
      <c r="H655" s="148">
        <f>IF(G655="","",MAX($G655,-ABS(MAXIMUM_PERMITTED_SHORT_POSITION)))</f>
        <v/>
      </c>
      <c r="I655" s="86">
        <f>IF(C655="","",IF(I654="Triggered","Triggered",IF((C655-C654)/C654*H654&lt;-TRAILING_STOP_LOSS_MAXIMUM_DAILY_LOSS,"Triggered","Inactive")))</f>
        <v/>
      </c>
      <c r="J655" s="148">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8">
        <f>IF('Rule Recommendations'!A656="","",'Rule Recommendations'!A656)</f>
        <v/>
      </c>
      <c r="F656" s="148">
        <f>IF($E656="","",IF(ROW($E656)&lt;=FIRST_PERMITTED_TRADE_DATE,0,'Apply Constraints'!$E656))</f>
        <v/>
      </c>
      <c r="G656" s="148">
        <f>IF(F656="","",IF(ABS($F656)&gt;MAXIMUM_PERMITTED_LEVERAGE, MAXIMUM_PERMITTED_LEVERAGE*SIGN($F656),$F656))</f>
        <v/>
      </c>
      <c r="H656" s="148">
        <f>IF(G656="","",MAX($G656,-ABS(MAXIMUM_PERMITTED_SHORT_POSITION)))</f>
        <v/>
      </c>
      <c r="I656" s="86">
        <f>IF(C656="","",IF(I655="Triggered","Triggered",IF((C656-C655)/C655*H655&lt;-TRAILING_STOP_LOSS_MAXIMUM_DAILY_LOSS,"Triggered","Inactive")))</f>
        <v/>
      </c>
      <c r="J656" s="148">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8">
        <f>IF('Rule Recommendations'!A657="","",'Rule Recommendations'!A657)</f>
        <v/>
      </c>
      <c r="F657" s="148">
        <f>IF($E657="","",IF(ROW($E657)&lt;=FIRST_PERMITTED_TRADE_DATE,0,'Apply Constraints'!$E657))</f>
        <v/>
      </c>
      <c r="G657" s="148">
        <f>IF(F657="","",IF(ABS($F657)&gt;MAXIMUM_PERMITTED_LEVERAGE, MAXIMUM_PERMITTED_LEVERAGE*SIGN($F657),$F657))</f>
        <v/>
      </c>
      <c r="H657" s="148">
        <f>IF(G657="","",MAX($G657,-ABS(MAXIMUM_PERMITTED_SHORT_POSITION)))</f>
        <v/>
      </c>
      <c r="I657" s="86">
        <f>IF(C657="","",IF(I656="Triggered","Triggered",IF((C657-C656)/C656*H656&lt;-TRAILING_STOP_LOSS_MAXIMUM_DAILY_LOSS,"Triggered","Inactive")))</f>
        <v/>
      </c>
      <c r="J657" s="148">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8">
        <f>IF('Rule Recommendations'!A658="","",'Rule Recommendations'!A658)</f>
        <v/>
      </c>
      <c r="F658" s="148">
        <f>IF($E658="","",IF(ROW($E658)&lt;=FIRST_PERMITTED_TRADE_DATE,0,'Apply Constraints'!$E658))</f>
        <v/>
      </c>
      <c r="G658" s="148">
        <f>IF(F658="","",IF(ABS($F658)&gt;MAXIMUM_PERMITTED_LEVERAGE, MAXIMUM_PERMITTED_LEVERAGE*SIGN($F658),$F658))</f>
        <v/>
      </c>
      <c r="H658" s="148">
        <f>IF(G658="","",MAX($G658,-ABS(MAXIMUM_PERMITTED_SHORT_POSITION)))</f>
        <v/>
      </c>
      <c r="I658" s="86">
        <f>IF(C658="","",IF(I657="Triggered","Triggered",IF((C658-C657)/C657*H657&lt;-TRAILING_STOP_LOSS_MAXIMUM_DAILY_LOSS,"Triggered","Inactive")))</f>
        <v/>
      </c>
      <c r="J658" s="148">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8">
        <f>IF('Rule Recommendations'!A659="","",'Rule Recommendations'!A659)</f>
        <v/>
      </c>
      <c r="F659" s="148">
        <f>IF($E659="","",IF(ROW($E659)&lt;=FIRST_PERMITTED_TRADE_DATE,0,'Apply Constraints'!$E659))</f>
        <v/>
      </c>
      <c r="G659" s="148">
        <f>IF(F659="","",IF(ABS($F659)&gt;MAXIMUM_PERMITTED_LEVERAGE, MAXIMUM_PERMITTED_LEVERAGE*SIGN($F659),$F659))</f>
        <v/>
      </c>
      <c r="H659" s="148">
        <f>IF(G659="","",MAX($G659,-ABS(MAXIMUM_PERMITTED_SHORT_POSITION)))</f>
        <v/>
      </c>
      <c r="I659" s="86">
        <f>IF(C659="","",IF(I658="Triggered","Triggered",IF((C659-C658)/C658*H658&lt;-TRAILING_STOP_LOSS_MAXIMUM_DAILY_LOSS,"Triggered","Inactive")))</f>
        <v/>
      </c>
      <c r="J659" s="148">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8">
        <f>IF('Rule Recommendations'!A660="","",'Rule Recommendations'!A660)</f>
        <v/>
      </c>
      <c r="F660" s="148">
        <f>IF($E660="","",IF(ROW($E660)&lt;=FIRST_PERMITTED_TRADE_DATE,0,'Apply Constraints'!$E660))</f>
        <v/>
      </c>
      <c r="G660" s="148">
        <f>IF(F660="","",IF(ABS($F660)&gt;MAXIMUM_PERMITTED_LEVERAGE, MAXIMUM_PERMITTED_LEVERAGE*SIGN($F660),$F660))</f>
        <v/>
      </c>
      <c r="H660" s="148">
        <f>IF(G660="","",MAX($G660,-ABS(MAXIMUM_PERMITTED_SHORT_POSITION)))</f>
        <v/>
      </c>
      <c r="I660" s="86">
        <f>IF(C660="","",IF(I659="Triggered","Triggered",IF((C660-C659)/C659*H659&lt;-TRAILING_STOP_LOSS_MAXIMUM_DAILY_LOSS,"Triggered","Inactive")))</f>
        <v/>
      </c>
      <c r="J660" s="148">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8">
        <f>IF('Rule Recommendations'!A661="","",'Rule Recommendations'!A661)</f>
        <v/>
      </c>
      <c r="F661" s="148">
        <f>IF($E661="","",IF(ROW($E661)&lt;=FIRST_PERMITTED_TRADE_DATE,0,'Apply Constraints'!$E661))</f>
        <v/>
      </c>
      <c r="G661" s="148">
        <f>IF(F661="","",IF(ABS($F661)&gt;MAXIMUM_PERMITTED_LEVERAGE, MAXIMUM_PERMITTED_LEVERAGE*SIGN($F661),$F661))</f>
        <v/>
      </c>
      <c r="H661" s="148">
        <f>IF(G661="","",MAX($G661,-ABS(MAXIMUM_PERMITTED_SHORT_POSITION)))</f>
        <v/>
      </c>
      <c r="I661" s="86">
        <f>IF(C661="","",IF(I660="Triggered","Triggered",IF((C661-C660)/C660*H660&lt;-TRAILING_STOP_LOSS_MAXIMUM_DAILY_LOSS,"Triggered","Inactive")))</f>
        <v/>
      </c>
      <c r="J661" s="148">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8">
        <f>IF('Rule Recommendations'!A662="","",'Rule Recommendations'!A662)</f>
        <v/>
      </c>
      <c r="F662" s="148">
        <f>IF($E662="","",IF(ROW($E662)&lt;=FIRST_PERMITTED_TRADE_DATE,0,'Apply Constraints'!$E662))</f>
        <v/>
      </c>
      <c r="G662" s="148">
        <f>IF(F662="","",IF(ABS($F662)&gt;MAXIMUM_PERMITTED_LEVERAGE, MAXIMUM_PERMITTED_LEVERAGE*SIGN($F662),$F662))</f>
        <v/>
      </c>
      <c r="H662" s="148">
        <f>IF(G662="","",MAX($G662,-ABS(MAXIMUM_PERMITTED_SHORT_POSITION)))</f>
        <v/>
      </c>
      <c r="I662" s="86">
        <f>IF(C662="","",IF(I661="Triggered","Triggered",IF((C662-C661)/C661*H661&lt;-TRAILING_STOP_LOSS_MAXIMUM_DAILY_LOSS,"Triggered","Inactive")))</f>
        <v/>
      </c>
      <c r="J662" s="148">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8">
        <f>IF('Rule Recommendations'!A663="","",'Rule Recommendations'!A663)</f>
        <v/>
      </c>
      <c r="F663" s="148">
        <f>IF($E663="","",IF(ROW($E663)&lt;=FIRST_PERMITTED_TRADE_DATE,0,'Apply Constraints'!$E663))</f>
        <v/>
      </c>
      <c r="G663" s="148">
        <f>IF(F663="","",IF(ABS($F663)&gt;MAXIMUM_PERMITTED_LEVERAGE, MAXIMUM_PERMITTED_LEVERAGE*SIGN($F663),$F663))</f>
        <v/>
      </c>
      <c r="H663" s="148">
        <f>IF(G663="","",MAX($G663,-ABS(MAXIMUM_PERMITTED_SHORT_POSITION)))</f>
        <v/>
      </c>
      <c r="I663" s="86">
        <f>IF(C663="","",IF(I662="Triggered","Triggered",IF((C663-C662)/C662*H662&lt;-TRAILING_STOP_LOSS_MAXIMUM_DAILY_LOSS,"Triggered","Inactive")))</f>
        <v/>
      </c>
      <c r="J663" s="148">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8">
        <f>IF('Rule Recommendations'!A664="","",'Rule Recommendations'!A664)</f>
        <v/>
      </c>
      <c r="F664" s="148">
        <f>IF($E664="","",IF(ROW($E664)&lt;=FIRST_PERMITTED_TRADE_DATE,0,'Apply Constraints'!$E664))</f>
        <v/>
      </c>
      <c r="G664" s="148">
        <f>IF(F664="","",IF(ABS($F664)&gt;MAXIMUM_PERMITTED_LEVERAGE, MAXIMUM_PERMITTED_LEVERAGE*SIGN($F664),$F664))</f>
        <v/>
      </c>
      <c r="H664" s="148">
        <f>IF(G664="","",MAX($G664,-ABS(MAXIMUM_PERMITTED_SHORT_POSITION)))</f>
        <v/>
      </c>
      <c r="I664" s="86">
        <f>IF(C664="","",IF(I663="Triggered","Triggered",IF((C664-C663)/C663*H663&lt;-TRAILING_STOP_LOSS_MAXIMUM_DAILY_LOSS,"Triggered","Inactive")))</f>
        <v/>
      </c>
      <c r="J664" s="148">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8">
        <f>IF('Rule Recommendations'!A665="","",'Rule Recommendations'!A665)</f>
        <v/>
      </c>
      <c r="F665" s="148">
        <f>IF($E665="","",IF(ROW($E665)&lt;=FIRST_PERMITTED_TRADE_DATE,0,'Apply Constraints'!$E665))</f>
        <v/>
      </c>
      <c r="G665" s="148">
        <f>IF(F665="","",IF(ABS($F665)&gt;MAXIMUM_PERMITTED_LEVERAGE, MAXIMUM_PERMITTED_LEVERAGE*SIGN($F665),$F665))</f>
        <v/>
      </c>
      <c r="H665" s="148">
        <f>IF(G665="","",MAX($G665,-ABS(MAXIMUM_PERMITTED_SHORT_POSITION)))</f>
        <v/>
      </c>
      <c r="I665" s="86">
        <f>IF(C665="","",IF(I664="Triggered","Triggered",IF((C665-C664)/C664*H664&lt;-TRAILING_STOP_LOSS_MAXIMUM_DAILY_LOSS,"Triggered","Inactive")))</f>
        <v/>
      </c>
      <c r="J665" s="148">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8">
        <f>IF('Rule Recommendations'!A666="","",'Rule Recommendations'!A666)</f>
        <v/>
      </c>
      <c r="F666" s="148">
        <f>IF($E666="","",IF(ROW($E666)&lt;=FIRST_PERMITTED_TRADE_DATE,0,'Apply Constraints'!$E666))</f>
        <v/>
      </c>
      <c r="G666" s="148">
        <f>IF(F666="","",IF(ABS($F666)&gt;MAXIMUM_PERMITTED_LEVERAGE, MAXIMUM_PERMITTED_LEVERAGE*SIGN($F666),$F666))</f>
        <v/>
      </c>
      <c r="H666" s="148">
        <f>IF(G666="","",MAX($G666,-ABS(MAXIMUM_PERMITTED_SHORT_POSITION)))</f>
        <v/>
      </c>
      <c r="I666" s="86">
        <f>IF(C666="","",IF(I665="Triggered","Triggered",IF((C666-C665)/C665*H665&lt;-TRAILING_STOP_LOSS_MAXIMUM_DAILY_LOSS,"Triggered","Inactive")))</f>
        <v/>
      </c>
      <c r="J666" s="148">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8">
        <f>IF('Rule Recommendations'!A667="","",'Rule Recommendations'!A667)</f>
        <v/>
      </c>
      <c r="F667" s="148">
        <f>IF($E667="","",IF(ROW($E667)&lt;=FIRST_PERMITTED_TRADE_DATE,0,'Apply Constraints'!$E667))</f>
        <v/>
      </c>
      <c r="G667" s="148">
        <f>IF(F667="","",IF(ABS($F667)&gt;MAXIMUM_PERMITTED_LEVERAGE, MAXIMUM_PERMITTED_LEVERAGE*SIGN($F667),$F667))</f>
        <v/>
      </c>
      <c r="H667" s="148">
        <f>IF(G667="","",MAX($G667,-ABS(MAXIMUM_PERMITTED_SHORT_POSITION)))</f>
        <v/>
      </c>
      <c r="I667" s="86">
        <f>IF(C667="","",IF(I666="Triggered","Triggered",IF((C667-C666)/C666*H666&lt;-TRAILING_STOP_LOSS_MAXIMUM_DAILY_LOSS,"Triggered","Inactive")))</f>
        <v/>
      </c>
      <c r="J667" s="148">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8">
        <f>IF('Rule Recommendations'!A668="","",'Rule Recommendations'!A668)</f>
        <v/>
      </c>
      <c r="F668" s="148">
        <f>IF($E668="","",IF(ROW($E668)&lt;=FIRST_PERMITTED_TRADE_DATE,0,'Apply Constraints'!$E668))</f>
        <v/>
      </c>
      <c r="G668" s="148">
        <f>IF(F668="","",IF(ABS($F668)&gt;MAXIMUM_PERMITTED_LEVERAGE, MAXIMUM_PERMITTED_LEVERAGE*SIGN($F668),$F668))</f>
        <v/>
      </c>
      <c r="H668" s="148">
        <f>IF(G668="","",MAX($G668,-ABS(MAXIMUM_PERMITTED_SHORT_POSITION)))</f>
        <v/>
      </c>
      <c r="I668" s="86">
        <f>IF(C668="","",IF(I667="Triggered","Triggered",IF((C668-C667)/C667*H667&lt;-TRAILING_STOP_LOSS_MAXIMUM_DAILY_LOSS,"Triggered","Inactive")))</f>
        <v/>
      </c>
      <c r="J668" s="148">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8">
        <f>IF('Rule Recommendations'!A669="","",'Rule Recommendations'!A669)</f>
        <v/>
      </c>
      <c r="F669" s="148">
        <f>IF($E669="","",IF(ROW($E669)&lt;=FIRST_PERMITTED_TRADE_DATE,0,'Apply Constraints'!$E669))</f>
        <v/>
      </c>
      <c r="G669" s="148">
        <f>IF(F669="","",IF(ABS($F669)&gt;MAXIMUM_PERMITTED_LEVERAGE, MAXIMUM_PERMITTED_LEVERAGE*SIGN($F669),$F669))</f>
        <v/>
      </c>
      <c r="H669" s="148">
        <f>IF(G669="","",MAX($G669,-ABS(MAXIMUM_PERMITTED_SHORT_POSITION)))</f>
        <v/>
      </c>
      <c r="I669" s="86">
        <f>IF(C669="","",IF(I668="Triggered","Triggered",IF((C669-C668)/C668*H668&lt;-TRAILING_STOP_LOSS_MAXIMUM_DAILY_LOSS,"Triggered","Inactive")))</f>
        <v/>
      </c>
      <c r="J669" s="148">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8">
        <f>IF('Rule Recommendations'!A670="","",'Rule Recommendations'!A670)</f>
        <v/>
      </c>
      <c r="F670" s="148">
        <f>IF($E670="","",IF(ROW($E670)&lt;=FIRST_PERMITTED_TRADE_DATE,0,'Apply Constraints'!$E670))</f>
        <v/>
      </c>
      <c r="G670" s="148">
        <f>IF(F670="","",IF(ABS($F670)&gt;MAXIMUM_PERMITTED_LEVERAGE, MAXIMUM_PERMITTED_LEVERAGE*SIGN($F670),$F670))</f>
        <v/>
      </c>
      <c r="H670" s="148">
        <f>IF(G670="","",MAX($G670,-ABS(MAXIMUM_PERMITTED_SHORT_POSITION)))</f>
        <v/>
      </c>
      <c r="I670" s="86">
        <f>IF(C670="","",IF(I669="Triggered","Triggered",IF((C670-C669)/C669*H669&lt;-TRAILING_STOP_LOSS_MAXIMUM_DAILY_LOSS,"Triggered","Inactive")))</f>
        <v/>
      </c>
      <c r="J670" s="148">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8">
        <f>IF('Rule Recommendations'!A671="","",'Rule Recommendations'!A671)</f>
        <v/>
      </c>
      <c r="F671" s="148">
        <f>IF($E671="","",IF(ROW($E671)&lt;=FIRST_PERMITTED_TRADE_DATE,0,'Apply Constraints'!$E671))</f>
        <v/>
      </c>
      <c r="G671" s="148">
        <f>IF(F671="","",IF(ABS($F671)&gt;MAXIMUM_PERMITTED_LEVERAGE, MAXIMUM_PERMITTED_LEVERAGE*SIGN($F671),$F671))</f>
        <v/>
      </c>
      <c r="H671" s="148">
        <f>IF(G671="","",MAX($G671,-ABS(MAXIMUM_PERMITTED_SHORT_POSITION)))</f>
        <v/>
      </c>
      <c r="I671" s="86">
        <f>IF(C671="","",IF(I670="Triggered","Triggered",IF((C671-C670)/C670*H670&lt;-TRAILING_STOP_LOSS_MAXIMUM_DAILY_LOSS,"Triggered","Inactive")))</f>
        <v/>
      </c>
      <c r="J671" s="148">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8">
        <f>IF('Rule Recommendations'!A672="","",'Rule Recommendations'!A672)</f>
        <v/>
      </c>
      <c r="F672" s="148">
        <f>IF($E672="","",IF(ROW($E672)&lt;=FIRST_PERMITTED_TRADE_DATE,0,'Apply Constraints'!$E672))</f>
        <v/>
      </c>
      <c r="G672" s="148">
        <f>IF(F672="","",IF(ABS($F672)&gt;MAXIMUM_PERMITTED_LEVERAGE, MAXIMUM_PERMITTED_LEVERAGE*SIGN($F672),$F672))</f>
        <v/>
      </c>
      <c r="H672" s="148">
        <f>IF(G672="","",MAX($G672,-ABS(MAXIMUM_PERMITTED_SHORT_POSITION)))</f>
        <v/>
      </c>
      <c r="I672" s="86">
        <f>IF(C672="","",IF(I671="Triggered","Triggered",IF((C672-C671)/C671*H671&lt;-TRAILING_STOP_LOSS_MAXIMUM_DAILY_LOSS,"Triggered","Inactive")))</f>
        <v/>
      </c>
      <c r="J672" s="148">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8">
        <f>IF('Rule Recommendations'!A673="","",'Rule Recommendations'!A673)</f>
        <v/>
      </c>
      <c r="F673" s="148">
        <f>IF($E673="","",IF(ROW($E673)&lt;=FIRST_PERMITTED_TRADE_DATE,0,'Apply Constraints'!$E673))</f>
        <v/>
      </c>
      <c r="G673" s="148">
        <f>IF(F673="","",IF(ABS($F673)&gt;MAXIMUM_PERMITTED_LEVERAGE, MAXIMUM_PERMITTED_LEVERAGE*SIGN($F673),$F673))</f>
        <v/>
      </c>
      <c r="H673" s="148">
        <f>IF(G673="","",MAX($G673,-ABS(MAXIMUM_PERMITTED_SHORT_POSITION)))</f>
        <v/>
      </c>
      <c r="I673" s="86">
        <f>IF(C673="","",IF(I672="Triggered","Triggered",IF((C673-C672)/C672*H672&lt;-TRAILING_STOP_LOSS_MAXIMUM_DAILY_LOSS,"Triggered","Inactive")))</f>
        <v/>
      </c>
      <c r="J673" s="148">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8">
        <f>IF('Rule Recommendations'!A674="","",'Rule Recommendations'!A674)</f>
        <v/>
      </c>
      <c r="F674" s="148">
        <f>IF($E674="","",IF(ROW($E674)&lt;=FIRST_PERMITTED_TRADE_DATE,0,'Apply Constraints'!$E674))</f>
        <v/>
      </c>
      <c r="G674" s="148">
        <f>IF(F674="","",IF(ABS($F674)&gt;MAXIMUM_PERMITTED_LEVERAGE, MAXIMUM_PERMITTED_LEVERAGE*SIGN($F674),$F674))</f>
        <v/>
      </c>
      <c r="H674" s="148">
        <f>IF(G674="","",MAX($G674,-ABS(MAXIMUM_PERMITTED_SHORT_POSITION)))</f>
        <v/>
      </c>
      <c r="I674" s="86">
        <f>IF(C674="","",IF(I673="Triggered","Triggered",IF((C674-C673)/C673*H673&lt;-TRAILING_STOP_LOSS_MAXIMUM_DAILY_LOSS,"Triggered","Inactive")))</f>
        <v/>
      </c>
      <c r="J674" s="148">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8">
        <f>IF('Rule Recommendations'!A675="","",'Rule Recommendations'!A675)</f>
        <v/>
      </c>
      <c r="F675" s="148">
        <f>IF($E675="","",IF(ROW($E675)&lt;=FIRST_PERMITTED_TRADE_DATE,0,'Apply Constraints'!$E675))</f>
        <v/>
      </c>
      <c r="G675" s="148">
        <f>IF(F675="","",IF(ABS($F675)&gt;MAXIMUM_PERMITTED_LEVERAGE, MAXIMUM_PERMITTED_LEVERAGE*SIGN($F675),$F675))</f>
        <v/>
      </c>
      <c r="H675" s="148">
        <f>IF(G675="","",MAX($G675,-ABS(MAXIMUM_PERMITTED_SHORT_POSITION)))</f>
        <v/>
      </c>
      <c r="I675" s="86">
        <f>IF(C675="","",IF(I674="Triggered","Triggered",IF((C675-C674)/C674*H674&lt;-TRAILING_STOP_LOSS_MAXIMUM_DAILY_LOSS,"Triggered","Inactive")))</f>
        <v/>
      </c>
      <c r="J675" s="148">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8">
        <f>IF('Rule Recommendations'!A676="","",'Rule Recommendations'!A676)</f>
        <v/>
      </c>
      <c r="F676" s="148">
        <f>IF($E676="","",IF(ROW($E676)&lt;=FIRST_PERMITTED_TRADE_DATE,0,'Apply Constraints'!$E676))</f>
        <v/>
      </c>
      <c r="G676" s="148">
        <f>IF(F676="","",IF(ABS($F676)&gt;MAXIMUM_PERMITTED_LEVERAGE, MAXIMUM_PERMITTED_LEVERAGE*SIGN($F676),$F676))</f>
        <v/>
      </c>
      <c r="H676" s="148">
        <f>IF(G676="","",MAX($G676,-ABS(MAXIMUM_PERMITTED_SHORT_POSITION)))</f>
        <v/>
      </c>
      <c r="I676" s="86">
        <f>IF(C676="","",IF(I675="Triggered","Triggered",IF((C676-C675)/C675*H675&lt;-TRAILING_STOP_LOSS_MAXIMUM_DAILY_LOSS,"Triggered","Inactive")))</f>
        <v/>
      </c>
      <c r="J676" s="148">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8">
        <f>IF('Rule Recommendations'!A677="","",'Rule Recommendations'!A677)</f>
        <v/>
      </c>
      <c r="F677" s="148">
        <f>IF($E677="","",IF(ROW($E677)&lt;=FIRST_PERMITTED_TRADE_DATE,0,'Apply Constraints'!$E677))</f>
        <v/>
      </c>
      <c r="G677" s="148">
        <f>IF(F677="","",IF(ABS($F677)&gt;MAXIMUM_PERMITTED_LEVERAGE, MAXIMUM_PERMITTED_LEVERAGE*SIGN($F677),$F677))</f>
        <v/>
      </c>
      <c r="H677" s="148">
        <f>IF(G677="","",MAX($G677,-ABS(MAXIMUM_PERMITTED_SHORT_POSITION)))</f>
        <v/>
      </c>
      <c r="I677" s="86">
        <f>IF(C677="","",IF(I676="Triggered","Triggered",IF((C677-C676)/C676*H676&lt;-TRAILING_STOP_LOSS_MAXIMUM_DAILY_LOSS,"Triggered","Inactive")))</f>
        <v/>
      </c>
      <c r="J677" s="148">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8">
        <f>IF('Rule Recommendations'!A678="","",'Rule Recommendations'!A678)</f>
        <v/>
      </c>
      <c r="F678" s="148">
        <f>IF($E678="","",IF(ROW($E678)&lt;=FIRST_PERMITTED_TRADE_DATE,0,'Apply Constraints'!$E678))</f>
        <v/>
      </c>
      <c r="G678" s="148">
        <f>IF(F678="","",IF(ABS($F678)&gt;MAXIMUM_PERMITTED_LEVERAGE, MAXIMUM_PERMITTED_LEVERAGE*SIGN($F678),$F678))</f>
        <v/>
      </c>
      <c r="H678" s="148">
        <f>IF(G678="","",MAX($G678,-ABS(MAXIMUM_PERMITTED_SHORT_POSITION)))</f>
        <v/>
      </c>
      <c r="I678" s="86">
        <f>IF(C678="","",IF(I677="Triggered","Triggered",IF((C678-C677)/C677*H677&lt;-TRAILING_STOP_LOSS_MAXIMUM_DAILY_LOSS,"Triggered","Inactive")))</f>
        <v/>
      </c>
      <c r="J678" s="148">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8">
        <f>IF('Rule Recommendations'!A679="","",'Rule Recommendations'!A679)</f>
        <v/>
      </c>
      <c r="F679" s="148">
        <f>IF($E679="","",IF(ROW($E679)&lt;=FIRST_PERMITTED_TRADE_DATE,0,'Apply Constraints'!$E679))</f>
        <v/>
      </c>
      <c r="G679" s="148">
        <f>IF(F679="","",IF(ABS($F679)&gt;MAXIMUM_PERMITTED_LEVERAGE, MAXIMUM_PERMITTED_LEVERAGE*SIGN($F679),$F679))</f>
        <v/>
      </c>
      <c r="H679" s="148">
        <f>IF(G679="","",MAX($G679,-ABS(MAXIMUM_PERMITTED_SHORT_POSITION)))</f>
        <v/>
      </c>
      <c r="I679" s="86">
        <f>IF(C679="","",IF(I678="Triggered","Triggered",IF((C679-C678)/C678*H678&lt;-TRAILING_STOP_LOSS_MAXIMUM_DAILY_LOSS,"Triggered","Inactive")))</f>
        <v/>
      </c>
      <c r="J679" s="148">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8">
        <f>IF('Rule Recommendations'!A680="","",'Rule Recommendations'!A680)</f>
        <v/>
      </c>
      <c r="F680" s="148">
        <f>IF($E680="","",IF(ROW($E680)&lt;=FIRST_PERMITTED_TRADE_DATE,0,'Apply Constraints'!$E680))</f>
        <v/>
      </c>
      <c r="G680" s="148">
        <f>IF(F680="","",IF(ABS($F680)&gt;MAXIMUM_PERMITTED_LEVERAGE, MAXIMUM_PERMITTED_LEVERAGE*SIGN($F680),$F680))</f>
        <v/>
      </c>
      <c r="H680" s="148">
        <f>IF(G680="","",MAX($G680,-ABS(MAXIMUM_PERMITTED_SHORT_POSITION)))</f>
        <v/>
      </c>
      <c r="I680" s="86">
        <f>IF(C680="","",IF(I679="Triggered","Triggered",IF((C680-C679)/C679*H679&lt;-TRAILING_STOP_LOSS_MAXIMUM_DAILY_LOSS,"Triggered","Inactive")))</f>
        <v/>
      </c>
      <c r="J680" s="148">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8">
        <f>IF('Rule Recommendations'!A681="","",'Rule Recommendations'!A681)</f>
        <v/>
      </c>
      <c r="F681" s="148">
        <f>IF($E681="","",IF(ROW($E681)&lt;=FIRST_PERMITTED_TRADE_DATE,0,'Apply Constraints'!$E681))</f>
        <v/>
      </c>
      <c r="G681" s="148">
        <f>IF(F681="","",IF(ABS($F681)&gt;MAXIMUM_PERMITTED_LEVERAGE, MAXIMUM_PERMITTED_LEVERAGE*SIGN($F681),$F681))</f>
        <v/>
      </c>
      <c r="H681" s="148">
        <f>IF(G681="","",MAX($G681,-ABS(MAXIMUM_PERMITTED_SHORT_POSITION)))</f>
        <v/>
      </c>
      <c r="I681" s="86">
        <f>IF(C681="","",IF(I680="Triggered","Triggered",IF((C681-C680)/C680*H680&lt;-TRAILING_STOP_LOSS_MAXIMUM_DAILY_LOSS,"Triggered","Inactive")))</f>
        <v/>
      </c>
      <c r="J681" s="148">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8">
        <f>IF('Rule Recommendations'!A682="","",'Rule Recommendations'!A682)</f>
        <v/>
      </c>
      <c r="F682" s="148">
        <f>IF($E682="","",IF(ROW($E682)&lt;=FIRST_PERMITTED_TRADE_DATE,0,'Apply Constraints'!$E682))</f>
        <v/>
      </c>
      <c r="G682" s="148">
        <f>IF(F682="","",IF(ABS($F682)&gt;MAXIMUM_PERMITTED_LEVERAGE, MAXIMUM_PERMITTED_LEVERAGE*SIGN($F682),$F682))</f>
        <v/>
      </c>
      <c r="H682" s="148">
        <f>IF(G682="","",MAX($G682,-ABS(MAXIMUM_PERMITTED_SHORT_POSITION)))</f>
        <v/>
      </c>
      <c r="I682" s="86">
        <f>IF(C682="","",IF(I681="Triggered","Triggered",IF((C682-C681)/C681*H681&lt;-TRAILING_STOP_LOSS_MAXIMUM_DAILY_LOSS,"Triggered","Inactive")))</f>
        <v/>
      </c>
      <c r="J682" s="148">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8">
        <f>IF('Rule Recommendations'!A683="","",'Rule Recommendations'!A683)</f>
        <v/>
      </c>
      <c r="F683" s="148">
        <f>IF($E683="","",IF(ROW($E683)&lt;=FIRST_PERMITTED_TRADE_DATE,0,'Apply Constraints'!$E683))</f>
        <v/>
      </c>
      <c r="G683" s="148">
        <f>IF(F683="","",IF(ABS($F683)&gt;MAXIMUM_PERMITTED_LEVERAGE, MAXIMUM_PERMITTED_LEVERAGE*SIGN($F683),$F683))</f>
        <v/>
      </c>
      <c r="H683" s="148">
        <f>IF(G683="","",MAX($G683,-ABS(MAXIMUM_PERMITTED_SHORT_POSITION)))</f>
        <v/>
      </c>
      <c r="I683" s="86">
        <f>IF(C683="","",IF(I682="Triggered","Triggered",IF((C683-C682)/C682*H682&lt;-TRAILING_STOP_LOSS_MAXIMUM_DAILY_LOSS,"Triggered","Inactive")))</f>
        <v/>
      </c>
      <c r="J683" s="148">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8">
        <f>IF('Rule Recommendations'!A684="","",'Rule Recommendations'!A684)</f>
        <v/>
      </c>
      <c r="F684" s="148">
        <f>IF($E684="","",IF(ROW($E684)&lt;=FIRST_PERMITTED_TRADE_DATE,0,'Apply Constraints'!$E684))</f>
        <v/>
      </c>
      <c r="G684" s="148">
        <f>IF(F684="","",IF(ABS($F684)&gt;MAXIMUM_PERMITTED_LEVERAGE, MAXIMUM_PERMITTED_LEVERAGE*SIGN($F684),$F684))</f>
        <v/>
      </c>
      <c r="H684" s="148">
        <f>IF(G684="","",MAX($G684,-ABS(MAXIMUM_PERMITTED_SHORT_POSITION)))</f>
        <v/>
      </c>
      <c r="I684" s="86">
        <f>IF(C684="","",IF(I683="Triggered","Triggered",IF((C684-C683)/C683*H683&lt;-TRAILING_STOP_LOSS_MAXIMUM_DAILY_LOSS,"Triggered","Inactive")))</f>
        <v/>
      </c>
      <c r="J684" s="148">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8">
        <f>IF('Rule Recommendations'!A685="","",'Rule Recommendations'!A685)</f>
        <v/>
      </c>
      <c r="F685" s="148">
        <f>IF($E685="","",IF(ROW($E685)&lt;=FIRST_PERMITTED_TRADE_DATE,0,'Apply Constraints'!$E685))</f>
        <v/>
      </c>
      <c r="G685" s="148">
        <f>IF(F685="","",IF(ABS($F685)&gt;MAXIMUM_PERMITTED_LEVERAGE, MAXIMUM_PERMITTED_LEVERAGE*SIGN($F685),$F685))</f>
        <v/>
      </c>
      <c r="H685" s="148">
        <f>IF(G685="","",MAX($G685,-ABS(MAXIMUM_PERMITTED_SHORT_POSITION)))</f>
        <v/>
      </c>
      <c r="I685" s="86">
        <f>IF(C685="","",IF(I684="Triggered","Triggered",IF((C685-C684)/C684*H684&lt;-TRAILING_STOP_LOSS_MAXIMUM_DAILY_LOSS,"Triggered","Inactive")))</f>
        <v/>
      </c>
      <c r="J685" s="148">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8">
        <f>IF('Rule Recommendations'!A686="","",'Rule Recommendations'!A686)</f>
        <v/>
      </c>
      <c r="F686" s="148">
        <f>IF($E686="","",IF(ROW($E686)&lt;=FIRST_PERMITTED_TRADE_DATE,0,'Apply Constraints'!$E686))</f>
        <v/>
      </c>
      <c r="G686" s="148">
        <f>IF(F686="","",IF(ABS($F686)&gt;MAXIMUM_PERMITTED_LEVERAGE, MAXIMUM_PERMITTED_LEVERAGE*SIGN($F686),$F686))</f>
        <v/>
      </c>
      <c r="H686" s="148">
        <f>IF(G686="","",MAX($G686,-ABS(MAXIMUM_PERMITTED_SHORT_POSITION)))</f>
        <v/>
      </c>
      <c r="I686" s="86">
        <f>IF(C686="","",IF(I685="Triggered","Triggered",IF((C686-C685)/C685*H685&lt;-TRAILING_STOP_LOSS_MAXIMUM_DAILY_LOSS,"Triggered","Inactive")))</f>
        <v/>
      </c>
      <c r="J686" s="148">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8">
        <f>IF('Rule Recommendations'!A687="","",'Rule Recommendations'!A687)</f>
        <v/>
      </c>
      <c r="F687" s="148">
        <f>IF($E687="","",IF(ROW($E687)&lt;=FIRST_PERMITTED_TRADE_DATE,0,'Apply Constraints'!$E687))</f>
        <v/>
      </c>
      <c r="G687" s="148">
        <f>IF(F687="","",IF(ABS($F687)&gt;MAXIMUM_PERMITTED_LEVERAGE, MAXIMUM_PERMITTED_LEVERAGE*SIGN($F687),$F687))</f>
        <v/>
      </c>
      <c r="H687" s="148">
        <f>IF(G687="","",MAX($G687,-ABS(MAXIMUM_PERMITTED_SHORT_POSITION)))</f>
        <v/>
      </c>
      <c r="I687" s="86">
        <f>IF(C687="","",IF(I686="Triggered","Triggered",IF((C687-C686)/C686*H686&lt;-TRAILING_STOP_LOSS_MAXIMUM_DAILY_LOSS,"Triggered","Inactive")))</f>
        <v/>
      </c>
      <c r="J687" s="148">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8">
        <f>IF('Rule Recommendations'!A688="","",'Rule Recommendations'!A688)</f>
        <v/>
      </c>
      <c r="F688" s="148">
        <f>IF($E688="","",IF(ROW($E688)&lt;=FIRST_PERMITTED_TRADE_DATE,0,'Apply Constraints'!$E688))</f>
        <v/>
      </c>
      <c r="G688" s="148">
        <f>IF(F688="","",IF(ABS($F688)&gt;MAXIMUM_PERMITTED_LEVERAGE, MAXIMUM_PERMITTED_LEVERAGE*SIGN($F688),$F688))</f>
        <v/>
      </c>
      <c r="H688" s="148">
        <f>IF(G688="","",MAX($G688,-ABS(MAXIMUM_PERMITTED_SHORT_POSITION)))</f>
        <v/>
      </c>
      <c r="I688" s="86">
        <f>IF(C688="","",IF(I687="Triggered","Triggered",IF((C688-C687)/C687*H687&lt;-TRAILING_STOP_LOSS_MAXIMUM_DAILY_LOSS,"Triggered","Inactive")))</f>
        <v/>
      </c>
      <c r="J688" s="148">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8">
        <f>IF('Rule Recommendations'!A689="","",'Rule Recommendations'!A689)</f>
        <v/>
      </c>
      <c r="F689" s="148">
        <f>IF($E689="","",IF(ROW($E689)&lt;=FIRST_PERMITTED_TRADE_DATE,0,'Apply Constraints'!$E689))</f>
        <v/>
      </c>
      <c r="G689" s="148">
        <f>IF(F689="","",IF(ABS($F689)&gt;MAXIMUM_PERMITTED_LEVERAGE, MAXIMUM_PERMITTED_LEVERAGE*SIGN($F689),$F689))</f>
        <v/>
      </c>
      <c r="H689" s="148">
        <f>IF(G689="","",MAX($G689,-ABS(MAXIMUM_PERMITTED_SHORT_POSITION)))</f>
        <v/>
      </c>
      <c r="I689" s="86">
        <f>IF(C689="","",IF(I688="Triggered","Triggered",IF((C689-C688)/C688*H688&lt;-TRAILING_STOP_LOSS_MAXIMUM_DAILY_LOSS,"Triggered","Inactive")))</f>
        <v/>
      </c>
      <c r="J689" s="148">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8">
        <f>IF('Rule Recommendations'!A690="","",'Rule Recommendations'!A690)</f>
        <v/>
      </c>
      <c r="F690" s="148">
        <f>IF($E690="","",IF(ROW($E690)&lt;=FIRST_PERMITTED_TRADE_DATE,0,'Apply Constraints'!$E690))</f>
        <v/>
      </c>
      <c r="G690" s="148">
        <f>IF(F690="","",IF(ABS($F690)&gt;MAXIMUM_PERMITTED_LEVERAGE, MAXIMUM_PERMITTED_LEVERAGE*SIGN($F690),$F690))</f>
        <v/>
      </c>
      <c r="H690" s="148">
        <f>IF(G690="","",MAX($G690,-ABS(MAXIMUM_PERMITTED_SHORT_POSITION)))</f>
        <v/>
      </c>
      <c r="I690" s="86">
        <f>IF(C690="","",IF(I689="Triggered","Triggered",IF((C690-C689)/C689*H689&lt;-TRAILING_STOP_LOSS_MAXIMUM_DAILY_LOSS,"Triggered","Inactive")))</f>
        <v/>
      </c>
      <c r="J690" s="148">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8">
        <f>IF('Rule Recommendations'!A691="","",'Rule Recommendations'!A691)</f>
        <v/>
      </c>
      <c r="F691" s="148">
        <f>IF($E691="","",IF(ROW($E691)&lt;=FIRST_PERMITTED_TRADE_DATE,0,'Apply Constraints'!$E691))</f>
        <v/>
      </c>
      <c r="G691" s="148">
        <f>IF(F691="","",IF(ABS($F691)&gt;MAXIMUM_PERMITTED_LEVERAGE, MAXIMUM_PERMITTED_LEVERAGE*SIGN($F691),$F691))</f>
        <v/>
      </c>
      <c r="H691" s="148">
        <f>IF(G691="","",MAX($G691,-ABS(MAXIMUM_PERMITTED_SHORT_POSITION)))</f>
        <v/>
      </c>
      <c r="I691" s="86">
        <f>IF(C691="","",IF(I690="Triggered","Triggered",IF((C691-C690)/C690*H690&lt;-TRAILING_STOP_LOSS_MAXIMUM_DAILY_LOSS,"Triggered","Inactive")))</f>
        <v/>
      </c>
      <c r="J691" s="148">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8">
        <f>IF('Rule Recommendations'!A692="","",'Rule Recommendations'!A692)</f>
        <v/>
      </c>
      <c r="F692" s="148">
        <f>IF($E692="","",IF(ROW($E692)&lt;=FIRST_PERMITTED_TRADE_DATE,0,'Apply Constraints'!$E692))</f>
        <v/>
      </c>
      <c r="G692" s="148">
        <f>IF(F692="","",IF(ABS($F692)&gt;MAXIMUM_PERMITTED_LEVERAGE, MAXIMUM_PERMITTED_LEVERAGE*SIGN($F692),$F692))</f>
        <v/>
      </c>
      <c r="H692" s="148">
        <f>IF(G692="","",MAX($G692,-ABS(MAXIMUM_PERMITTED_SHORT_POSITION)))</f>
        <v/>
      </c>
      <c r="I692" s="86">
        <f>IF(C692="","",IF(I691="Triggered","Triggered",IF((C692-C691)/C691*H691&lt;-TRAILING_STOP_LOSS_MAXIMUM_DAILY_LOSS,"Triggered","Inactive")))</f>
        <v/>
      </c>
      <c r="J692" s="148">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8">
        <f>IF('Rule Recommendations'!A693="","",'Rule Recommendations'!A693)</f>
        <v/>
      </c>
      <c r="F693" s="148">
        <f>IF($E693="","",IF(ROW($E693)&lt;=FIRST_PERMITTED_TRADE_DATE,0,'Apply Constraints'!$E693))</f>
        <v/>
      </c>
      <c r="G693" s="148">
        <f>IF(F693="","",IF(ABS($F693)&gt;MAXIMUM_PERMITTED_LEVERAGE, MAXIMUM_PERMITTED_LEVERAGE*SIGN($F693),$F693))</f>
        <v/>
      </c>
      <c r="H693" s="148">
        <f>IF(G693="","",MAX($G693,-ABS(MAXIMUM_PERMITTED_SHORT_POSITION)))</f>
        <v/>
      </c>
      <c r="I693" s="86">
        <f>IF(C693="","",IF(I692="Triggered","Triggered",IF((C693-C692)/C692*H692&lt;-TRAILING_STOP_LOSS_MAXIMUM_DAILY_LOSS,"Triggered","Inactive")))</f>
        <v/>
      </c>
      <c r="J693" s="148">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8">
        <f>IF('Rule Recommendations'!A694="","",'Rule Recommendations'!A694)</f>
        <v/>
      </c>
      <c r="F694" s="148">
        <f>IF($E694="","",IF(ROW($E694)&lt;=FIRST_PERMITTED_TRADE_DATE,0,'Apply Constraints'!$E694))</f>
        <v/>
      </c>
      <c r="G694" s="148">
        <f>IF(F694="","",IF(ABS($F694)&gt;MAXIMUM_PERMITTED_LEVERAGE, MAXIMUM_PERMITTED_LEVERAGE*SIGN($F694),$F694))</f>
        <v/>
      </c>
      <c r="H694" s="148">
        <f>IF(G694="","",MAX($G694,-ABS(MAXIMUM_PERMITTED_SHORT_POSITION)))</f>
        <v/>
      </c>
      <c r="I694" s="86">
        <f>IF(C694="","",IF(I693="Triggered","Triggered",IF((C694-C693)/C693*H693&lt;-TRAILING_STOP_LOSS_MAXIMUM_DAILY_LOSS,"Triggered","Inactive")))</f>
        <v/>
      </c>
      <c r="J694" s="148">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8">
        <f>IF('Rule Recommendations'!A695="","",'Rule Recommendations'!A695)</f>
        <v/>
      </c>
      <c r="F695" s="148">
        <f>IF($E695="","",IF(ROW($E695)&lt;=FIRST_PERMITTED_TRADE_DATE,0,'Apply Constraints'!$E695))</f>
        <v/>
      </c>
      <c r="G695" s="148">
        <f>IF(F695="","",IF(ABS($F695)&gt;MAXIMUM_PERMITTED_LEVERAGE, MAXIMUM_PERMITTED_LEVERAGE*SIGN($F695),$F695))</f>
        <v/>
      </c>
      <c r="H695" s="148">
        <f>IF(G695="","",MAX($G695,-ABS(MAXIMUM_PERMITTED_SHORT_POSITION)))</f>
        <v/>
      </c>
      <c r="I695" s="86">
        <f>IF(C695="","",IF(I694="Triggered","Triggered",IF((C695-C694)/C694*H694&lt;-TRAILING_STOP_LOSS_MAXIMUM_DAILY_LOSS,"Triggered","Inactive")))</f>
        <v/>
      </c>
      <c r="J695" s="148">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8">
        <f>IF('Rule Recommendations'!A696="","",'Rule Recommendations'!A696)</f>
        <v/>
      </c>
      <c r="F696" s="148">
        <f>IF($E696="","",IF(ROW($E696)&lt;=FIRST_PERMITTED_TRADE_DATE,0,'Apply Constraints'!$E696))</f>
        <v/>
      </c>
      <c r="G696" s="148">
        <f>IF(F696="","",IF(ABS($F696)&gt;MAXIMUM_PERMITTED_LEVERAGE, MAXIMUM_PERMITTED_LEVERAGE*SIGN($F696),$F696))</f>
        <v/>
      </c>
      <c r="H696" s="148">
        <f>IF(G696="","",MAX($G696,-ABS(MAXIMUM_PERMITTED_SHORT_POSITION)))</f>
        <v/>
      </c>
      <c r="I696" s="86">
        <f>IF(C696="","",IF(I695="Triggered","Triggered",IF((C696-C695)/C695*H695&lt;-TRAILING_STOP_LOSS_MAXIMUM_DAILY_LOSS,"Triggered","Inactive")))</f>
        <v/>
      </c>
      <c r="J696" s="148">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8">
        <f>IF('Rule Recommendations'!A697="","",'Rule Recommendations'!A697)</f>
        <v/>
      </c>
      <c r="F697" s="148">
        <f>IF($E697="","",IF(ROW($E697)&lt;=FIRST_PERMITTED_TRADE_DATE,0,'Apply Constraints'!$E697))</f>
        <v/>
      </c>
      <c r="G697" s="148">
        <f>IF(F697="","",IF(ABS($F697)&gt;MAXIMUM_PERMITTED_LEVERAGE, MAXIMUM_PERMITTED_LEVERAGE*SIGN($F697),$F697))</f>
        <v/>
      </c>
      <c r="H697" s="148">
        <f>IF(G697="","",MAX($G697,-ABS(MAXIMUM_PERMITTED_SHORT_POSITION)))</f>
        <v/>
      </c>
      <c r="I697" s="86">
        <f>IF(C697="","",IF(I696="Triggered","Triggered",IF((C697-C696)/C696*H696&lt;-TRAILING_STOP_LOSS_MAXIMUM_DAILY_LOSS,"Triggered","Inactive")))</f>
        <v/>
      </c>
      <c r="J697" s="148">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8">
        <f>IF('Rule Recommendations'!A698="","",'Rule Recommendations'!A698)</f>
        <v/>
      </c>
      <c r="F698" s="148">
        <f>IF($E698="","",IF(ROW($E698)&lt;=FIRST_PERMITTED_TRADE_DATE,0,'Apply Constraints'!$E698))</f>
        <v/>
      </c>
      <c r="G698" s="148">
        <f>IF(F698="","",IF(ABS($F698)&gt;MAXIMUM_PERMITTED_LEVERAGE, MAXIMUM_PERMITTED_LEVERAGE*SIGN($F698),$F698))</f>
        <v/>
      </c>
      <c r="H698" s="148">
        <f>IF(G698="","",MAX($G698,-ABS(MAXIMUM_PERMITTED_SHORT_POSITION)))</f>
        <v/>
      </c>
      <c r="I698" s="86">
        <f>IF(C698="","",IF(I697="Triggered","Triggered",IF((C698-C697)/C697*H697&lt;-TRAILING_STOP_LOSS_MAXIMUM_DAILY_LOSS,"Triggered","Inactive")))</f>
        <v/>
      </c>
      <c r="J698" s="148">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8">
        <f>IF('Rule Recommendations'!A699="","",'Rule Recommendations'!A699)</f>
        <v/>
      </c>
      <c r="F699" s="148">
        <f>IF($E699="","",IF(ROW($E699)&lt;=FIRST_PERMITTED_TRADE_DATE,0,'Apply Constraints'!$E699))</f>
        <v/>
      </c>
      <c r="G699" s="148">
        <f>IF(F699="","",IF(ABS($F699)&gt;MAXIMUM_PERMITTED_LEVERAGE, MAXIMUM_PERMITTED_LEVERAGE*SIGN($F699),$F699))</f>
        <v/>
      </c>
      <c r="H699" s="148">
        <f>IF(G699="","",MAX($G699,-ABS(MAXIMUM_PERMITTED_SHORT_POSITION)))</f>
        <v/>
      </c>
      <c r="I699" s="86">
        <f>IF(C699="","",IF(I698="Triggered","Triggered",IF((C699-C698)/C698*H698&lt;-TRAILING_STOP_LOSS_MAXIMUM_DAILY_LOSS,"Triggered","Inactive")))</f>
        <v/>
      </c>
      <c r="J699" s="148">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8">
        <f>IF('Rule Recommendations'!A700="","",'Rule Recommendations'!A700)</f>
        <v/>
      </c>
      <c r="F700" s="148">
        <f>IF($E700="","",IF(ROW($E700)&lt;=FIRST_PERMITTED_TRADE_DATE,0,'Apply Constraints'!$E700))</f>
        <v/>
      </c>
      <c r="G700" s="148">
        <f>IF(F700="","",IF(ABS($F700)&gt;MAXIMUM_PERMITTED_LEVERAGE, MAXIMUM_PERMITTED_LEVERAGE*SIGN($F700),$F700))</f>
        <v/>
      </c>
      <c r="H700" s="148">
        <f>IF(G700="","",MAX($G700,-ABS(MAXIMUM_PERMITTED_SHORT_POSITION)))</f>
        <v/>
      </c>
      <c r="I700" s="86">
        <f>IF(C700="","",IF(I699="Triggered","Triggered",IF((C700-C699)/C699*H699&lt;-TRAILING_STOP_LOSS_MAXIMUM_DAILY_LOSS,"Triggered","Inactive")))</f>
        <v/>
      </c>
      <c r="J700" s="148">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8">
        <f>IF('Rule Recommendations'!A701="","",'Rule Recommendations'!A701)</f>
        <v/>
      </c>
      <c r="F701" s="148">
        <f>IF($E701="","",IF(ROW($E701)&lt;=FIRST_PERMITTED_TRADE_DATE,0,'Apply Constraints'!$E701))</f>
        <v/>
      </c>
      <c r="G701" s="148">
        <f>IF(F701="","",IF(ABS($F701)&gt;MAXIMUM_PERMITTED_LEVERAGE, MAXIMUM_PERMITTED_LEVERAGE*SIGN($F701),$F701))</f>
        <v/>
      </c>
      <c r="H701" s="148">
        <f>IF(G701="","",MAX($G701,-ABS(MAXIMUM_PERMITTED_SHORT_POSITION)))</f>
        <v/>
      </c>
      <c r="I701" s="86">
        <f>IF(C701="","",IF(I700="Triggered","Triggered",IF((C701-C700)/C700*H700&lt;-TRAILING_STOP_LOSS_MAXIMUM_DAILY_LOSS,"Triggered","Inactive")))</f>
        <v/>
      </c>
      <c r="J701" s="148">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8">
        <f>IF('Rule Recommendations'!A702="","",'Rule Recommendations'!A702)</f>
        <v/>
      </c>
      <c r="F702" s="148">
        <f>IF($E702="","",IF(ROW($E702)&lt;=FIRST_PERMITTED_TRADE_DATE,0,'Apply Constraints'!$E702))</f>
        <v/>
      </c>
      <c r="G702" s="148">
        <f>IF(F702="","",IF(ABS($F702)&gt;MAXIMUM_PERMITTED_LEVERAGE, MAXIMUM_PERMITTED_LEVERAGE*SIGN($F702),$F702))</f>
        <v/>
      </c>
      <c r="H702" s="148">
        <f>IF(G702="","",MAX($G702,-ABS(MAXIMUM_PERMITTED_SHORT_POSITION)))</f>
        <v/>
      </c>
      <c r="I702" s="86">
        <f>IF(C702="","",IF(I701="Triggered","Triggered",IF((C702-C701)/C701*H701&lt;-TRAILING_STOP_LOSS_MAXIMUM_DAILY_LOSS,"Triggered","Inactive")))</f>
        <v/>
      </c>
      <c r="J702" s="148">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8">
        <f>IF('Rule Recommendations'!A703="","",'Rule Recommendations'!A703)</f>
        <v/>
      </c>
      <c r="F703" s="148">
        <f>IF($E703="","",IF(ROW($E703)&lt;=FIRST_PERMITTED_TRADE_DATE,0,'Apply Constraints'!$E703))</f>
        <v/>
      </c>
      <c r="G703" s="148">
        <f>IF(F703="","",IF(ABS($F703)&gt;MAXIMUM_PERMITTED_LEVERAGE, MAXIMUM_PERMITTED_LEVERAGE*SIGN($F703),$F703))</f>
        <v/>
      </c>
      <c r="H703" s="148">
        <f>IF(G703="","",MAX($G703,-ABS(MAXIMUM_PERMITTED_SHORT_POSITION)))</f>
        <v/>
      </c>
      <c r="I703" s="86">
        <f>IF(C703="","",IF(I702="Triggered","Triggered",IF((C703-C702)/C702*H702&lt;-TRAILING_STOP_LOSS_MAXIMUM_DAILY_LOSS,"Triggered","Inactive")))</f>
        <v/>
      </c>
      <c r="J703" s="148">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8">
        <f>IF('Rule Recommendations'!A704="","",'Rule Recommendations'!A704)</f>
        <v/>
      </c>
      <c r="F704" s="148">
        <f>IF($E704="","",IF(ROW($E704)&lt;=FIRST_PERMITTED_TRADE_DATE,0,'Apply Constraints'!$E704))</f>
        <v/>
      </c>
      <c r="G704" s="148">
        <f>IF(F704="","",IF(ABS($F704)&gt;MAXIMUM_PERMITTED_LEVERAGE, MAXIMUM_PERMITTED_LEVERAGE*SIGN($F704),$F704))</f>
        <v/>
      </c>
      <c r="H704" s="148">
        <f>IF(G704="","",MAX($G704,-ABS(MAXIMUM_PERMITTED_SHORT_POSITION)))</f>
        <v/>
      </c>
      <c r="I704" s="86">
        <f>IF(C704="","",IF(I703="Triggered","Triggered",IF((C704-C703)/C703*H703&lt;-TRAILING_STOP_LOSS_MAXIMUM_DAILY_LOSS,"Triggered","Inactive")))</f>
        <v/>
      </c>
      <c r="J704" s="148">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8">
        <f>IF('Rule Recommendations'!A705="","",'Rule Recommendations'!A705)</f>
        <v/>
      </c>
      <c r="F705" s="148">
        <f>IF($E705="","",IF(ROW($E705)&lt;=FIRST_PERMITTED_TRADE_DATE,0,'Apply Constraints'!$E705))</f>
        <v/>
      </c>
      <c r="G705" s="148">
        <f>IF(F705="","",IF(ABS($F705)&gt;MAXIMUM_PERMITTED_LEVERAGE, MAXIMUM_PERMITTED_LEVERAGE*SIGN($F705),$F705))</f>
        <v/>
      </c>
      <c r="H705" s="148">
        <f>IF(G705="","",MAX($G705,-ABS(MAXIMUM_PERMITTED_SHORT_POSITION)))</f>
        <v/>
      </c>
      <c r="I705" s="86">
        <f>IF(C705="","",IF(I704="Triggered","Triggered",IF((C705-C704)/C704*H704&lt;-TRAILING_STOP_LOSS_MAXIMUM_DAILY_LOSS,"Triggered","Inactive")))</f>
        <v/>
      </c>
      <c r="J705" s="148">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8">
        <f>IF('Rule Recommendations'!A706="","",'Rule Recommendations'!A706)</f>
        <v/>
      </c>
      <c r="F706" s="148">
        <f>IF($E706="","",IF(ROW($E706)&lt;=FIRST_PERMITTED_TRADE_DATE,0,'Apply Constraints'!$E706))</f>
        <v/>
      </c>
      <c r="G706" s="148">
        <f>IF(F706="","",IF(ABS($F706)&gt;MAXIMUM_PERMITTED_LEVERAGE, MAXIMUM_PERMITTED_LEVERAGE*SIGN($F706),$F706))</f>
        <v/>
      </c>
      <c r="H706" s="148">
        <f>IF(G706="","",MAX($G706,-ABS(MAXIMUM_PERMITTED_SHORT_POSITION)))</f>
        <v/>
      </c>
      <c r="I706" s="86">
        <f>IF(C706="","",IF(I705="Triggered","Triggered",IF((C706-C705)/C705*H705&lt;-TRAILING_STOP_LOSS_MAXIMUM_DAILY_LOSS,"Triggered","Inactive")))</f>
        <v/>
      </c>
      <c r="J706" s="148">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8">
        <f>IF('Rule Recommendations'!A707="","",'Rule Recommendations'!A707)</f>
        <v/>
      </c>
      <c r="F707" s="148">
        <f>IF($E707="","",IF(ROW($E707)&lt;=FIRST_PERMITTED_TRADE_DATE,0,'Apply Constraints'!$E707))</f>
        <v/>
      </c>
      <c r="G707" s="148">
        <f>IF(F707="","",IF(ABS($F707)&gt;MAXIMUM_PERMITTED_LEVERAGE, MAXIMUM_PERMITTED_LEVERAGE*SIGN($F707),$F707))</f>
        <v/>
      </c>
      <c r="H707" s="148">
        <f>IF(G707="","",MAX($G707,-ABS(MAXIMUM_PERMITTED_SHORT_POSITION)))</f>
        <v/>
      </c>
      <c r="I707" s="86">
        <f>IF(C707="","",IF(I706="Triggered","Triggered",IF((C707-C706)/C706*H706&lt;-TRAILING_STOP_LOSS_MAXIMUM_DAILY_LOSS,"Triggered","Inactive")))</f>
        <v/>
      </c>
      <c r="J707" s="148">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8">
        <f>IF('Rule Recommendations'!A708="","",'Rule Recommendations'!A708)</f>
        <v/>
      </c>
      <c r="F708" s="148">
        <f>IF($E708="","",IF(ROW($E708)&lt;=FIRST_PERMITTED_TRADE_DATE,0,'Apply Constraints'!$E708))</f>
        <v/>
      </c>
      <c r="G708" s="148">
        <f>IF(F708="","",IF(ABS($F708)&gt;MAXIMUM_PERMITTED_LEVERAGE, MAXIMUM_PERMITTED_LEVERAGE*SIGN($F708),$F708))</f>
        <v/>
      </c>
      <c r="H708" s="148">
        <f>IF(G708="","",MAX($G708,-ABS(MAXIMUM_PERMITTED_SHORT_POSITION)))</f>
        <v/>
      </c>
      <c r="I708" s="86">
        <f>IF(C708="","",IF(I707="Triggered","Triggered",IF((C708-C707)/C707*H707&lt;-TRAILING_STOP_LOSS_MAXIMUM_DAILY_LOSS,"Triggered","Inactive")))</f>
        <v/>
      </c>
      <c r="J708" s="148">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8">
        <f>IF('Rule Recommendations'!A709="","",'Rule Recommendations'!A709)</f>
        <v/>
      </c>
      <c r="F709" s="148">
        <f>IF($E709="","",IF(ROW($E709)&lt;=FIRST_PERMITTED_TRADE_DATE,0,'Apply Constraints'!$E709))</f>
        <v/>
      </c>
      <c r="G709" s="148">
        <f>IF(F709="","",IF(ABS($F709)&gt;MAXIMUM_PERMITTED_LEVERAGE, MAXIMUM_PERMITTED_LEVERAGE*SIGN($F709),$F709))</f>
        <v/>
      </c>
      <c r="H709" s="148">
        <f>IF(G709="","",MAX($G709,-ABS(MAXIMUM_PERMITTED_SHORT_POSITION)))</f>
        <v/>
      </c>
      <c r="I709" s="86">
        <f>IF(C709="","",IF(I708="Triggered","Triggered",IF((C709-C708)/C708*H708&lt;-TRAILING_STOP_LOSS_MAXIMUM_DAILY_LOSS,"Triggered","Inactive")))</f>
        <v/>
      </c>
      <c r="J709" s="148">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8">
        <f>IF('Rule Recommendations'!A710="","",'Rule Recommendations'!A710)</f>
        <v/>
      </c>
      <c r="F710" s="148">
        <f>IF($E710="","",IF(ROW($E710)&lt;=FIRST_PERMITTED_TRADE_DATE,0,'Apply Constraints'!$E710))</f>
        <v/>
      </c>
      <c r="G710" s="148">
        <f>IF(F710="","",IF(ABS($F710)&gt;MAXIMUM_PERMITTED_LEVERAGE, MAXIMUM_PERMITTED_LEVERAGE*SIGN($F710),$F710))</f>
        <v/>
      </c>
      <c r="H710" s="148">
        <f>IF(G710="","",MAX($G710,-ABS(MAXIMUM_PERMITTED_SHORT_POSITION)))</f>
        <v/>
      </c>
      <c r="I710" s="86">
        <f>IF(C710="","",IF(I709="Triggered","Triggered",IF((C710-C709)/C709*H709&lt;-TRAILING_STOP_LOSS_MAXIMUM_DAILY_LOSS,"Triggered","Inactive")))</f>
        <v/>
      </c>
      <c r="J710" s="148">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8">
        <f>IF('Rule Recommendations'!A711="","",'Rule Recommendations'!A711)</f>
        <v/>
      </c>
      <c r="F711" s="148">
        <f>IF($E711="","",IF(ROW($E711)&lt;=FIRST_PERMITTED_TRADE_DATE,0,'Apply Constraints'!$E711))</f>
        <v/>
      </c>
      <c r="G711" s="148">
        <f>IF(F711="","",IF(ABS($F711)&gt;MAXIMUM_PERMITTED_LEVERAGE, MAXIMUM_PERMITTED_LEVERAGE*SIGN($F711),$F711))</f>
        <v/>
      </c>
      <c r="H711" s="148">
        <f>IF(G711="","",MAX($G711,-ABS(MAXIMUM_PERMITTED_SHORT_POSITION)))</f>
        <v/>
      </c>
      <c r="I711" s="86">
        <f>IF(C711="","",IF(I710="Triggered","Triggered",IF((C711-C710)/C710*H710&lt;-TRAILING_STOP_LOSS_MAXIMUM_DAILY_LOSS,"Triggered","Inactive")))</f>
        <v/>
      </c>
      <c r="J711" s="148">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8">
        <f>IF('Rule Recommendations'!A712="","",'Rule Recommendations'!A712)</f>
        <v/>
      </c>
      <c r="F712" s="148">
        <f>IF($E712="","",IF(ROW($E712)&lt;=FIRST_PERMITTED_TRADE_DATE,0,'Apply Constraints'!$E712))</f>
        <v/>
      </c>
      <c r="G712" s="148">
        <f>IF(F712="","",IF(ABS($F712)&gt;MAXIMUM_PERMITTED_LEVERAGE, MAXIMUM_PERMITTED_LEVERAGE*SIGN($F712),$F712))</f>
        <v/>
      </c>
      <c r="H712" s="148">
        <f>IF(G712="","",MAX($G712,-ABS(MAXIMUM_PERMITTED_SHORT_POSITION)))</f>
        <v/>
      </c>
      <c r="I712" s="86">
        <f>IF(C712="","",IF(I711="Triggered","Triggered",IF((C712-C711)/C711*H711&lt;-TRAILING_STOP_LOSS_MAXIMUM_DAILY_LOSS,"Triggered","Inactive")))</f>
        <v/>
      </c>
      <c r="J712" s="148">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8">
        <f>IF('Rule Recommendations'!A713="","",'Rule Recommendations'!A713)</f>
        <v/>
      </c>
      <c r="F713" s="148">
        <f>IF($E713="","",IF(ROW($E713)&lt;=FIRST_PERMITTED_TRADE_DATE,0,'Apply Constraints'!$E713))</f>
        <v/>
      </c>
      <c r="G713" s="148">
        <f>IF(F713="","",IF(ABS($F713)&gt;MAXIMUM_PERMITTED_LEVERAGE, MAXIMUM_PERMITTED_LEVERAGE*SIGN($F713),$F713))</f>
        <v/>
      </c>
      <c r="H713" s="148">
        <f>IF(G713="","",MAX($G713,-ABS(MAXIMUM_PERMITTED_SHORT_POSITION)))</f>
        <v/>
      </c>
      <c r="I713" s="86">
        <f>IF(C713="","",IF(I712="Triggered","Triggered",IF((C713-C712)/C712*H712&lt;-TRAILING_STOP_LOSS_MAXIMUM_DAILY_LOSS,"Triggered","Inactive")))</f>
        <v/>
      </c>
      <c r="J713" s="148">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8">
        <f>IF('Rule Recommendations'!A714="","",'Rule Recommendations'!A714)</f>
        <v/>
      </c>
      <c r="F714" s="148">
        <f>IF($E714="","",IF(ROW($E714)&lt;=FIRST_PERMITTED_TRADE_DATE,0,'Apply Constraints'!$E714))</f>
        <v/>
      </c>
      <c r="G714" s="148">
        <f>IF(F714="","",IF(ABS($F714)&gt;MAXIMUM_PERMITTED_LEVERAGE, MAXIMUM_PERMITTED_LEVERAGE*SIGN($F714),$F714))</f>
        <v/>
      </c>
      <c r="H714" s="148">
        <f>IF(G714="","",MAX($G714,-ABS(MAXIMUM_PERMITTED_SHORT_POSITION)))</f>
        <v/>
      </c>
      <c r="I714" s="86">
        <f>IF(C714="","",IF(I713="Triggered","Triggered",IF((C714-C713)/C713*H713&lt;-TRAILING_STOP_LOSS_MAXIMUM_DAILY_LOSS,"Triggered","Inactive")))</f>
        <v/>
      </c>
      <c r="J714" s="148">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8">
        <f>IF('Rule Recommendations'!A715="","",'Rule Recommendations'!A715)</f>
        <v/>
      </c>
      <c r="F715" s="148">
        <f>IF($E715="","",IF(ROW($E715)&lt;=FIRST_PERMITTED_TRADE_DATE,0,'Apply Constraints'!$E715))</f>
        <v/>
      </c>
      <c r="G715" s="148">
        <f>IF(F715="","",IF(ABS($F715)&gt;MAXIMUM_PERMITTED_LEVERAGE, MAXIMUM_PERMITTED_LEVERAGE*SIGN($F715),$F715))</f>
        <v/>
      </c>
      <c r="H715" s="148">
        <f>IF(G715="","",MAX($G715,-ABS(MAXIMUM_PERMITTED_SHORT_POSITION)))</f>
        <v/>
      </c>
      <c r="I715" s="86">
        <f>IF(C715="","",IF(I714="Triggered","Triggered",IF((C715-C714)/C714*H714&lt;-TRAILING_STOP_LOSS_MAXIMUM_DAILY_LOSS,"Triggered","Inactive")))</f>
        <v/>
      </c>
      <c r="J715" s="148">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8">
        <f>IF('Rule Recommendations'!A716="","",'Rule Recommendations'!A716)</f>
        <v/>
      </c>
      <c r="F716" s="148">
        <f>IF($E716="","",IF(ROW($E716)&lt;=FIRST_PERMITTED_TRADE_DATE,0,'Apply Constraints'!$E716))</f>
        <v/>
      </c>
      <c r="G716" s="148">
        <f>IF(F716="","",IF(ABS($F716)&gt;MAXIMUM_PERMITTED_LEVERAGE, MAXIMUM_PERMITTED_LEVERAGE*SIGN($F716),$F716))</f>
        <v/>
      </c>
      <c r="H716" s="148">
        <f>IF(G716="","",MAX($G716,-ABS(MAXIMUM_PERMITTED_SHORT_POSITION)))</f>
        <v/>
      </c>
      <c r="I716" s="86">
        <f>IF(C716="","",IF(I715="Triggered","Triggered",IF((C716-C715)/C715*H715&lt;-TRAILING_STOP_LOSS_MAXIMUM_DAILY_LOSS,"Triggered","Inactive")))</f>
        <v/>
      </c>
      <c r="J716" s="148">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8">
        <f>IF('Rule Recommendations'!A717="","",'Rule Recommendations'!A717)</f>
        <v/>
      </c>
      <c r="F717" s="148">
        <f>IF($E717="","",IF(ROW($E717)&lt;=FIRST_PERMITTED_TRADE_DATE,0,'Apply Constraints'!$E717))</f>
        <v/>
      </c>
      <c r="G717" s="148">
        <f>IF(F717="","",IF(ABS($F717)&gt;MAXIMUM_PERMITTED_LEVERAGE, MAXIMUM_PERMITTED_LEVERAGE*SIGN($F717),$F717))</f>
        <v/>
      </c>
      <c r="H717" s="148">
        <f>IF(G717="","",MAX($G717,-ABS(MAXIMUM_PERMITTED_SHORT_POSITION)))</f>
        <v/>
      </c>
      <c r="I717" s="86">
        <f>IF(C717="","",IF(I716="Triggered","Triggered",IF((C717-C716)/C716*H716&lt;-TRAILING_STOP_LOSS_MAXIMUM_DAILY_LOSS,"Triggered","Inactive")))</f>
        <v/>
      </c>
      <c r="J717" s="148">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8">
        <f>IF('Rule Recommendations'!A718="","",'Rule Recommendations'!A718)</f>
        <v/>
      </c>
      <c r="F718" s="148">
        <f>IF($E718="","",IF(ROW($E718)&lt;=FIRST_PERMITTED_TRADE_DATE,0,'Apply Constraints'!$E718))</f>
        <v/>
      </c>
      <c r="G718" s="148">
        <f>IF(F718="","",IF(ABS($F718)&gt;MAXIMUM_PERMITTED_LEVERAGE, MAXIMUM_PERMITTED_LEVERAGE*SIGN($F718),$F718))</f>
        <v/>
      </c>
      <c r="H718" s="148">
        <f>IF(G718="","",MAX($G718,-ABS(MAXIMUM_PERMITTED_SHORT_POSITION)))</f>
        <v/>
      </c>
      <c r="I718" s="86">
        <f>IF(C718="","",IF(I717="Triggered","Triggered",IF((C718-C717)/C717*H717&lt;-TRAILING_STOP_LOSS_MAXIMUM_DAILY_LOSS,"Triggered","Inactive")))</f>
        <v/>
      </c>
      <c r="J718" s="148">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8">
        <f>IF('Rule Recommendations'!A719="","",'Rule Recommendations'!A719)</f>
        <v/>
      </c>
      <c r="F719" s="148">
        <f>IF($E719="","",IF(ROW($E719)&lt;=FIRST_PERMITTED_TRADE_DATE,0,'Apply Constraints'!$E719))</f>
        <v/>
      </c>
      <c r="G719" s="148">
        <f>IF(F719="","",IF(ABS($F719)&gt;MAXIMUM_PERMITTED_LEVERAGE, MAXIMUM_PERMITTED_LEVERAGE*SIGN($F719),$F719))</f>
        <v/>
      </c>
      <c r="H719" s="148">
        <f>IF(G719="","",MAX($G719,-ABS(MAXIMUM_PERMITTED_SHORT_POSITION)))</f>
        <v/>
      </c>
      <c r="I719" s="86">
        <f>IF(C719="","",IF(I718="Triggered","Triggered",IF((C719-C718)/C718*H718&lt;-TRAILING_STOP_LOSS_MAXIMUM_DAILY_LOSS,"Triggered","Inactive")))</f>
        <v/>
      </c>
      <c r="J719" s="148">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8">
        <f>IF('Rule Recommendations'!A720="","",'Rule Recommendations'!A720)</f>
        <v/>
      </c>
      <c r="F720" s="148">
        <f>IF($E720="","",IF(ROW($E720)&lt;=FIRST_PERMITTED_TRADE_DATE,0,'Apply Constraints'!$E720))</f>
        <v/>
      </c>
      <c r="G720" s="148">
        <f>IF(F720="","",IF(ABS($F720)&gt;MAXIMUM_PERMITTED_LEVERAGE, MAXIMUM_PERMITTED_LEVERAGE*SIGN($F720),$F720))</f>
        <v/>
      </c>
      <c r="H720" s="148">
        <f>IF(G720="","",MAX($G720,-ABS(MAXIMUM_PERMITTED_SHORT_POSITION)))</f>
        <v/>
      </c>
      <c r="I720" s="86">
        <f>IF(C720="","",IF(I719="Triggered","Triggered",IF((C720-C719)/C719*H719&lt;-TRAILING_STOP_LOSS_MAXIMUM_DAILY_LOSS,"Triggered","Inactive")))</f>
        <v/>
      </c>
      <c r="J720" s="148">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8">
        <f>IF('Rule Recommendations'!A721="","",'Rule Recommendations'!A721)</f>
        <v/>
      </c>
      <c r="F721" s="148">
        <f>IF($E721="","",IF(ROW($E721)&lt;=FIRST_PERMITTED_TRADE_DATE,0,'Apply Constraints'!$E721))</f>
        <v/>
      </c>
      <c r="G721" s="148">
        <f>IF(F721="","",IF(ABS($F721)&gt;MAXIMUM_PERMITTED_LEVERAGE, MAXIMUM_PERMITTED_LEVERAGE*SIGN($F721),$F721))</f>
        <v/>
      </c>
      <c r="H721" s="148">
        <f>IF(G721="","",MAX($G721,-ABS(MAXIMUM_PERMITTED_SHORT_POSITION)))</f>
        <v/>
      </c>
      <c r="I721" s="86">
        <f>IF(C721="","",IF(I720="Triggered","Triggered",IF((C721-C720)/C720*H720&lt;-TRAILING_STOP_LOSS_MAXIMUM_DAILY_LOSS,"Triggered","Inactive")))</f>
        <v/>
      </c>
      <c r="J721" s="148">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8">
        <f>IF('Rule Recommendations'!A722="","",'Rule Recommendations'!A722)</f>
        <v/>
      </c>
      <c r="F722" s="148">
        <f>IF($E722="","",IF(ROW($E722)&lt;=FIRST_PERMITTED_TRADE_DATE,0,'Apply Constraints'!$E722))</f>
        <v/>
      </c>
      <c r="G722" s="148">
        <f>IF(F722="","",IF(ABS($F722)&gt;MAXIMUM_PERMITTED_LEVERAGE, MAXIMUM_PERMITTED_LEVERAGE*SIGN($F722),$F722))</f>
        <v/>
      </c>
      <c r="H722" s="148">
        <f>IF(G722="","",MAX($G722,-ABS(MAXIMUM_PERMITTED_SHORT_POSITION)))</f>
        <v/>
      </c>
      <c r="I722" s="86">
        <f>IF(C722="","",IF(I721="Triggered","Triggered",IF((C722-C721)/C721*H721&lt;-TRAILING_STOP_LOSS_MAXIMUM_DAILY_LOSS,"Triggered","Inactive")))</f>
        <v/>
      </c>
      <c r="J722" s="148">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8">
        <f>IF('Rule Recommendations'!A723="","",'Rule Recommendations'!A723)</f>
        <v/>
      </c>
      <c r="F723" s="148">
        <f>IF($E723="","",IF(ROW($E723)&lt;=FIRST_PERMITTED_TRADE_DATE,0,'Apply Constraints'!$E723))</f>
        <v/>
      </c>
      <c r="G723" s="148">
        <f>IF(F723="","",IF(ABS($F723)&gt;MAXIMUM_PERMITTED_LEVERAGE, MAXIMUM_PERMITTED_LEVERAGE*SIGN($F723),$F723))</f>
        <v/>
      </c>
      <c r="H723" s="148">
        <f>IF(G723="","",MAX($G723,-ABS(MAXIMUM_PERMITTED_SHORT_POSITION)))</f>
        <v/>
      </c>
      <c r="I723" s="86">
        <f>IF(C723="","",IF(I722="Triggered","Triggered",IF((C723-C722)/C722*H722&lt;-TRAILING_STOP_LOSS_MAXIMUM_DAILY_LOSS,"Triggered","Inactive")))</f>
        <v/>
      </c>
      <c r="J723" s="148">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8">
        <f>IF('Rule Recommendations'!A724="","",'Rule Recommendations'!A724)</f>
        <v/>
      </c>
      <c r="F724" s="148">
        <f>IF($E724="","",IF(ROW($E724)&lt;=FIRST_PERMITTED_TRADE_DATE,0,'Apply Constraints'!$E724))</f>
        <v/>
      </c>
      <c r="G724" s="148">
        <f>IF(F724="","",IF(ABS($F724)&gt;MAXIMUM_PERMITTED_LEVERAGE, MAXIMUM_PERMITTED_LEVERAGE*SIGN($F724),$F724))</f>
        <v/>
      </c>
      <c r="H724" s="148">
        <f>IF(G724="","",MAX($G724,-ABS(MAXIMUM_PERMITTED_SHORT_POSITION)))</f>
        <v/>
      </c>
      <c r="I724" s="86">
        <f>IF(C724="","",IF(I723="Triggered","Triggered",IF((C724-C723)/C723*H723&lt;-TRAILING_STOP_LOSS_MAXIMUM_DAILY_LOSS,"Triggered","Inactive")))</f>
        <v/>
      </c>
      <c r="J724" s="148">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8">
        <f>IF('Rule Recommendations'!A725="","",'Rule Recommendations'!A725)</f>
        <v/>
      </c>
      <c r="F725" s="148">
        <f>IF($E725="","",IF(ROW($E725)&lt;=FIRST_PERMITTED_TRADE_DATE,0,'Apply Constraints'!$E725))</f>
        <v/>
      </c>
      <c r="G725" s="148">
        <f>IF(F725="","",IF(ABS($F725)&gt;MAXIMUM_PERMITTED_LEVERAGE, MAXIMUM_PERMITTED_LEVERAGE*SIGN($F725),$F725))</f>
        <v/>
      </c>
      <c r="H725" s="148">
        <f>IF(G725="","",MAX($G725,-ABS(MAXIMUM_PERMITTED_SHORT_POSITION)))</f>
        <v/>
      </c>
      <c r="I725" s="86">
        <f>IF(C725="","",IF(I724="Triggered","Triggered",IF((C725-C724)/C724*H724&lt;-TRAILING_STOP_LOSS_MAXIMUM_DAILY_LOSS,"Triggered","Inactive")))</f>
        <v/>
      </c>
      <c r="J725" s="148">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8">
        <f>IF('Rule Recommendations'!A726="","",'Rule Recommendations'!A726)</f>
        <v/>
      </c>
      <c r="F726" s="148">
        <f>IF($E726="","",IF(ROW($E726)&lt;=FIRST_PERMITTED_TRADE_DATE,0,'Apply Constraints'!$E726))</f>
        <v/>
      </c>
      <c r="G726" s="148">
        <f>IF(F726="","",IF(ABS($F726)&gt;MAXIMUM_PERMITTED_LEVERAGE, MAXIMUM_PERMITTED_LEVERAGE*SIGN($F726),$F726))</f>
        <v/>
      </c>
      <c r="H726" s="148">
        <f>IF(G726="","",MAX($G726,-ABS(MAXIMUM_PERMITTED_SHORT_POSITION)))</f>
        <v/>
      </c>
      <c r="I726" s="86">
        <f>IF(C726="","",IF(I725="Triggered","Triggered",IF((C726-C725)/C725*H725&lt;-TRAILING_STOP_LOSS_MAXIMUM_DAILY_LOSS,"Triggered","Inactive")))</f>
        <v/>
      </c>
      <c r="J726" s="148">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8">
        <f>IF('Rule Recommendations'!A727="","",'Rule Recommendations'!A727)</f>
        <v/>
      </c>
      <c r="F727" s="148">
        <f>IF($E727="","",IF(ROW($E727)&lt;=FIRST_PERMITTED_TRADE_DATE,0,'Apply Constraints'!$E727))</f>
        <v/>
      </c>
      <c r="G727" s="148">
        <f>IF(F727="","",IF(ABS($F727)&gt;MAXIMUM_PERMITTED_LEVERAGE, MAXIMUM_PERMITTED_LEVERAGE*SIGN($F727),$F727))</f>
        <v/>
      </c>
      <c r="H727" s="148">
        <f>IF(G727="","",MAX($G727,-ABS(MAXIMUM_PERMITTED_SHORT_POSITION)))</f>
        <v/>
      </c>
      <c r="I727" s="86">
        <f>IF(C727="","",IF(I726="Triggered","Triggered",IF((C727-C726)/C726*H726&lt;-TRAILING_STOP_LOSS_MAXIMUM_DAILY_LOSS,"Triggered","Inactive")))</f>
        <v/>
      </c>
      <c r="J727" s="148">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8">
        <f>IF('Rule Recommendations'!A728="","",'Rule Recommendations'!A728)</f>
        <v/>
      </c>
      <c r="F728" s="148">
        <f>IF($E728="","",IF(ROW($E728)&lt;=FIRST_PERMITTED_TRADE_DATE,0,'Apply Constraints'!$E728))</f>
        <v/>
      </c>
      <c r="G728" s="148">
        <f>IF(F728="","",IF(ABS($F728)&gt;MAXIMUM_PERMITTED_LEVERAGE, MAXIMUM_PERMITTED_LEVERAGE*SIGN($F728),$F728))</f>
        <v/>
      </c>
      <c r="H728" s="148">
        <f>IF(G728="","",MAX($G728,-ABS(MAXIMUM_PERMITTED_SHORT_POSITION)))</f>
        <v/>
      </c>
      <c r="I728" s="86">
        <f>IF(C728="","",IF(I727="Triggered","Triggered",IF((C728-C727)/C727*H727&lt;-TRAILING_STOP_LOSS_MAXIMUM_DAILY_LOSS,"Triggered","Inactive")))</f>
        <v/>
      </c>
      <c r="J728" s="148">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8">
        <f>IF('Rule Recommendations'!A729="","",'Rule Recommendations'!A729)</f>
        <v/>
      </c>
      <c r="F729" s="148">
        <f>IF($E729="","",IF(ROW($E729)&lt;=FIRST_PERMITTED_TRADE_DATE,0,'Apply Constraints'!$E729))</f>
        <v/>
      </c>
      <c r="G729" s="148">
        <f>IF(F729="","",IF(ABS($F729)&gt;MAXIMUM_PERMITTED_LEVERAGE, MAXIMUM_PERMITTED_LEVERAGE*SIGN($F729),$F729))</f>
        <v/>
      </c>
      <c r="H729" s="148">
        <f>IF(G729="","",MAX($G729,-ABS(MAXIMUM_PERMITTED_SHORT_POSITION)))</f>
        <v/>
      </c>
      <c r="I729" s="86">
        <f>IF(C729="","",IF(I728="Triggered","Triggered",IF((C729-C728)/C728*H728&lt;-TRAILING_STOP_LOSS_MAXIMUM_DAILY_LOSS,"Triggered","Inactive")))</f>
        <v/>
      </c>
      <c r="J729" s="148">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8">
        <f>IF('Rule Recommendations'!A730="","",'Rule Recommendations'!A730)</f>
        <v/>
      </c>
      <c r="F730" s="148">
        <f>IF($E730="","",IF(ROW($E730)&lt;=FIRST_PERMITTED_TRADE_DATE,0,'Apply Constraints'!$E730))</f>
        <v/>
      </c>
      <c r="G730" s="148">
        <f>IF(F730="","",IF(ABS($F730)&gt;MAXIMUM_PERMITTED_LEVERAGE, MAXIMUM_PERMITTED_LEVERAGE*SIGN($F730),$F730))</f>
        <v/>
      </c>
      <c r="H730" s="148">
        <f>IF(G730="","",MAX($G730,-ABS(MAXIMUM_PERMITTED_SHORT_POSITION)))</f>
        <v/>
      </c>
      <c r="I730" s="86">
        <f>IF(C730="","",IF(I729="Triggered","Triggered",IF((C730-C729)/C729*H729&lt;-TRAILING_STOP_LOSS_MAXIMUM_DAILY_LOSS,"Triggered","Inactive")))</f>
        <v/>
      </c>
      <c r="J730" s="148">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8">
        <f>IF('Rule Recommendations'!A731="","",'Rule Recommendations'!A731)</f>
        <v/>
      </c>
      <c r="F731" s="148">
        <f>IF($E731="","",IF(ROW($E731)&lt;=FIRST_PERMITTED_TRADE_DATE,0,'Apply Constraints'!$E731))</f>
        <v/>
      </c>
      <c r="G731" s="148">
        <f>IF(F731="","",IF(ABS($F731)&gt;MAXIMUM_PERMITTED_LEVERAGE, MAXIMUM_PERMITTED_LEVERAGE*SIGN($F731),$F731))</f>
        <v/>
      </c>
      <c r="H731" s="148">
        <f>IF(G731="","",MAX($G731,-ABS(MAXIMUM_PERMITTED_SHORT_POSITION)))</f>
        <v/>
      </c>
      <c r="I731" s="86">
        <f>IF(C731="","",IF(I730="Triggered","Triggered",IF((C731-C730)/C730*H730&lt;-TRAILING_STOP_LOSS_MAXIMUM_DAILY_LOSS,"Triggered","Inactive")))</f>
        <v/>
      </c>
      <c r="J731" s="148">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8">
        <f>IF('Rule Recommendations'!A732="","",'Rule Recommendations'!A732)</f>
        <v/>
      </c>
      <c r="F732" s="148">
        <f>IF($E732="","",IF(ROW($E732)&lt;=FIRST_PERMITTED_TRADE_DATE,0,'Apply Constraints'!$E732))</f>
        <v/>
      </c>
      <c r="G732" s="148">
        <f>IF(F732="","",IF(ABS($F732)&gt;MAXIMUM_PERMITTED_LEVERAGE, MAXIMUM_PERMITTED_LEVERAGE*SIGN($F732),$F732))</f>
        <v/>
      </c>
      <c r="H732" s="148">
        <f>IF(G732="","",MAX($G732,-ABS(MAXIMUM_PERMITTED_SHORT_POSITION)))</f>
        <v/>
      </c>
      <c r="I732" s="86">
        <f>IF(C732="","",IF(I731="Triggered","Triggered",IF((C732-C731)/C731*H731&lt;-TRAILING_STOP_LOSS_MAXIMUM_DAILY_LOSS,"Triggered","Inactive")))</f>
        <v/>
      </c>
      <c r="J732" s="148">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8">
        <f>IF('Rule Recommendations'!A733="","",'Rule Recommendations'!A733)</f>
        <v/>
      </c>
      <c r="F733" s="148">
        <f>IF($E733="","",IF(ROW($E733)&lt;=FIRST_PERMITTED_TRADE_DATE,0,'Apply Constraints'!$E733))</f>
        <v/>
      </c>
      <c r="G733" s="148">
        <f>IF(F733="","",IF(ABS($F733)&gt;MAXIMUM_PERMITTED_LEVERAGE, MAXIMUM_PERMITTED_LEVERAGE*SIGN($F733),$F733))</f>
        <v/>
      </c>
      <c r="H733" s="148">
        <f>IF(G733="","",MAX($G733,-ABS(MAXIMUM_PERMITTED_SHORT_POSITION)))</f>
        <v/>
      </c>
      <c r="I733" s="86">
        <f>IF(C733="","",IF(I732="Triggered","Triggered",IF((C733-C732)/C732*H732&lt;-TRAILING_STOP_LOSS_MAXIMUM_DAILY_LOSS,"Triggered","Inactive")))</f>
        <v/>
      </c>
      <c r="J733" s="148">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8">
        <f>IF('Rule Recommendations'!A734="","",'Rule Recommendations'!A734)</f>
        <v/>
      </c>
      <c r="F734" s="148">
        <f>IF($E734="","",IF(ROW($E734)&lt;=FIRST_PERMITTED_TRADE_DATE,0,'Apply Constraints'!$E734))</f>
        <v/>
      </c>
      <c r="G734" s="148">
        <f>IF(F734="","",IF(ABS($F734)&gt;MAXIMUM_PERMITTED_LEVERAGE, MAXIMUM_PERMITTED_LEVERAGE*SIGN($F734),$F734))</f>
        <v/>
      </c>
      <c r="H734" s="148">
        <f>IF(G734="","",MAX($G734,-ABS(MAXIMUM_PERMITTED_SHORT_POSITION)))</f>
        <v/>
      </c>
      <c r="I734" s="86">
        <f>IF(C734="","",IF(I733="Triggered","Triggered",IF((C734-C733)/C733*H733&lt;-TRAILING_STOP_LOSS_MAXIMUM_DAILY_LOSS,"Triggered","Inactive")))</f>
        <v/>
      </c>
      <c r="J734" s="148">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8">
        <f>IF('Rule Recommendations'!A735="","",'Rule Recommendations'!A735)</f>
        <v/>
      </c>
      <c r="F735" s="148">
        <f>IF($E735="","",IF(ROW($E735)&lt;=FIRST_PERMITTED_TRADE_DATE,0,'Apply Constraints'!$E735))</f>
        <v/>
      </c>
      <c r="G735" s="148">
        <f>IF(F735="","",IF(ABS($F735)&gt;MAXIMUM_PERMITTED_LEVERAGE, MAXIMUM_PERMITTED_LEVERAGE*SIGN($F735),$F735))</f>
        <v/>
      </c>
      <c r="H735" s="148">
        <f>IF(G735="","",MAX($G735,-ABS(MAXIMUM_PERMITTED_SHORT_POSITION)))</f>
        <v/>
      </c>
      <c r="I735" s="86">
        <f>IF(C735="","",IF(I734="Triggered","Triggered",IF((C735-C734)/C734*H734&lt;-TRAILING_STOP_LOSS_MAXIMUM_DAILY_LOSS,"Triggered","Inactive")))</f>
        <v/>
      </c>
      <c r="J735" s="148">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8">
        <f>IF('Rule Recommendations'!A736="","",'Rule Recommendations'!A736)</f>
        <v/>
      </c>
      <c r="F736" s="148">
        <f>IF($E736="","",IF(ROW($E736)&lt;=FIRST_PERMITTED_TRADE_DATE,0,'Apply Constraints'!$E736))</f>
        <v/>
      </c>
      <c r="G736" s="148">
        <f>IF(F736="","",IF(ABS($F736)&gt;MAXIMUM_PERMITTED_LEVERAGE, MAXIMUM_PERMITTED_LEVERAGE*SIGN($F736),$F736))</f>
        <v/>
      </c>
      <c r="H736" s="148">
        <f>IF(G736="","",MAX($G736,-ABS(MAXIMUM_PERMITTED_SHORT_POSITION)))</f>
        <v/>
      </c>
      <c r="I736" s="86">
        <f>IF(C736="","",IF(I735="Triggered","Triggered",IF((C736-C735)/C735*H735&lt;-TRAILING_STOP_LOSS_MAXIMUM_DAILY_LOSS,"Triggered","Inactive")))</f>
        <v/>
      </c>
      <c r="J736" s="148">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8">
        <f>IF('Rule Recommendations'!A737="","",'Rule Recommendations'!A737)</f>
        <v/>
      </c>
      <c r="F737" s="148">
        <f>IF($E737="","",IF(ROW($E737)&lt;=FIRST_PERMITTED_TRADE_DATE,0,'Apply Constraints'!$E737))</f>
        <v/>
      </c>
      <c r="G737" s="148">
        <f>IF(F737="","",IF(ABS($F737)&gt;MAXIMUM_PERMITTED_LEVERAGE, MAXIMUM_PERMITTED_LEVERAGE*SIGN($F737),$F737))</f>
        <v/>
      </c>
      <c r="H737" s="148">
        <f>IF(G737="","",MAX($G737,-ABS(MAXIMUM_PERMITTED_SHORT_POSITION)))</f>
        <v/>
      </c>
      <c r="I737" s="86">
        <f>IF(C737="","",IF(I736="Triggered","Triggered",IF((C737-C736)/C736*H736&lt;-TRAILING_STOP_LOSS_MAXIMUM_DAILY_LOSS,"Triggered","Inactive")))</f>
        <v/>
      </c>
      <c r="J737" s="148">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8">
        <f>IF('Rule Recommendations'!A738="","",'Rule Recommendations'!A738)</f>
        <v/>
      </c>
      <c r="F738" s="148">
        <f>IF($E738="","",IF(ROW($E738)&lt;=FIRST_PERMITTED_TRADE_DATE,0,'Apply Constraints'!$E738))</f>
        <v/>
      </c>
      <c r="G738" s="148">
        <f>IF(F738="","",IF(ABS($F738)&gt;MAXIMUM_PERMITTED_LEVERAGE, MAXIMUM_PERMITTED_LEVERAGE*SIGN($F738),$F738))</f>
        <v/>
      </c>
      <c r="H738" s="148">
        <f>IF(G738="","",MAX($G738,-ABS(MAXIMUM_PERMITTED_SHORT_POSITION)))</f>
        <v/>
      </c>
      <c r="I738" s="86">
        <f>IF(C738="","",IF(I737="Triggered","Triggered",IF((C738-C737)/C737*H737&lt;-TRAILING_STOP_LOSS_MAXIMUM_DAILY_LOSS,"Triggered","Inactive")))</f>
        <v/>
      </c>
      <c r="J738" s="148">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8">
        <f>IF('Rule Recommendations'!A739="","",'Rule Recommendations'!A739)</f>
        <v/>
      </c>
      <c r="F739" s="148">
        <f>IF($E739="","",IF(ROW($E739)&lt;=FIRST_PERMITTED_TRADE_DATE,0,'Apply Constraints'!$E739))</f>
        <v/>
      </c>
      <c r="G739" s="148">
        <f>IF(F739="","",IF(ABS($F739)&gt;MAXIMUM_PERMITTED_LEVERAGE, MAXIMUM_PERMITTED_LEVERAGE*SIGN($F739),$F739))</f>
        <v/>
      </c>
      <c r="H739" s="148">
        <f>IF(G739="","",MAX($G739,-ABS(MAXIMUM_PERMITTED_SHORT_POSITION)))</f>
        <v/>
      </c>
      <c r="I739" s="86">
        <f>IF(C739="","",IF(I738="Triggered","Triggered",IF((C739-C738)/C738*H738&lt;-TRAILING_STOP_LOSS_MAXIMUM_DAILY_LOSS,"Triggered","Inactive")))</f>
        <v/>
      </c>
      <c r="J739" s="148">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8">
        <f>IF('Rule Recommendations'!A740="","",'Rule Recommendations'!A740)</f>
        <v/>
      </c>
      <c r="F740" s="148">
        <f>IF($E740="","",IF(ROW($E740)&lt;=FIRST_PERMITTED_TRADE_DATE,0,'Apply Constraints'!$E740))</f>
        <v/>
      </c>
      <c r="G740" s="148">
        <f>IF(F740="","",IF(ABS($F740)&gt;MAXIMUM_PERMITTED_LEVERAGE, MAXIMUM_PERMITTED_LEVERAGE*SIGN($F740),$F740))</f>
        <v/>
      </c>
      <c r="H740" s="148">
        <f>IF(G740="","",MAX($G740,-ABS(MAXIMUM_PERMITTED_SHORT_POSITION)))</f>
        <v/>
      </c>
      <c r="I740" s="86">
        <f>IF(C740="","",IF(I739="Triggered","Triggered",IF((C740-C739)/C739*H739&lt;-TRAILING_STOP_LOSS_MAXIMUM_DAILY_LOSS,"Triggered","Inactive")))</f>
        <v/>
      </c>
      <c r="J740" s="148">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8">
        <f>IF('Rule Recommendations'!A741="","",'Rule Recommendations'!A741)</f>
        <v/>
      </c>
      <c r="F741" s="148">
        <f>IF($E741="","",IF(ROW($E741)&lt;=FIRST_PERMITTED_TRADE_DATE,0,'Apply Constraints'!$E741))</f>
        <v/>
      </c>
      <c r="G741" s="148">
        <f>IF(F741="","",IF(ABS($F741)&gt;MAXIMUM_PERMITTED_LEVERAGE, MAXIMUM_PERMITTED_LEVERAGE*SIGN($F741),$F741))</f>
        <v/>
      </c>
      <c r="H741" s="148">
        <f>IF(G741="","",MAX($G741,-ABS(MAXIMUM_PERMITTED_SHORT_POSITION)))</f>
        <v/>
      </c>
      <c r="I741" s="86">
        <f>IF(C741="","",IF(I740="Triggered","Triggered",IF((C741-C740)/C740*H740&lt;-TRAILING_STOP_LOSS_MAXIMUM_DAILY_LOSS,"Triggered","Inactive")))</f>
        <v/>
      </c>
      <c r="J741" s="148">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8">
        <f>IF('Rule Recommendations'!A742="","",'Rule Recommendations'!A742)</f>
        <v/>
      </c>
      <c r="F742" s="148">
        <f>IF($E742="","",IF(ROW($E742)&lt;=FIRST_PERMITTED_TRADE_DATE,0,'Apply Constraints'!$E742))</f>
        <v/>
      </c>
      <c r="G742" s="148">
        <f>IF(F742="","",IF(ABS($F742)&gt;MAXIMUM_PERMITTED_LEVERAGE, MAXIMUM_PERMITTED_LEVERAGE*SIGN($F742),$F742))</f>
        <v/>
      </c>
      <c r="H742" s="148">
        <f>IF(G742="","",MAX($G742,-ABS(MAXIMUM_PERMITTED_SHORT_POSITION)))</f>
        <v/>
      </c>
      <c r="I742" s="86">
        <f>IF(C742="","",IF(I741="Triggered","Triggered",IF((C742-C741)/C741*H741&lt;-TRAILING_STOP_LOSS_MAXIMUM_DAILY_LOSS,"Triggered","Inactive")))</f>
        <v/>
      </c>
      <c r="J742" s="148">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8">
        <f>IF('Rule Recommendations'!A743="","",'Rule Recommendations'!A743)</f>
        <v/>
      </c>
      <c r="F743" s="148">
        <f>IF($E743="","",IF(ROW($E743)&lt;=FIRST_PERMITTED_TRADE_DATE,0,'Apply Constraints'!$E743))</f>
        <v/>
      </c>
      <c r="G743" s="148">
        <f>IF(F743="","",IF(ABS($F743)&gt;MAXIMUM_PERMITTED_LEVERAGE, MAXIMUM_PERMITTED_LEVERAGE*SIGN($F743),$F743))</f>
        <v/>
      </c>
      <c r="H743" s="148">
        <f>IF(G743="","",MAX($G743,-ABS(MAXIMUM_PERMITTED_SHORT_POSITION)))</f>
        <v/>
      </c>
      <c r="I743" s="86">
        <f>IF(C743="","",IF(I742="Triggered","Triggered",IF((C743-C742)/C742*H742&lt;-TRAILING_STOP_LOSS_MAXIMUM_DAILY_LOSS,"Triggered","Inactive")))</f>
        <v/>
      </c>
      <c r="J743" s="148">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8">
        <f>IF('Rule Recommendations'!A744="","",'Rule Recommendations'!A744)</f>
        <v/>
      </c>
      <c r="F744" s="148">
        <f>IF($E744="","",IF(ROW($E744)&lt;=FIRST_PERMITTED_TRADE_DATE,0,'Apply Constraints'!$E744))</f>
        <v/>
      </c>
      <c r="G744" s="148">
        <f>IF(F744="","",IF(ABS($F744)&gt;MAXIMUM_PERMITTED_LEVERAGE, MAXIMUM_PERMITTED_LEVERAGE*SIGN($F744),$F744))</f>
        <v/>
      </c>
      <c r="H744" s="148">
        <f>IF(G744="","",MAX($G744,-ABS(MAXIMUM_PERMITTED_SHORT_POSITION)))</f>
        <v/>
      </c>
      <c r="I744" s="86">
        <f>IF(C744="","",IF(I743="Triggered","Triggered",IF((C744-C743)/C743*H743&lt;-TRAILING_STOP_LOSS_MAXIMUM_DAILY_LOSS,"Triggered","Inactive")))</f>
        <v/>
      </c>
      <c r="J744" s="148">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8">
        <f>IF('Rule Recommendations'!A745="","",'Rule Recommendations'!A745)</f>
        <v/>
      </c>
      <c r="F745" s="148">
        <f>IF($E745="","",IF(ROW($E745)&lt;=FIRST_PERMITTED_TRADE_DATE,0,'Apply Constraints'!$E745))</f>
        <v/>
      </c>
      <c r="G745" s="148">
        <f>IF(F745="","",IF(ABS($F745)&gt;MAXIMUM_PERMITTED_LEVERAGE, MAXIMUM_PERMITTED_LEVERAGE*SIGN($F745),$F745))</f>
        <v/>
      </c>
      <c r="H745" s="148">
        <f>IF(G745="","",MAX($G745,-ABS(MAXIMUM_PERMITTED_SHORT_POSITION)))</f>
        <v/>
      </c>
      <c r="I745" s="86">
        <f>IF(C745="","",IF(I744="Triggered","Triggered",IF((C745-C744)/C744*H744&lt;-TRAILING_STOP_LOSS_MAXIMUM_DAILY_LOSS,"Triggered","Inactive")))</f>
        <v/>
      </c>
      <c r="J745" s="148">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8">
        <f>IF('Rule Recommendations'!A746="","",'Rule Recommendations'!A746)</f>
        <v/>
      </c>
      <c r="F746" s="148">
        <f>IF($E746="","",IF(ROW($E746)&lt;=FIRST_PERMITTED_TRADE_DATE,0,'Apply Constraints'!$E746))</f>
        <v/>
      </c>
      <c r="G746" s="148">
        <f>IF(F746="","",IF(ABS($F746)&gt;MAXIMUM_PERMITTED_LEVERAGE, MAXIMUM_PERMITTED_LEVERAGE*SIGN($F746),$F746))</f>
        <v/>
      </c>
      <c r="H746" s="148">
        <f>IF(G746="","",MAX($G746,-ABS(MAXIMUM_PERMITTED_SHORT_POSITION)))</f>
        <v/>
      </c>
      <c r="I746" s="86">
        <f>IF(C746="","",IF(I745="Triggered","Triggered",IF((C746-C745)/C745*H745&lt;-TRAILING_STOP_LOSS_MAXIMUM_DAILY_LOSS,"Triggered","Inactive")))</f>
        <v/>
      </c>
      <c r="J746" s="148">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8">
        <f>IF('Rule Recommendations'!A747="","",'Rule Recommendations'!A747)</f>
        <v/>
      </c>
      <c r="F747" s="148">
        <f>IF($E747="","",IF(ROW($E747)&lt;=FIRST_PERMITTED_TRADE_DATE,0,'Apply Constraints'!$E747))</f>
        <v/>
      </c>
      <c r="G747" s="148">
        <f>IF(F747="","",IF(ABS($F747)&gt;MAXIMUM_PERMITTED_LEVERAGE, MAXIMUM_PERMITTED_LEVERAGE*SIGN($F747),$F747))</f>
        <v/>
      </c>
      <c r="H747" s="148">
        <f>IF(G747="","",MAX($G747,-ABS(MAXIMUM_PERMITTED_SHORT_POSITION)))</f>
        <v/>
      </c>
      <c r="I747" s="86">
        <f>IF(C747="","",IF(I746="Triggered","Triggered",IF((C747-C746)/C746*H746&lt;-TRAILING_STOP_LOSS_MAXIMUM_DAILY_LOSS,"Triggered","Inactive")))</f>
        <v/>
      </c>
      <c r="J747" s="148">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8">
        <f>IF('Rule Recommendations'!A748="","",'Rule Recommendations'!A748)</f>
        <v/>
      </c>
      <c r="F748" s="148">
        <f>IF($E748="","",IF(ROW($E748)&lt;=FIRST_PERMITTED_TRADE_DATE,0,'Apply Constraints'!$E748))</f>
        <v/>
      </c>
      <c r="G748" s="148">
        <f>IF(F748="","",IF(ABS($F748)&gt;MAXIMUM_PERMITTED_LEVERAGE, MAXIMUM_PERMITTED_LEVERAGE*SIGN($F748),$F748))</f>
        <v/>
      </c>
      <c r="H748" s="148">
        <f>IF(G748="","",MAX($G748,-ABS(MAXIMUM_PERMITTED_SHORT_POSITION)))</f>
        <v/>
      </c>
      <c r="I748" s="86">
        <f>IF(C748="","",IF(I747="Triggered","Triggered",IF((C748-C747)/C747*H747&lt;-TRAILING_STOP_LOSS_MAXIMUM_DAILY_LOSS,"Triggered","Inactive")))</f>
        <v/>
      </c>
      <c r="J748" s="148">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8">
        <f>IF('Rule Recommendations'!A749="","",'Rule Recommendations'!A749)</f>
        <v/>
      </c>
      <c r="F749" s="148">
        <f>IF($E749="","",IF(ROW($E749)&lt;=FIRST_PERMITTED_TRADE_DATE,0,'Apply Constraints'!$E749))</f>
        <v/>
      </c>
      <c r="G749" s="148">
        <f>IF(F749="","",IF(ABS($F749)&gt;MAXIMUM_PERMITTED_LEVERAGE, MAXIMUM_PERMITTED_LEVERAGE*SIGN($F749),$F749))</f>
        <v/>
      </c>
      <c r="H749" s="148">
        <f>IF(G749="","",MAX($G749,-ABS(MAXIMUM_PERMITTED_SHORT_POSITION)))</f>
        <v/>
      </c>
      <c r="I749" s="86">
        <f>IF(C749="","",IF(I748="Triggered","Triggered",IF((C749-C748)/C748*H748&lt;-TRAILING_STOP_LOSS_MAXIMUM_DAILY_LOSS,"Triggered","Inactive")))</f>
        <v/>
      </c>
      <c r="J749" s="148">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8">
        <f>IF('Rule Recommendations'!A750="","",'Rule Recommendations'!A750)</f>
        <v/>
      </c>
      <c r="F750" s="148">
        <f>IF($E750="","",IF(ROW($E750)&lt;=FIRST_PERMITTED_TRADE_DATE,0,'Apply Constraints'!$E750))</f>
        <v/>
      </c>
      <c r="G750" s="148">
        <f>IF(F750="","",IF(ABS($F750)&gt;MAXIMUM_PERMITTED_LEVERAGE, MAXIMUM_PERMITTED_LEVERAGE*SIGN($F750),$F750))</f>
        <v/>
      </c>
      <c r="H750" s="148">
        <f>IF(G750="","",MAX($G750,-ABS(MAXIMUM_PERMITTED_SHORT_POSITION)))</f>
        <v/>
      </c>
      <c r="I750" s="86">
        <f>IF(C750="","",IF(I749="Triggered","Triggered",IF((C750-C749)/C749*H749&lt;-TRAILING_STOP_LOSS_MAXIMUM_DAILY_LOSS,"Triggered","Inactive")))</f>
        <v/>
      </c>
      <c r="J750" s="148">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8">
        <f>IF('Rule Recommendations'!A751="","",'Rule Recommendations'!A751)</f>
        <v/>
      </c>
      <c r="F751" s="148">
        <f>IF($E751="","",IF(ROW($E751)&lt;=FIRST_PERMITTED_TRADE_DATE,0,'Apply Constraints'!$E751))</f>
        <v/>
      </c>
      <c r="G751" s="148">
        <f>IF(F751="","",IF(ABS($F751)&gt;MAXIMUM_PERMITTED_LEVERAGE, MAXIMUM_PERMITTED_LEVERAGE*SIGN($F751),$F751))</f>
        <v/>
      </c>
      <c r="H751" s="148">
        <f>IF(G751="","",MAX($G751,-ABS(MAXIMUM_PERMITTED_SHORT_POSITION)))</f>
        <v/>
      </c>
      <c r="I751" s="86">
        <f>IF(C751="","",IF(I750="Triggered","Triggered",IF((C751-C750)/C750*H750&lt;-TRAILING_STOP_LOSS_MAXIMUM_DAILY_LOSS,"Triggered","Inactive")))</f>
        <v/>
      </c>
      <c r="J751" s="148">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8">
        <f>IF('Rule Recommendations'!A752="","",'Rule Recommendations'!A752)</f>
        <v/>
      </c>
      <c r="F752" s="148">
        <f>IF($E752="","",IF(ROW($E752)&lt;=FIRST_PERMITTED_TRADE_DATE,0,'Apply Constraints'!$E752))</f>
        <v/>
      </c>
      <c r="G752" s="148">
        <f>IF(F752="","",IF(ABS($F752)&gt;MAXIMUM_PERMITTED_LEVERAGE, MAXIMUM_PERMITTED_LEVERAGE*SIGN($F752),$F752))</f>
        <v/>
      </c>
      <c r="H752" s="148">
        <f>IF(G752="","",MAX($G752,-ABS(MAXIMUM_PERMITTED_SHORT_POSITION)))</f>
        <v/>
      </c>
      <c r="I752" s="86">
        <f>IF(C752="","",IF(I751="Triggered","Triggered",IF((C752-C751)/C751*H751&lt;-TRAILING_STOP_LOSS_MAXIMUM_DAILY_LOSS,"Triggered","Inactive")))</f>
        <v/>
      </c>
      <c r="J752" s="148">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8">
        <f>IF('Rule Recommendations'!A753="","",'Rule Recommendations'!A753)</f>
        <v/>
      </c>
      <c r="F753" s="148">
        <f>IF($E753="","",IF(ROW($E753)&lt;=FIRST_PERMITTED_TRADE_DATE,0,'Apply Constraints'!$E753))</f>
        <v/>
      </c>
      <c r="G753" s="148">
        <f>IF(F753="","",IF(ABS($F753)&gt;MAXIMUM_PERMITTED_LEVERAGE, MAXIMUM_PERMITTED_LEVERAGE*SIGN($F753),$F753))</f>
        <v/>
      </c>
      <c r="H753" s="148">
        <f>IF(G753="","",MAX($G753,-ABS(MAXIMUM_PERMITTED_SHORT_POSITION)))</f>
        <v/>
      </c>
      <c r="I753" s="86">
        <f>IF(C753="","",IF(I752="Triggered","Triggered",IF((C753-C752)/C752*H752&lt;-TRAILING_STOP_LOSS_MAXIMUM_DAILY_LOSS,"Triggered","Inactive")))</f>
        <v/>
      </c>
      <c r="J753" s="148">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8">
        <f>IF('Rule Recommendations'!A754="","",'Rule Recommendations'!A754)</f>
        <v/>
      </c>
      <c r="F754" s="148">
        <f>IF($E754="","",IF(ROW($E754)&lt;=FIRST_PERMITTED_TRADE_DATE,0,'Apply Constraints'!$E754))</f>
        <v/>
      </c>
      <c r="G754" s="148">
        <f>IF(F754="","",IF(ABS($F754)&gt;MAXIMUM_PERMITTED_LEVERAGE, MAXIMUM_PERMITTED_LEVERAGE*SIGN($F754),$F754))</f>
        <v/>
      </c>
      <c r="H754" s="148">
        <f>IF(G754="","",MAX($G754,-ABS(MAXIMUM_PERMITTED_SHORT_POSITION)))</f>
        <v/>
      </c>
      <c r="I754" s="86">
        <f>IF(C754="","",IF(I753="Triggered","Triggered",IF((C754-C753)/C753*H753&lt;-TRAILING_STOP_LOSS_MAXIMUM_DAILY_LOSS,"Triggered","Inactive")))</f>
        <v/>
      </c>
      <c r="J754" s="148">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8">
        <f>IF('Rule Recommendations'!A755="","",'Rule Recommendations'!A755)</f>
        <v/>
      </c>
      <c r="F755" s="148">
        <f>IF($E755="","",IF(ROW($E755)&lt;=FIRST_PERMITTED_TRADE_DATE,0,'Apply Constraints'!$E755))</f>
        <v/>
      </c>
      <c r="G755" s="148">
        <f>IF(F755="","",IF(ABS($F755)&gt;MAXIMUM_PERMITTED_LEVERAGE, MAXIMUM_PERMITTED_LEVERAGE*SIGN($F755),$F755))</f>
        <v/>
      </c>
      <c r="H755" s="148">
        <f>IF(G755="","",MAX($G755,-ABS(MAXIMUM_PERMITTED_SHORT_POSITION)))</f>
        <v/>
      </c>
      <c r="I755" s="86">
        <f>IF(C755="","",IF(I754="Triggered","Triggered",IF((C755-C754)/C754*H754&lt;-TRAILING_STOP_LOSS_MAXIMUM_DAILY_LOSS,"Triggered","Inactive")))</f>
        <v/>
      </c>
      <c r="J755" s="148">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8">
        <f>IF('Rule Recommendations'!A756="","",'Rule Recommendations'!A756)</f>
        <v/>
      </c>
      <c r="F756" s="148">
        <f>IF($E756="","",IF(ROW($E756)&lt;=FIRST_PERMITTED_TRADE_DATE,0,'Apply Constraints'!$E756))</f>
        <v/>
      </c>
      <c r="G756" s="148">
        <f>IF(F756="","",IF(ABS($F756)&gt;MAXIMUM_PERMITTED_LEVERAGE, MAXIMUM_PERMITTED_LEVERAGE*SIGN($F756),$F756))</f>
        <v/>
      </c>
      <c r="H756" s="148">
        <f>IF(G756="","",MAX($G756,-ABS(MAXIMUM_PERMITTED_SHORT_POSITION)))</f>
        <v/>
      </c>
      <c r="I756" s="86">
        <f>IF(C756="","",IF(I755="Triggered","Triggered",IF((C756-C755)/C755*H755&lt;-TRAILING_STOP_LOSS_MAXIMUM_DAILY_LOSS,"Triggered","Inactive")))</f>
        <v/>
      </c>
      <c r="J756" s="148">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8">
        <f>IF('Rule Recommendations'!A757="","",'Rule Recommendations'!A757)</f>
        <v/>
      </c>
      <c r="F757" s="148">
        <f>IF($E757="","",IF(ROW($E757)&lt;=FIRST_PERMITTED_TRADE_DATE,0,'Apply Constraints'!$E757))</f>
        <v/>
      </c>
      <c r="G757" s="148">
        <f>IF(F757="","",IF(ABS($F757)&gt;MAXIMUM_PERMITTED_LEVERAGE, MAXIMUM_PERMITTED_LEVERAGE*SIGN($F757),$F757))</f>
        <v/>
      </c>
      <c r="H757" s="148">
        <f>IF(G757="","",MAX($G757,-ABS(MAXIMUM_PERMITTED_SHORT_POSITION)))</f>
        <v/>
      </c>
      <c r="I757" s="86">
        <f>IF(C757="","",IF(I756="Triggered","Triggered",IF((C757-C756)/C756*H756&lt;-TRAILING_STOP_LOSS_MAXIMUM_DAILY_LOSS,"Triggered","Inactive")))</f>
        <v/>
      </c>
      <c r="J757" s="148">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8">
        <f>IF('Rule Recommendations'!A758="","",'Rule Recommendations'!A758)</f>
        <v/>
      </c>
      <c r="F758" s="148">
        <f>IF($E758="","",IF(ROW($E758)&lt;=FIRST_PERMITTED_TRADE_DATE,0,'Apply Constraints'!$E758))</f>
        <v/>
      </c>
      <c r="G758" s="148">
        <f>IF(F758="","",IF(ABS($F758)&gt;MAXIMUM_PERMITTED_LEVERAGE, MAXIMUM_PERMITTED_LEVERAGE*SIGN($F758),$F758))</f>
        <v/>
      </c>
      <c r="H758" s="148">
        <f>IF(G758="","",MAX($G758,-ABS(MAXIMUM_PERMITTED_SHORT_POSITION)))</f>
        <v/>
      </c>
      <c r="I758" s="86">
        <f>IF(C758="","",IF(I757="Triggered","Triggered",IF((C758-C757)/C757*H757&lt;-TRAILING_STOP_LOSS_MAXIMUM_DAILY_LOSS,"Triggered","Inactive")))</f>
        <v/>
      </c>
      <c r="J758" s="148">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8">
        <f>IF('Rule Recommendations'!A759="","",'Rule Recommendations'!A759)</f>
        <v/>
      </c>
      <c r="F759" s="148">
        <f>IF($E759="","",IF(ROW($E759)&lt;=FIRST_PERMITTED_TRADE_DATE,0,'Apply Constraints'!$E759))</f>
        <v/>
      </c>
      <c r="G759" s="148">
        <f>IF(F759="","",IF(ABS($F759)&gt;MAXIMUM_PERMITTED_LEVERAGE, MAXIMUM_PERMITTED_LEVERAGE*SIGN($F759),$F759))</f>
        <v/>
      </c>
      <c r="H759" s="148">
        <f>IF(G759="","",MAX($G759,-ABS(MAXIMUM_PERMITTED_SHORT_POSITION)))</f>
        <v/>
      </c>
      <c r="I759" s="86">
        <f>IF(C759="","",IF(I758="Triggered","Triggered",IF((C759-C758)/C758*H758&lt;-TRAILING_STOP_LOSS_MAXIMUM_DAILY_LOSS,"Triggered","Inactive")))</f>
        <v/>
      </c>
      <c r="J759" s="148">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8">
        <f>IF('Rule Recommendations'!A760="","",'Rule Recommendations'!A760)</f>
        <v/>
      </c>
      <c r="F760" s="148">
        <f>IF($E760="","",IF(ROW($E760)&lt;=FIRST_PERMITTED_TRADE_DATE,0,'Apply Constraints'!$E760))</f>
        <v/>
      </c>
      <c r="G760" s="148">
        <f>IF(F760="","",IF(ABS($F760)&gt;MAXIMUM_PERMITTED_LEVERAGE, MAXIMUM_PERMITTED_LEVERAGE*SIGN($F760),$F760))</f>
        <v/>
      </c>
      <c r="H760" s="148">
        <f>IF(G760="","",MAX($G760,-ABS(MAXIMUM_PERMITTED_SHORT_POSITION)))</f>
        <v/>
      </c>
      <c r="I760" s="86">
        <f>IF(C760="","",IF(I759="Triggered","Triggered",IF((C760-C759)/C759*H759&lt;-TRAILING_STOP_LOSS_MAXIMUM_DAILY_LOSS,"Triggered","Inactive")))</f>
        <v/>
      </c>
      <c r="J760" s="148">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8">
        <f>IF('Rule Recommendations'!A761="","",'Rule Recommendations'!A761)</f>
        <v/>
      </c>
      <c r="F761" s="148">
        <f>IF($E761="","",IF(ROW($E761)&lt;=FIRST_PERMITTED_TRADE_DATE,0,'Apply Constraints'!$E761))</f>
        <v/>
      </c>
      <c r="G761" s="148">
        <f>IF(F761="","",IF(ABS($F761)&gt;MAXIMUM_PERMITTED_LEVERAGE, MAXIMUM_PERMITTED_LEVERAGE*SIGN($F761),$F761))</f>
        <v/>
      </c>
      <c r="H761" s="148">
        <f>IF(G761="","",MAX($G761,-ABS(MAXIMUM_PERMITTED_SHORT_POSITION)))</f>
        <v/>
      </c>
      <c r="I761" s="86">
        <f>IF(C761="","",IF(I760="Triggered","Triggered",IF((C761-C760)/C760*H760&lt;-TRAILING_STOP_LOSS_MAXIMUM_DAILY_LOSS,"Triggered","Inactive")))</f>
        <v/>
      </c>
      <c r="J761" s="148">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8">
        <f>IF('Rule Recommendations'!A762="","",'Rule Recommendations'!A762)</f>
        <v/>
      </c>
      <c r="F762" s="148">
        <f>IF($E762="","",IF(ROW($E762)&lt;=FIRST_PERMITTED_TRADE_DATE,0,'Apply Constraints'!$E762))</f>
        <v/>
      </c>
      <c r="G762" s="148">
        <f>IF(F762="","",IF(ABS($F762)&gt;MAXIMUM_PERMITTED_LEVERAGE, MAXIMUM_PERMITTED_LEVERAGE*SIGN($F762),$F762))</f>
        <v/>
      </c>
      <c r="H762" s="148">
        <f>IF(G762="","",MAX($G762,-ABS(MAXIMUM_PERMITTED_SHORT_POSITION)))</f>
        <v/>
      </c>
      <c r="I762" s="86">
        <f>IF(C762="","",IF(I761="Triggered","Triggered",IF((C762-C761)/C761*H761&lt;-TRAILING_STOP_LOSS_MAXIMUM_DAILY_LOSS,"Triggered","Inactive")))</f>
        <v/>
      </c>
      <c r="J762" s="148">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8">
        <f>IF('Rule Recommendations'!A763="","",'Rule Recommendations'!A763)</f>
        <v/>
      </c>
      <c r="F763" s="148">
        <f>IF($E763="","",IF(ROW($E763)&lt;=FIRST_PERMITTED_TRADE_DATE,0,'Apply Constraints'!$E763))</f>
        <v/>
      </c>
      <c r="G763" s="148">
        <f>IF(F763="","",IF(ABS($F763)&gt;MAXIMUM_PERMITTED_LEVERAGE, MAXIMUM_PERMITTED_LEVERAGE*SIGN($F763),$F763))</f>
        <v/>
      </c>
      <c r="H763" s="148">
        <f>IF(G763="","",MAX($G763,-ABS(MAXIMUM_PERMITTED_SHORT_POSITION)))</f>
        <v/>
      </c>
      <c r="I763" s="86">
        <f>IF(C763="","",IF(I762="Triggered","Triggered",IF((C763-C762)/C762*H762&lt;-TRAILING_STOP_LOSS_MAXIMUM_DAILY_LOSS,"Triggered","Inactive")))</f>
        <v/>
      </c>
      <c r="J763" s="148">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8">
        <f>IF('Rule Recommendations'!A764="","",'Rule Recommendations'!A764)</f>
        <v/>
      </c>
      <c r="F764" s="148">
        <f>IF($E764="","",IF(ROW($E764)&lt;=FIRST_PERMITTED_TRADE_DATE,0,'Apply Constraints'!$E764))</f>
        <v/>
      </c>
      <c r="G764" s="148">
        <f>IF(F764="","",IF(ABS($F764)&gt;MAXIMUM_PERMITTED_LEVERAGE, MAXIMUM_PERMITTED_LEVERAGE*SIGN($F764),$F764))</f>
        <v/>
      </c>
      <c r="H764" s="148">
        <f>IF(G764="","",MAX($G764,-ABS(MAXIMUM_PERMITTED_SHORT_POSITION)))</f>
        <v/>
      </c>
      <c r="I764" s="86">
        <f>IF(C764="","",IF(I763="Triggered","Triggered",IF((C764-C763)/C763*H763&lt;-TRAILING_STOP_LOSS_MAXIMUM_DAILY_LOSS,"Triggered","Inactive")))</f>
        <v/>
      </c>
      <c r="J764" s="148">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8">
        <f>IF('Rule Recommendations'!A765="","",'Rule Recommendations'!A765)</f>
        <v/>
      </c>
      <c r="F765" s="148">
        <f>IF($E765="","",IF(ROW($E765)&lt;=FIRST_PERMITTED_TRADE_DATE,0,'Apply Constraints'!$E765))</f>
        <v/>
      </c>
      <c r="G765" s="148">
        <f>IF(F765="","",IF(ABS($F765)&gt;MAXIMUM_PERMITTED_LEVERAGE, MAXIMUM_PERMITTED_LEVERAGE*SIGN($F765),$F765))</f>
        <v/>
      </c>
      <c r="H765" s="148">
        <f>IF(G765="","",MAX($G765,-ABS(MAXIMUM_PERMITTED_SHORT_POSITION)))</f>
        <v/>
      </c>
      <c r="I765" s="86">
        <f>IF(C765="","",IF(I764="Triggered","Triggered",IF((C765-C764)/C764*H764&lt;-TRAILING_STOP_LOSS_MAXIMUM_DAILY_LOSS,"Triggered","Inactive")))</f>
        <v/>
      </c>
      <c r="J765" s="148">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8">
        <f>IF('Rule Recommendations'!A766="","",'Rule Recommendations'!A766)</f>
        <v/>
      </c>
      <c r="F766" s="148">
        <f>IF($E766="","",IF(ROW($E766)&lt;=FIRST_PERMITTED_TRADE_DATE,0,'Apply Constraints'!$E766))</f>
        <v/>
      </c>
      <c r="G766" s="148">
        <f>IF(F766="","",IF(ABS($F766)&gt;MAXIMUM_PERMITTED_LEVERAGE, MAXIMUM_PERMITTED_LEVERAGE*SIGN($F766),$F766))</f>
        <v/>
      </c>
      <c r="H766" s="148">
        <f>IF(G766="","",MAX($G766,-ABS(MAXIMUM_PERMITTED_SHORT_POSITION)))</f>
        <v/>
      </c>
      <c r="I766" s="86">
        <f>IF(C766="","",IF(I765="Triggered","Triggered",IF((C766-C765)/C765*H765&lt;-TRAILING_STOP_LOSS_MAXIMUM_DAILY_LOSS,"Triggered","Inactive")))</f>
        <v/>
      </c>
      <c r="J766" s="148">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8">
        <f>IF('Rule Recommendations'!A767="","",'Rule Recommendations'!A767)</f>
        <v/>
      </c>
      <c r="F767" s="148">
        <f>IF($E767="","",IF(ROW($E767)&lt;=FIRST_PERMITTED_TRADE_DATE,0,'Apply Constraints'!$E767))</f>
        <v/>
      </c>
      <c r="G767" s="148">
        <f>IF(F767="","",IF(ABS($F767)&gt;MAXIMUM_PERMITTED_LEVERAGE, MAXIMUM_PERMITTED_LEVERAGE*SIGN($F767),$F767))</f>
        <v/>
      </c>
      <c r="H767" s="148">
        <f>IF(G767="","",MAX($G767,-ABS(MAXIMUM_PERMITTED_SHORT_POSITION)))</f>
        <v/>
      </c>
      <c r="I767" s="86">
        <f>IF(C767="","",IF(I766="Triggered","Triggered",IF((C767-C766)/C766*H766&lt;-TRAILING_STOP_LOSS_MAXIMUM_DAILY_LOSS,"Triggered","Inactive")))</f>
        <v/>
      </c>
      <c r="J767" s="148">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8">
        <f>IF('Rule Recommendations'!A768="","",'Rule Recommendations'!A768)</f>
        <v/>
      </c>
      <c r="F768" s="148">
        <f>IF($E768="","",IF(ROW($E768)&lt;=FIRST_PERMITTED_TRADE_DATE,0,'Apply Constraints'!$E768))</f>
        <v/>
      </c>
      <c r="G768" s="148">
        <f>IF(F768="","",IF(ABS($F768)&gt;MAXIMUM_PERMITTED_LEVERAGE, MAXIMUM_PERMITTED_LEVERAGE*SIGN($F768),$F768))</f>
        <v/>
      </c>
      <c r="H768" s="148">
        <f>IF(G768="","",MAX($G768,-ABS(MAXIMUM_PERMITTED_SHORT_POSITION)))</f>
        <v/>
      </c>
      <c r="I768" s="86">
        <f>IF(C768="","",IF(I767="Triggered","Triggered",IF((C768-C767)/C767*H767&lt;-TRAILING_STOP_LOSS_MAXIMUM_DAILY_LOSS,"Triggered","Inactive")))</f>
        <v/>
      </c>
      <c r="J768" s="148">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8">
        <f>IF('Rule Recommendations'!A769="","",'Rule Recommendations'!A769)</f>
        <v/>
      </c>
      <c r="F769" s="148">
        <f>IF($E769="","",IF(ROW($E769)&lt;=FIRST_PERMITTED_TRADE_DATE,0,'Apply Constraints'!$E769))</f>
        <v/>
      </c>
      <c r="G769" s="148">
        <f>IF(F769="","",IF(ABS($F769)&gt;MAXIMUM_PERMITTED_LEVERAGE, MAXIMUM_PERMITTED_LEVERAGE*SIGN($F769),$F769))</f>
        <v/>
      </c>
      <c r="H769" s="148">
        <f>IF(G769="","",MAX($G769,-ABS(MAXIMUM_PERMITTED_SHORT_POSITION)))</f>
        <v/>
      </c>
      <c r="I769" s="86">
        <f>IF(C769="","",IF(I768="Triggered","Triggered",IF((C769-C768)/C768*H768&lt;-TRAILING_STOP_LOSS_MAXIMUM_DAILY_LOSS,"Triggered","Inactive")))</f>
        <v/>
      </c>
      <c r="J769" s="148">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8">
        <f>IF('Rule Recommendations'!A770="","",'Rule Recommendations'!A770)</f>
        <v/>
      </c>
      <c r="F770" s="148">
        <f>IF($E770="","",IF(ROW($E770)&lt;=FIRST_PERMITTED_TRADE_DATE,0,'Apply Constraints'!$E770))</f>
        <v/>
      </c>
      <c r="G770" s="148">
        <f>IF(F770="","",IF(ABS($F770)&gt;MAXIMUM_PERMITTED_LEVERAGE, MAXIMUM_PERMITTED_LEVERAGE*SIGN($F770),$F770))</f>
        <v/>
      </c>
      <c r="H770" s="148">
        <f>IF(G770="","",MAX($G770,-ABS(MAXIMUM_PERMITTED_SHORT_POSITION)))</f>
        <v/>
      </c>
      <c r="I770" s="86">
        <f>IF(C770="","",IF(I769="Triggered","Triggered",IF((C770-C769)/C769*H769&lt;-TRAILING_STOP_LOSS_MAXIMUM_DAILY_LOSS,"Triggered","Inactive")))</f>
        <v/>
      </c>
      <c r="J770" s="148">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8">
        <f>IF('Rule Recommendations'!A771="","",'Rule Recommendations'!A771)</f>
        <v/>
      </c>
      <c r="F771" s="148">
        <f>IF($E771="","",IF(ROW($E771)&lt;=FIRST_PERMITTED_TRADE_DATE,0,'Apply Constraints'!$E771))</f>
        <v/>
      </c>
      <c r="G771" s="148">
        <f>IF(F771="","",IF(ABS($F771)&gt;MAXIMUM_PERMITTED_LEVERAGE, MAXIMUM_PERMITTED_LEVERAGE*SIGN($F771),$F771))</f>
        <v/>
      </c>
      <c r="H771" s="148">
        <f>IF(G771="","",MAX($G771,-ABS(MAXIMUM_PERMITTED_SHORT_POSITION)))</f>
        <v/>
      </c>
      <c r="I771" s="86">
        <f>IF(C771="","",IF(I770="Triggered","Triggered",IF((C771-C770)/C770*H770&lt;-TRAILING_STOP_LOSS_MAXIMUM_DAILY_LOSS,"Triggered","Inactive")))</f>
        <v/>
      </c>
      <c r="J771" s="148">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8">
        <f>IF('Rule Recommendations'!A772="","",'Rule Recommendations'!A772)</f>
        <v/>
      </c>
      <c r="F772" s="148">
        <f>IF($E772="","",IF(ROW($E772)&lt;=FIRST_PERMITTED_TRADE_DATE,0,'Apply Constraints'!$E772))</f>
        <v/>
      </c>
      <c r="G772" s="148">
        <f>IF(F772="","",IF(ABS($F772)&gt;MAXIMUM_PERMITTED_LEVERAGE, MAXIMUM_PERMITTED_LEVERAGE*SIGN($F772),$F772))</f>
        <v/>
      </c>
      <c r="H772" s="148">
        <f>IF(G772="","",MAX($G772,-ABS(MAXIMUM_PERMITTED_SHORT_POSITION)))</f>
        <v/>
      </c>
      <c r="I772" s="86">
        <f>IF(C772="","",IF(I771="Triggered","Triggered",IF((C772-C771)/C771*H771&lt;-TRAILING_STOP_LOSS_MAXIMUM_DAILY_LOSS,"Triggered","Inactive")))</f>
        <v/>
      </c>
      <c r="J772" s="148">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8">
        <f>IF('Rule Recommendations'!A773="","",'Rule Recommendations'!A773)</f>
        <v/>
      </c>
      <c r="F773" s="148">
        <f>IF($E773="","",IF(ROW($E773)&lt;=FIRST_PERMITTED_TRADE_DATE,0,'Apply Constraints'!$E773))</f>
        <v/>
      </c>
      <c r="G773" s="148">
        <f>IF(F773="","",IF(ABS($F773)&gt;MAXIMUM_PERMITTED_LEVERAGE, MAXIMUM_PERMITTED_LEVERAGE*SIGN($F773),$F773))</f>
        <v/>
      </c>
      <c r="H773" s="148">
        <f>IF(G773="","",MAX($G773,-ABS(MAXIMUM_PERMITTED_SHORT_POSITION)))</f>
        <v/>
      </c>
      <c r="I773" s="86">
        <f>IF(C773="","",IF(I772="Triggered","Triggered",IF((C773-C772)/C772*H772&lt;-TRAILING_STOP_LOSS_MAXIMUM_DAILY_LOSS,"Triggered","Inactive")))</f>
        <v/>
      </c>
      <c r="J773" s="148">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8">
        <f>IF('Rule Recommendations'!A774="","",'Rule Recommendations'!A774)</f>
        <v/>
      </c>
      <c r="F774" s="148">
        <f>IF($E774="","",IF(ROW($E774)&lt;=FIRST_PERMITTED_TRADE_DATE,0,'Apply Constraints'!$E774))</f>
        <v/>
      </c>
      <c r="G774" s="148">
        <f>IF(F774="","",IF(ABS($F774)&gt;MAXIMUM_PERMITTED_LEVERAGE, MAXIMUM_PERMITTED_LEVERAGE*SIGN($F774),$F774))</f>
        <v/>
      </c>
      <c r="H774" s="148">
        <f>IF(G774="","",MAX($G774,-ABS(MAXIMUM_PERMITTED_SHORT_POSITION)))</f>
        <v/>
      </c>
      <c r="I774" s="86">
        <f>IF(C774="","",IF(I773="Triggered","Triggered",IF((C774-C773)/C773*H773&lt;-TRAILING_STOP_LOSS_MAXIMUM_DAILY_LOSS,"Triggered","Inactive")))</f>
        <v/>
      </c>
      <c r="J774" s="148">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8">
        <f>IF('Rule Recommendations'!A775="","",'Rule Recommendations'!A775)</f>
        <v/>
      </c>
      <c r="F775" s="148">
        <f>IF($E775="","",IF(ROW($E775)&lt;=FIRST_PERMITTED_TRADE_DATE,0,'Apply Constraints'!$E775))</f>
        <v/>
      </c>
      <c r="G775" s="148">
        <f>IF(F775="","",IF(ABS($F775)&gt;MAXIMUM_PERMITTED_LEVERAGE, MAXIMUM_PERMITTED_LEVERAGE*SIGN($F775),$F775))</f>
        <v/>
      </c>
      <c r="H775" s="148">
        <f>IF(G775="","",MAX($G775,-ABS(MAXIMUM_PERMITTED_SHORT_POSITION)))</f>
        <v/>
      </c>
      <c r="I775" s="86">
        <f>IF(C775="","",IF(I774="Triggered","Triggered",IF((C775-C774)/C774*H774&lt;-TRAILING_STOP_LOSS_MAXIMUM_DAILY_LOSS,"Triggered","Inactive")))</f>
        <v/>
      </c>
      <c r="J775" s="148">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8">
        <f>IF('Rule Recommendations'!A776="","",'Rule Recommendations'!A776)</f>
        <v/>
      </c>
      <c r="F776" s="148">
        <f>IF($E776="","",IF(ROW($E776)&lt;=FIRST_PERMITTED_TRADE_DATE,0,'Apply Constraints'!$E776))</f>
        <v/>
      </c>
      <c r="G776" s="148">
        <f>IF(F776="","",IF(ABS($F776)&gt;MAXIMUM_PERMITTED_LEVERAGE, MAXIMUM_PERMITTED_LEVERAGE*SIGN($F776),$F776))</f>
        <v/>
      </c>
      <c r="H776" s="148">
        <f>IF(G776="","",MAX($G776,-ABS(MAXIMUM_PERMITTED_SHORT_POSITION)))</f>
        <v/>
      </c>
      <c r="I776" s="86">
        <f>IF(C776="","",IF(I775="Triggered","Triggered",IF((C776-C775)/C775*H775&lt;-TRAILING_STOP_LOSS_MAXIMUM_DAILY_LOSS,"Triggered","Inactive")))</f>
        <v/>
      </c>
      <c r="J776" s="148">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8">
        <f>IF('Rule Recommendations'!A777="","",'Rule Recommendations'!A777)</f>
        <v/>
      </c>
      <c r="F777" s="148">
        <f>IF($E777="","",IF(ROW($E777)&lt;=FIRST_PERMITTED_TRADE_DATE,0,'Apply Constraints'!$E777))</f>
        <v/>
      </c>
      <c r="G777" s="148">
        <f>IF(F777="","",IF(ABS($F777)&gt;MAXIMUM_PERMITTED_LEVERAGE, MAXIMUM_PERMITTED_LEVERAGE*SIGN($F777),$F777))</f>
        <v/>
      </c>
      <c r="H777" s="148">
        <f>IF(G777="","",MAX($G777,-ABS(MAXIMUM_PERMITTED_SHORT_POSITION)))</f>
        <v/>
      </c>
      <c r="I777" s="86">
        <f>IF(C777="","",IF(I776="Triggered","Triggered",IF((C777-C776)/C776*H776&lt;-TRAILING_STOP_LOSS_MAXIMUM_DAILY_LOSS,"Triggered","Inactive")))</f>
        <v/>
      </c>
      <c r="J777" s="148">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8">
        <f>IF('Rule Recommendations'!A778="","",'Rule Recommendations'!A778)</f>
        <v/>
      </c>
      <c r="F778" s="148">
        <f>IF($E778="","",IF(ROW($E778)&lt;=FIRST_PERMITTED_TRADE_DATE,0,'Apply Constraints'!$E778))</f>
        <v/>
      </c>
      <c r="G778" s="148">
        <f>IF(F778="","",IF(ABS($F778)&gt;MAXIMUM_PERMITTED_LEVERAGE, MAXIMUM_PERMITTED_LEVERAGE*SIGN($F778),$F778))</f>
        <v/>
      </c>
      <c r="H778" s="148">
        <f>IF(G778="","",MAX($G778,-ABS(MAXIMUM_PERMITTED_SHORT_POSITION)))</f>
        <v/>
      </c>
      <c r="I778" s="86">
        <f>IF(C778="","",IF(I777="Triggered","Triggered",IF((C778-C777)/C777*H777&lt;-TRAILING_STOP_LOSS_MAXIMUM_DAILY_LOSS,"Triggered","Inactive")))</f>
        <v/>
      </c>
      <c r="J778" s="148">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8">
        <f>IF('Rule Recommendations'!A779="","",'Rule Recommendations'!A779)</f>
        <v/>
      </c>
      <c r="F779" s="148">
        <f>IF($E779="","",IF(ROW($E779)&lt;=FIRST_PERMITTED_TRADE_DATE,0,'Apply Constraints'!$E779))</f>
        <v/>
      </c>
      <c r="G779" s="148">
        <f>IF(F779="","",IF(ABS($F779)&gt;MAXIMUM_PERMITTED_LEVERAGE, MAXIMUM_PERMITTED_LEVERAGE*SIGN($F779),$F779))</f>
        <v/>
      </c>
      <c r="H779" s="148">
        <f>IF(G779="","",MAX($G779,-ABS(MAXIMUM_PERMITTED_SHORT_POSITION)))</f>
        <v/>
      </c>
      <c r="I779" s="86">
        <f>IF(C779="","",IF(I778="Triggered","Triggered",IF((C779-C778)/C778*H778&lt;-TRAILING_STOP_LOSS_MAXIMUM_DAILY_LOSS,"Triggered","Inactive")))</f>
        <v/>
      </c>
      <c r="J779" s="148">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8">
        <f>IF('Rule Recommendations'!A780="","",'Rule Recommendations'!A780)</f>
        <v/>
      </c>
      <c r="F780" s="148">
        <f>IF($E780="","",IF(ROW($E780)&lt;=FIRST_PERMITTED_TRADE_DATE,0,'Apply Constraints'!$E780))</f>
        <v/>
      </c>
      <c r="G780" s="148">
        <f>IF(F780="","",IF(ABS($F780)&gt;MAXIMUM_PERMITTED_LEVERAGE, MAXIMUM_PERMITTED_LEVERAGE*SIGN($F780),$F780))</f>
        <v/>
      </c>
      <c r="H780" s="148">
        <f>IF(G780="","",MAX($G780,-ABS(MAXIMUM_PERMITTED_SHORT_POSITION)))</f>
        <v/>
      </c>
      <c r="I780" s="86">
        <f>IF(C780="","",IF(I779="Triggered","Triggered",IF((C780-C779)/C779*H779&lt;-TRAILING_STOP_LOSS_MAXIMUM_DAILY_LOSS,"Triggered","Inactive")))</f>
        <v/>
      </c>
      <c r="J780" s="148">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8">
        <f>IF('Rule Recommendations'!A781="","",'Rule Recommendations'!A781)</f>
        <v/>
      </c>
      <c r="F781" s="148">
        <f>IF($E781="","",IF(ROW($E781)&lt;=FIRST_PERMITTED_TRADE_DATE,0,'Apply Constraints'!$E781))</f>
        <v/>
      </c>
      <c r="G781" s="148">
        <f>IF(F781="","",IF(ABS($F781)&gt;MAXIMUM_PERMITTED_LEVERAGE, MAXIMUM_PERMITTED_LEVERAGE*SIGN($F781),$F781))</f>
        <v/>
      </c>
      <c r="H781" s="148">
        <f>IF(G781="","",MAX($G781,-ABS(MAXIMUM_PERMITTED_SHORT_POSITION)))</f>
        <v/>
      </c>
      <c r="I781" s="86">
        <f>IF(C781="","",IF(I780="Triggered","Triggered",IF((C781-C780)/C780*H780&lt;-TRAILING_STOP_LOSS_MAXIMUM_DAILY_LOSS,"Triggered","Inactive")))</f>
        <v/>
      </c>
      <c r="J781" s="148">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8">
        <f>IF('Rule Recommendations'!A782="","",'Rule Recommendations'!A782)</f>
        <v/>
      </c>
      <c r="F782" s="148">
        <f>IF($E782="","",IF(ROW($E782)&lt;=FIRST_PERMITTED_TRADE_DATE,0,'Apply Constraints'!$E782))</f>
        <v/>
      </c>
      <c r="G782" s="148">
        <f>IF(F782="","",IF(ABS($F782)&gt;MAXIMUM_PERMITTED_LEVERAGE, MAXIMUM_PERMITTED_LEVERAGE*SIGN($F782),$F782))</f>
        <v/>
      </c>
      <c r="H782" s="148">
        <f>IF(G782="","",MAX($G782,-ABS(MAXIMUM_PERMITTED_SHORT_POSITION)))</f>
        <v/>
      </c>
      <c r="I782" s="86">
        <f>IF(C782="","",IF(I781="Triggered","Triggered",IF((C782-C781)/C781*H781&lt;-TRAILING_STOP_LOSS_MAXIMUM_DAILY_LOSS,"Triggered","Inactive")))</f>
        <v/>
      </c>
      <c r="J782" s="148">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8">
        <f>IF('Rule Recommendations'!A783="","",'Rule Recommendations'!A783)</f>
        <v/>
      </c>
      <c r="F783" s="148">
        <f>IF($E783="","",IF(ROW($E783)&lt;=FIRST_PERMITTED_TRADE_DATE,0,'Apply Constraints'!$E783))</f>
        <v/>
      </c>
      <c r="G783" s="148">
        <f>IF(F783="","",IF(ABS($F783)&gt;MAXIMUM_PERMITTED_LEVERAGE, MAXIMUM_PERMITTED_LEVERAGE*SIGN($F783),$F783))</f>
        <v/>
      </c>
      <c r="H783" s="148">
        <f>IF(G783="","",MAX($G783,-ABS(MAXIMUM_PERMITTED_SHORT_POSITION)))</f>
        <v/>
      </c>
      <c r="I783" s="86">
        <f>IF(C783="","",IF(I782="Triggered","Triggered",IF((C783-C782)/C782*H782&lt;-TRAILING_STOP_LOSS_MAXIMUM_DAILY_LOSS,"Triggered","Inactive")))</f>
        <v/>
      </c>
      <c r="J783" s="148">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8">
        <f>IF('Rule Recommendations'!A784="","",'Rule Recommendations'!A784)</f>
        <v/>
      </c>
      <c r="F784" s="148">
        <f>IF($E784="","",IF(ROW($E784)&lt;=FIRST_PERMITTED_TRADE_DATE,0,'Apply Constraints'!$E784))</f>
        <v/>
      </c>
      <c r="G784" s="148">
        <f>IF(F784="","",IF(ABS($F784)&gt;MAXIMUM_PERMITTED_LEVERAGE, MAXIMUM_PERMITTED_LEVERAGE*SIGN($F784),$F784))</f>
        <v/>
      </c>
      <c r="H784" s="148">
        <f>IF(G784="","",MAX($G784,-ABS(MAXIMUM_PERMITTED_SHORT_POSITION)))</f>
        <v/>
      </c>
      <c r="I784" s="86">
        <f>IF(C784="","",IF(I783="Triggered","Triggered",IF((C784-C783)/C783*H783&lt;-TRAILING_STOP_LOSS_MAXIMUM_DAILY_LOSS,"Triggered","Inactive")))</f>
        <v/>
      </c>
      <c r="J784" s="148">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8">
        <f>IF('Rule Recommendations'!A785="","",'Rule Recommendations'!A785)</f>
        <v/>
      </c>
      <c r="F785" s="148">
        <f>IF($E785="","",IF(ROW($E785)&lt;=FIRST_PERMITTED_TRADE_DATE,0,'Apply Constraints'!$E785))</f>
        <v/>
      </c>
      <c r="G785" s="148">
        <f>IF(F785="","",IF(ABS($F785)&gt;MAXIMUM_PERMITTED_LEVERAGE, MAXIMUM_PERMITTED_LEVERAGE*SIGN($F785),$F785))</f>
        <v/>
      </c>
      <c r="H785" s="148">
        <f>IF(G785="","",MAX($G785,-ABS(MAXIMUM_PERMITTED_SHORT_POSITION)))</f>
        <v/>
      </c>
      <c r="I785" s="86">
        <f>IF(C785="","",IF(I784="Triggered","Triggered",IF((C785-C784)/C784*H784&lt;-TRAILING_STOP_LOSS_MAXIMUM_DAILY_LOSS,"Triggered","Inactive")))</f>
        <v/>
      </c>
      <c r="J785" s="148">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8">
        <f>IF('Rule Recommendations'!A786="","",'Rule Recommendations'!A786)</f>
        <v/>
      </c>
      <c r="F786" s="148">
        <f>IF($E786="","",IF(ROW($E786)&lt;=FIRST_PERMITTED_TRADE_DATE,0,'Apply Constraints'!$E786))</f>
        <v/>
      </c>
      <c r="G786" s="148">
        <f>IF(F786="","",IF(ABS($F786)&gt;MAXIMUM_PERMITTED_LEVERAGE, MAXIMUM_PERMITTED_LEVERAGE*SIGN($F786),$F786))</f>
        <v/>
      </c>
      <c r="H786" s="148">
        <f>IF(G786="","",MAX($G786,-ABS(MAXIMUM_PERMITTED_SHORT_POSITION)))</f>
        <v/>
      </c>
      <c r="I786" s="86">
        <f>IF(C786="","",IF(I785="Triggered","Triggered",IF((C786-C785)/C785*H785&lt;-TRAILING_STOP_LOSS_MAXIMUM_DAILY_LOSS,"Triggered","Inactive")))</f>
        <v/>
      </c>
      <c r="J786" s="148">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8">
        <f>IF('Rule Recommendations'!A787="","",'Rule Recommendations'!A787)</f>
        <v/>
      </c>
      <c r="F787" s="148">
        <f>IF($E787="","",IF(ROW($E787)&lt;=FIRST_PERMITTED_TRADE_DATE,0,'Apply Constraints'!$E787))</f>
        <v/>
      </c>
      <c r="G787" s="148">
        <f>IF(F787="","",IF(ABS($F787)&gt;MAXIMUM_PERMITTED_LEVERAGE, MAXIMUM_PERMITTED_LEVERAGE*SIGN($F787),$F787))</f>
        <v/>
      </c>
      <c r="H787" s="148">
        <f>IF(G787="","",MAX($G787,-ABS(MAXIMUM_PERMITTED_SHORT_POSITION)))</f>
        <v/>
      </c>
      <c r="I787" s="86">
        <f>IF(C787="","",IF(I786="Triggered","Triggered",IF((C787-C786)/C786*H786&lt;-TRAILING_STOP_LOSS_MAXIMUM_DAILY_LOSS,"Triggered","Inactive")))</f>
        <v/>
      </c>
      <c r="J787" s="148">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8">
        <f>IF('Rule Recommendations'!A788="","",'Rule Recommendations'!A788)</f>
        <v/>
      </c>
      <c r="F788" s="148">
        <f>IF($E788="","",IF(ROW($E788)&lt;=FIRST_PERMITTED_TRADE_DATE,0,'Apply Constraints'!$E788))</f>
        <v/>
      </c>
      <c r="G788" s="148">
        <f>IF(F788="","",IF(ABS($F788)&gt;MAXIMUM_PERMITTED_LEVERAGE, MAXIMUM_PERMITTED_LEVERAGE*SIGN($F788),$F788))</f>
        <v/>
      </c>
      <c r="H788" s="148">
        <f>IF(G788="","",MAX($G788,-ABS(MAXIMUM_PERMITTED_SHORT_POSITION)))</f>
        <v/>
      </c>
      <c r="I788" s="86">
        <f>IF(C788="","",IF(I787="Triggered","Triggered",IF((C788-C787)/C787*H787&lt;-TRAILING_STOP_LOSS_MAXIMUM_DAILY_LOSS,"Triggered","Inactive")))</f>
        <v/>
      </c>
      <c r="J788" s="148">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8">
        <f>IF('Rule Recommendations'!A789="","",'Rule Recommendations'!A789)</f>
        <v/>
      </c>
      <c r="F789" s="148">
        <f>IF($E789="","",IF(ROW($E789)&lt;=FIRST_PERMITTED_TRADE_DATE,0,'Apply Constraints'!$E789))</f>
        <v/>
      </c>
      <c r="G789" s="148">
        <f>IF(F789="","",IF(ABS($F789)&gt;MAXIMUM_PERMITTED_LEVERAGE, MAXIMUM_PERMITTED_LEVERAGE*SIGN($F789),$F789))</f>
        <v/>
      </c>
      <c r="H789" s="148">
        <f>IF(G789="","",MAX($G789,-ABS(MAXIMUM_PERMITTED_SHORT_POSITION)))</f>
        <v/>
      </c>
      <c r="I789" s="86">
        <f>IF(C789="","",IF(I788="Triggered","Triggered",IF((C789-C788)/C788*H788&lt;-TRAILING_STOP_LOSS_MAXIMUM_DAILY_LOSS,"Triggered","Inactive")))</f>
        <v/>
      </c>
      <c r="J789" s="148">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8">
        <f>IF('Rule Recommendations'!A790="","",'Rule Recommendations'!A790)</f>
        <v/>
      </c>
      <c r="F790" s="148">
        <f>IF($E790="","",IF(ROW($E790)&lt;=FIRST_PERMITTED_TRADE_DATE,0,'Apply Constraints'!$E790))</f>
        <v/>
      </c>
      <c r="G790" s="148">
        <f>IF(F790="","",IF(ABS($F790)&gt;MAXIMUM_PERMITTED_LEVERAGE, MAXIMUM_PERMITTED_LEVERAGE*SIGN($F790),$F790))</f>
        <v/>
      </c>
      <c r="H790" s="148">
        <f>IF(G790="","",MAX($G790,-ABS(MAXIMUM_PERMITTED_SHORT_POSITION)))</f>
        <v/>
      </c>
      <c r="I790" s="86">
        <f>IF(C790="","",IF(I789="Triggered","Triggered",IF((C790-C789)/C789*H789&lt;-TRAILING_STOP_LOSS_MAXIMUM_DAILY_LOSS,"Triggered","Inactive")))</f>
        <v/>
      </c>
      <c r="J790" s="148">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8">
        <f>IF('Rule Recommendations'!A791="","",'Rule Recommendations'!A791)</f>
        <v/>
      </c>
      <c r="F791" s="148">
        <f>IF($E791="","",IF(ROW($E791)&lt;=FIRST_PERMITTED_TRADE_DATE,0,'Apply Constraints'!$E791))</f>
        <v/>
      </c>
      <c r="G791" s="148">
        <f>IF(F791="","",IF(ABS($F791)&gt;MAXIMUM_PERMITTED_LEVERAGE, MAXIMUM_PERMITTED_LEVERAGE*SIGN($F791),$F791))</f>
        <v/>
      </c>
      <c r="H791" s="148">
        <f>IF(G791="","",MAX($G791,-ABS(MAXIMUM_PERMITTED_SHORT_POSITION)))</f>
        <v/>
      </c>
      <c r="I791" s="86">
        <f>IF(C791="","",IF(I790="Triggered","Triggered",IF((C791-C790)/C790*H790&lt;-TRAILING_STOP_LOSS_MAXIMUM_DAILY_LOSS,"Triggered","Inactive")))</f>
        <v/>
      </c>
      <c r="J791" s="148">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8">
        <f>IF('Rule Recommendations'!A792="","",'Rule Recommendations'!A792)</f>
        <v/>
      </c>
      <c r="F792" s="148">
        <f>IF($E792="","",IF(ROW($E792)&lt;=FIRST_PERMITTED_TRADE_DATE,0,'Apply Constraints'!$E792))</f>
        <v/>
      </c>
      <c r="G792" s="148">
        <f>IF(F792="","",IF(ABS($F792)&gt;MAXIMUM_PERMITTED_LEVERAGE, MAXIMUM_PERMITTED_LEVERAGE*SIGN($F792),$F792))</f>
        <v/>
      </c>
      <c r="H792" s="148">
        <f>IF(G792="","",MAX($G792,-ABS(MAXIMUM_PERMITTED_SHORT_POSITION)))</f>
        <v/>
      </c>
      <c r="I792" s="86">
        <f>IF(C792="","",IF(I791="Triggered","Triggered",IF((C792-C791)/C791*H791&lt;-TRAILING_STOP_LOSS_MAXIMUM_DAILY_LOSS,"Triggered","Inactive")))</f>
        <v/>
      </c>
      <c r="J792" s="148">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8">
        <f>IF('Rule Recommendations'!A793="","",'Rule Recommendations'!A793)</f>
        <v/>
      </c>
      <c r="F793" s="148">
        <f>IF($E793="","",IF(ROW($E793)&lt;=FIRST_PERMITTED_TRADE_DATE,0,'Apply Constraints'!$E793))</f>
        <v/>
      </c>
      <c r="G793" s="148">
        <f>IF(F793="","",IF(ABS($F793)&gt;MAXIMUM_PERMITTED_LEVERAGE, MAXIMUM_PERMITTED_LEVERAGE*SIGN($F793),$F793))</f>
        <v/>
      </c>
      <c r="H793" s="148">
        <f>IF(G793="","",MAX($G793,-ABS(MAXIMUM_PERMITTED_SHORT_POSITION)))</f>
        <v/>
      </c>
      <c r="I793" s="86">
        <f>IF(C793="","",IF(I792="Triggered","Triggered",IF((C793-C792)/C792*H792&lt;-TRAILING_STOP_LOSS_MAXIMUM_DAILY_LOSS,"Triggered","Inactive")))</f>
        <v/>
      </c>
      <c r="J793" s="148">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8">
        <f>IF('Rule Recommendations'!A794="","",'Rule Recommendations'!A794)</f>
        <v/>
      </c>
      <c r="F794" s="148">
        <f>IF($E794="","",IF(ROW($E794)&lt;=FIRST_PERMITTED_TRADE_DATE,0,'Apply Constraints'!$E794))</f>
        <v/>
      </c>
      <c r="G794" s="148">
        <f>IF(F794="","",IF(ABS($F794)&gt;MAXIMUM_PERMITTED_LEVERAGE, MAXIMUM_PERMITTED_LEVERAGE*SIGN($F794),$F794))</f>
        <v/>
      </c>
      <c r="H794" s="148">
        <f>IF(G794="","",MAX($G794,-ABS(MAXIMUM_PERMITTED_SHORT_POSITION)))</f>
        <v/>
      </c>
      <c r="I794" s="86">
        <f>IF(C794="","",IF(I793="Triggered","Triggered",IF((C794-C793)/C793*H793&lt;-TRAILING_STOP_LOSS_MAXIMUM_DAILY_LOSS,"Triggered","Inactive")))</f>
        <v/>
      </c>
      <c r="J794" s="148">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8">
        <f>IF('Rule Recommendations'!A795="","",'Rule Recommendations'!A795)</f>
        <v/>
      </c>
      <c r="F795" s="148">
        <f>IF($E795="","",IF(ROW($E795)&lt;=FIRST_PERMITTED_TRADE_DATE,0,'Apply Constraints'!$E795))</f>
        <v/>
      </c>
      <c r="G795" s="148">
        <f>IF(F795="","",IF(ABS($F795)&gt;MAXIMUM_PERMITTED_LEVERAGE, MAXIMUM_PERMITTED_LEVERAGE*SIGN($F795),$F795))</f>
        <v/>
      </c>
      <c r="H795" s="148">
        <f>IF(G795="","",MAX($G795,-ABS(MAXIMUM_PERMITTED_SHORT_POSITION)))</f>
        <v/>
      </c>
      <c r="I795" s="86">
        <f>IF(C795="","",IF(I794="Triggered","Triggered",IF((C795-C794)/C794*H794&lt;-TRAILING_STOP_LOSS_MAXIMUM_DAILY_LOSS,"Triggered","Inactive")))</f>
        <v/>
      </c>
      <c r="J795" s="148">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8">
        <f>IF('Rule Recommendations'!A796="","",'Rule Recommendations'!A796)</f>
        <v/>
      </c>
      <c r="F796" s="148">
        <f>IF($E796="","",IF(ROW($E796)&lt;=FIRST_PERMITTED_TRADE_DATE,0,'Apply Constraints'!$E796))</f>
        <v/>
      </c>
      <c r="G796" s="148">
        <f>IF(F796="","",IF(ABS($F796)&gt;MAXIMUM_PERMITTED_LEVERAGE, MAXIMUM_PERMITTED_LEVERAGE*SIGN($F796),$F796))</f>
        <v/>
      </c>
      <c r="H796" s="148">
        <f>IF(G796="","",MAX($G796,-ABS(MAXIMUM_PERMITTED_SHORT_POSITION)))</f>
        <v/>
      </c>
      <c r="I796" s="86">
        <f>IF(C796="","",IF(I795="Triggered","Triggered",IF((C796-C795)/C795*H795&lt;-TRAILING_STOP_LOSS_MAXIMUM_DAILY_LOSS,"Triggered","Inactive")))</f>
        <v/>
      </c>
      <c r="J796" s="148">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8">
        <f>IF('Rule Recommendations'!A797="","",'Rule Recommendations'!A797)</f>
        <v/>
      </c>
      <c r="F797" s="148">
        <f>IF($E797="","",IF(ROW($E797)&lt;=FIRST_PERMITTED_TRADE_DATE,0,'Apply Constraints'!$E797))</f>
        <v/>
      </c>
      <c r="G797" s="148">
        <f>IF(F797="","",IF(ABS($F797)&gt;MAXIMUM_PERMITTED_LEVERAGE, MAXIMUM_PERMITTED_LEVERAGE*SIGN($F797),$F797))</f>
        <v/>
      </c>
      <c r="H797" s="148">
        <f>IF(G797="","",MAX($G797,-ABS(MAXIMUM_PERMITTED_SHORT_POSITION)))</f>
        <v/>
      </c>
      <c r="I797" s="86">
        <f>IF(C797="","",IF(I796="Triggered","Triggered",IF((C797-C796)/C796*H796&lt;-TRAILING_STOP_LOSS_MAXIMUM_DAILY_LOSS,"Triggered","Inactive")))</f>
        <v/>
      </c>
      <c r="J797" s="148">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8">
        <f>IF('Rule Recommendations'!A798="","",'Rule Recommendations'!A798)</f>
        <v/>
      </c>
      <c r="F798" s="148">
        <f>IF($E798="","",IF(ROW($E798)&lt;=FIRST_PERMITTED_TRADE_DATE,0,'Apply Constraints'!$E798))</f>
        <v/>
      </c>
      <c r="G798" s="148">
        <f>IF(F798="","",IF(ABS($F798)&gt;MAXIMUM_PERMITTED_LEVERAGE, MAXIMUM_PERMITTED_LEVERAGE*SIGN($F798),$F798))</f>
        <v/>
      </c>
      <c r="H798" s="148">
        <f>IF(G798="","",MAX($G798,-ABS(MAXIMUM_PERMITTED_SHORT_POSITION)))</f>
        <v/>
      </c>
      <c r="I798" s="86">
        <f>IF(C798="","",IF(I797="Triggered","Triggered",IF((C798-C797)/C797*H797&lt;-TRAILING_STOP_LOSS_MAXIMUM_DAILY_LOSS,"Triggered","Inactive")))</f>
        <v/>
      </c>
      <c r="J798" s="148">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8">
        <f>IF('Rule Recommendations'!A799="","",'Rule Recommendations'!A799)</f>
        <v/>
      </c>
      <c r="F799" s="148">
        <f>IF($E799="","",IF(ROW($E799)&lt;=FIRST_PERMITTED_TRADE_DATE,0,'Apply Constraints'!$E799))</f>
        <v/>
      </c>
      <c r="G799" s="148">
        <f>IF(F799="","",IF(ABS($F799)&gt;MAXIMUM_PERMITTED_LEVERAGE, MAXIMUM_PERMITTED_LEVERAGE*SIGN($F799),$F799))</f>
        <v/>
      </c>
      <c r="H799" s="148">
        <f>IF(G799="","",MAX($G799,-ABS(MAXIMUM_PERMITTED_SHORT_POSITION)))</f>
        <v/>
      </c>
      <c r="I799" s="86">
        <f>IF(C799="","",IF(I798="Triggered","Triggered",IF((C799-C798)/C798*H798&lt;-TRAILING_STOP_LOSS_MAXIMUM_DAILY_LOSS,"Triggered","Inactive")))</f>
        <v/>
      </c>
      <c r="J799" s="148">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8">
        <f>IF('Rule Recommendations'!A800="","",'Rule Recommendations'!A800)</f>
        <v/>
      </c>
      <c r="F800" s="148">
        <f>IF($E800="","",IF(ROW($E800)&lt;=FIRST_PERMITTED_TRADE_DATE,0,'Apply Constraints'!$E800))</f>
        <v/>
      </c>
      <c r="G800" s="148">
        <f>IF(F800="","",IF(ABS($F800)&gt;MAXIMUM_PERMITTED_LEVERAGE, MAXIMUM_PERMITTED_LEVERAGE*SIGN($F800),$F800))</f>
        <v/>
      </c>
      <c r="H800" s="148">
        <f>IF(G800="","",MAX($G800,-ABS(MAXIMUM_PERMITTED_SHORT_POSITION)))</f>
        <v/>
      </c>
      <c r="I800" s="86">
        <f>IF(C800="","",IF(I799="Triggered","Triggered",IF((C800-C799)/C799*H799&lt;-TRAILING_STOP_LOSS_MAXIMUM_DAILY_LOSS,"Triggered","Inactive")))</f>
        <v/>
      </c>
      <c r="J800" s="148">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8">
        <f>IF('Rule Recommendations'!A801="","",'Rule Recommendations'!A801)</f>
        <v/>
      </c>
      <c r="F801" s="148">
        <f>IF($E801="","",IF(ROW($E801)&lt;=FIRST_PERMITTED_TRADE_DATE,0,'Apply Constraints'!$E801))</f>
        <v/>
      </c>
      <c r="G801" s="148">
        <f>IF(F801="","",IF(ABS($F801)&gt;MAXIMUM_PERMITTED_LEVERAGE, MAXIMUM_PERMITTED_LEVERAGE*SIGN($F801),$F801))</f>
        <v/>
      </c>
      <c r="H801" s="148">
        <f>IF(G801="","",MAX($G801,-ABS(MAXIMUM_PERMITTED_SHORT_POSITION)))</f>
        <v/>
      </c>
      <c r="I801" s="86">
        <f>IF(C801="","",IF(I800="Triggered","Triggered",IF((C801-C800)/C800*H800&lt;-TRAILING_STOP_LOSS_MAXIMUM_DAILY_LOSS,"Triggered","Inactive")))</f>
        <v/>
      </c>
      <c r="J801" s="148">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8">
        <f>IF('Rule Recommendations'!A802="","",'Rule Recommendations'!A802)</f>
        <v/>
      </c>
      <c r="F802" s="148">
        <f>IF($E802="","",IF(ROW($E802)&lt;=FIRST_PERMITTED_TRADE_DATE,0,'Apply Constraints'!$E802))</f>
        <v/>
      </c>
      <c r="G802" s="148">
        <f>IF(F802="","",IF(ABS($F802)&gt;MAXIMUM_PERMITTED_LEVERAGE, MAXIMUM_PERMITTED_LEVERAGE*SIGN($F802),$F802))</f>
        <v/>
      </c>
      <c r="H802" s="148">
        <f>IF(G802="","",MAX($G802,-ABS(MAXIMUM_PERMITTED_SHORT_POSITION)))</f>
        <v/>
      </c>
      <c r="I802" s="86">
        <f>IF(C802="","",IF(I801="Triggered","Triggered",IF((C802-C801)/C801*H801&lt;-TRAILING_STOP_LOSS_MAXIMUM_DAILY_LOSS,"Triggered","Inactive")))</f>
        <v/>
      </c>
      <c r="J802" s="148">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8">
        <f>IF('Rule Recommendations'!A803="","",'Rule Recommendations'!A803)</f>
        <v/>
      </c>
      <c r="F803" s="148">
        <f>IF($E803="","",IF(ROW($E803)&lt;=FIRST_PERMITTED_TRADE_DATE,0,'Apply Constraints'!$E803))</f>
        <v/>
      </c>
      <c r="G803" s="148">
        <f>IF(F803="","",IF(ABS($F803)&gt;MAXIMUM_PERMITTED_LEVERAGE, MAXIMUM_PERMITTED_LEVERAGE*SIGN($F803),$F803))</f>
        <v/>
      </c>
      <c r="H803" s="148">
        <f>IF(G803="","",MAX($G803,-ABS(MAXIMUM_PERMITTED_SHORT_POSITION)))</f>
        <v/>
      </c>
      <c r="I803" s="86">
        <f>IF(C803="","",IF(I802="Triggered","Triggered",IF((C803-C802)/C802*H802&lt;-TRAILING_STOP_LOSS_MAXIMUM_DAILY_LOSS,"Triggered","Inactive")))</f>
        <v/>
      </c>
      <c r="J803" s="148">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8">
        <f>IF('Rule Recommendations'!A804="","",'Rule Recommendations'!A804)</f>
        <v/>
      </c>
      <c r="F804" s="148">
        <f>IF($E804="","",IF(ROW($E804)&lt;=FIRST_PERMITTED_TRADE_DATE,0,'Apply Constraints'!$E804))</f>
        <v/>
      </c>
      <c r="G804" s="148">
        <f>IF(F804="","",IF(ABS($F804)&gt;MAXIMUM_PERMITTED_LEVERAGE, MAXIMUM_PERMITTED_LEVERAGE*SIGN($F804),$F804))</f>
        <v/>
      </c>
      <c r="H804" s="148">
        <f>IF(G804="","",MAX($G804,-ABS(MAXIMUM_PERMITTED_SHORT_POSITION)))</f>
        <v/>
      </c>
      <c r="I804" s="86">
        <f>IF(C804="","",IF(I803="Triggered","Triggered",IF((C804-C803)/C803*H803&lt;-TRAILING_STOP_LOSS_MAXIMUM_DAILY_LOSS,"Triggered","Inactive")))</f>
        <v/>
      </c>
      <c r="J804" s="148">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8">
        <f>IF('Rule Recommendations'!A805="","",'Rule Recommendations'!A805)</f>
        <v/>
      </c>
      <c r="F805" s="148">
        <f>IF($E805="","",IF(ROW($E805)&lt;=FIRST_PERMITTED_TRADE_DATE,0,'Apply Constraints'!$E805))</f>
        <v/>
      </c>
      <c r="G805" s="148">
        <f>IF(F805="","",IF(ABS($F805)&gt;MAXIMUM_PERMITTED_LEVERAGE, MAXIMUM_PERMITTED_LEVERAGE*SIGN($F805),$F805))</f>
        <v/>
      </c>
      <c r="H805" s="148">
        <f>IF(G805="","",MAX($G805,-ABS(MAXIMUM_PERMITTED_SHORT_POSITION)))</f>
        <v/>
      </c>
      <c r="I805" s="86">
        <f>IF(C805="","",IF(I804="Triggered","Triggered",IF((C805-C804)/C804*H804&lt;-TRAILING_STOP_LOSS_MAXIMUM_DAILY_LOSS,"Triggered","Inactive")))</f>
        <v/>
      </c>
      <c r="J805" s="148">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8">
        <f>IF('Rule Recommendations'!A806="","",'Rule Recommendations'!A806)</f>
        <v/>
      </c>
      <c r="F806" s="148">
        <f>IF($E806="","",IF(ROW($E806)&lt;=FIRST_PERMITTED_TRADE_DATE,0,'Apply Constraints'!$E806))</f>
        <v/>
      </c>
      <c r="G806" s="148">
        <f>IF(F806="","",IF(ABS($F806)&gt;MAXIMUM_PERMITTED_LEVERAGE, MAXIMUM_PERMITTED_LEVERAGE*SIGN($F806),$F806))</f>
        <v/>
      </c>
      <c r="H806" s="148">
        <f>IF(G806="","",MAX($G806,-ABS(MAXIMUM_PERMITTED_SHORT_POSITION)))</f>
        <v/>
      </c>
      <c r="I806" s="86">
        <f>IF(C806="","",IF(I805="Triggered","Triggered",IF((C806-C805)/C805*H805&lt;-TRAILING_STOP_LOSS_MAXIMUM_DAILY_LOSS,"Triggered","Inactive")))</f>
        <v/>
      </c>
      <c r="J806" s="148">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8">
        <f>IF('Rule Recommendations'!A807="","",'Rule Recommendations'!A807)</f>
        <v/>
      </c>
      <c r="F807" s="148">
        <f>IF($E807="","",IF(ROW($E807)&lt;=FIRST_PERMITTED_TRADE_DATE,0,'Apply Constraints'!$E807))</f>
        <v/>
      </c>
      <c r="G807" s="148">
        <f>IF(F807="","",IF(ABS($F807)&gt;MAXIMUM_PERMITTED_LEVERAGE, MAXIMUM_PERMITTED_LEVERAGE*SIGN($F807),$F807))</f>
        <v/>
      </c>
      <c r="H807" s="148">
        <f>IF(G807="","",MAX($G807,-ABS(MAXIMUM_PERMITTED_SHORT_POSITION)))</f>
        <v/>
      </c>
      <c r="I807" s="86">
        <f>IF(C807="","",IF(I806="Triggered","Triggered",IF((C807-C806)/C806*H806&lt;-TRAILING_STOP_LOSS_MAXIMUM_DAILY_LOSS,"Triggered","Inactive")))</f>
        <v/>
      </c>
      <c r="J807" s="148">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8">
        <f>IF('Rule Recommendations'!A808="","",'Rule Recommendations'!A808)</f>
        <v/>
      </c>
      <c r="F808" s="148">
        <f>IF($E808="","",IF(ROW($E808)&lt;=FIRST_PERMITTED_TRADE_DATE,0,'Apply Constraints'!$E808))</f>
        <v/>
      </c>
      <c r="G808" s="148">
        <f>IF(F808="","",IF(ABS($F808)&gt;MAXIMUM_PERMITTED_LEVERAGE, MAXIMUM_PERMITTED_LEVERAGE*SIGN($F808),$F808))</f>
        <v/>
      </c>
      <c r="H808" s="148">
        <f>IF(G808="","",MAX($G808,-ABS(MAXIMUM_PERMITTED_SHORT_POSITION)))</f>
        <v/>
      </c>
      <c r="I808" s="86">
        <f>IF(C808="","",IF(I807="Triggered","Triggered",IF((C808-C807)/C807*H807&lt;-TRAILING_STOP_LOSS_MAXIMUM_DAILY_LOSS,"Triggered","Inactive")))</f>
        <v/>
      </c>
      <c r="J808" s="148">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8">
        <f>IF('Rule Recommendations'!A809="","",'Rule Recommendations'!A809)</f>
        <v/>
      </c>
      <c r="F809" s="148">
        <f>IF($E809="","",IF(ROW($E809)&lt;=FIRST_PERMITTED_TRADE_DATE,0,'Apply Constraints'!$E809))</f>
        <v/>
      </c>
      <c r="G809" s="148">
        <f>IF(F809="","",IF(ABS($F809)&gt;MAXIMUM_PERMITTED_LEVERAGE, MAXIMUM_PERMITTED_LEVERAGE*SIGN($F809),$F809))</f>
        <v/>
      </c>
      <c r="H809" s="148">
        <f>IF(G809="","",MAX($G809,-ABS(MAXIMUM_PERMITTED_SHORT_POSITION)))</f>
        <v/>
      </c>
      <c r="I809" s="86">
        <f>IF(C809="","",IF(I808="Triggered","Triggered",IF((C809-C808)/C808*H808&lt;-TRAILING_STOP_LOSS_MAXIMUM_DAILY_LOSS,"Triggered","Inactive")))</f>
        <v/>
      </c>
      <c r="J809" s="148">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8">
        <f>IF('Rule Recommendations'!A810="","",'Rule Recommendations'!A810)</f>
        <v/>
      </c>
      <c r="F810" s="148">
        <f>IF($E810="","",IF(ROW($E810)&lt;=FIRST_PERMITTED_TRADE_DATE,0,'Apply Constraints'!$E810))</f>
        <v/>
      </c>
      <c r="G810" s="148">
        <f>IF(F810="","",IF(ABS($F810)&gt;MAXIMUM_PERMITTED_LEVERAGE, MAXIMUM_PERMITTED_LEVERAGE*SIGN($F810),$F810))</f>
        <v/>
      </c>
      <c r="H810" s="148">
        <f>IF(G810="","",MAX($G810,-ABS(MAXIMUM_PERMITTED_SHORT_POSITION)))</f>
        <v/>
      </c>
      <c r="I810" s="86">
        <f>IF(C810="","",IF(I809="Triggered","Triggered",IF((C810-C809)/C809*H809&lt;-TRAILING_STOP_LOSS_MAXIMUM_DAILY_LOSS,"Triggered","Inactive")))</f>
        <v/>
      </c>
      <c r="J810" s="148">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8">
        <f>IF('Rule Recommendations'!A811="","",'Rule Recommendations'!A811)</f>
        <v/>
      </c>
      <c r="F811" s="148">
        <f>IF($E811="","",IF(ROW($E811)&lt;=FIRST_PERMITTED_TRADE_DATE,0,'Apply Constraints'!$E811))</f>
        <v/>
      </c>
      <c r="G811" s="148">
        <f>IF(F811="","",IF(ABS($F811)&gt;MAXIMUM_PERMITTED_LEVERAGE, MAXIMUM_PERMITTED_LEVERAGE*SIGN($F811),$F811))</f>
        <v/>
      </c>
      <c r="H811" s="148">
        <f>IF(G811="","",MAX($G811,-ABS(MAXIMUM_PERMITTED_SHORT_POSITION)))</f>
        <v/>
      </c>
      <c r="I811" s="86">
        <f>IF(C811="","",IF(I810="Triggered","Triggered",IF((C811-C810)/C810*H810&lt;-TRAILING_STOP_LOSS_MAXIMUM_DAILY_LOSS,"Triggered","Inactive")))</f>
        <v/>
      </c>
      <c r="J811" s="148">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8">
        <f>IF('Rule Recommendations'!A812="","",'Rule Recommendations'!A812)</f>
        <v/>
      </c>
      <c r="F812" s="148">
        <f>IF($E812="","",IF(ROW($E812)&lt;=FIRST_PERMITTED_TRADE_DATE,0,'Apply Constraints'!$E812))</f>
        <v/>
      </c>
      <c r="G812" s="148">
        <f>IF(F812="","",IF(ABS($F812)&gt;MAXIMUM_PERMITTED_LEVERAGE, MAXIMUM_PERMITTED_LEVERAGE*SIGN($F812),$F812))</f>
        <v/>
      </c>
      <c r="H812" s="148">
        <f>IF(G812="","",MAX($G812,-ABS(MAXIMUM_PERMITTED_SHORT_POSITION)))</f>
        <v/>
      </c>
      <c r="I812" s="86">
        <f>IF(C812="","",IF(I811="Triggered","Triggered",IF((C812-C811)/C811*H811&lt;-TRAILING_STOP_LOSS_MAXIMUM_DAILY_LOSS,"Triggered","Inactive")))</f>
        <v/>
      </c>
      <c r="J812" s="148">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8">
        <f>IF('Rule Recommendations'!A813="","",'Rule Recommendations'!A813)</f>
        <v/>
      </c>
      <c r="F813" s="148">
        <f>IF($E813="","",IF(ROW($E813)&lt;=FIRST_PERMITTED_TRADE_DATE,0,'Apply Constraints'!$E813))</f>
        <v/>
      </c>
      <c r="G813" s="148">
        <f>IF(F813="","",IF(ABS($F813)&gt;MAXIMUM_PERMITTED_LEVERAGE, MAXIMUM_PERMITTED_LEVERAGE*SIGN($F813),$F813))</f>
        <v/>
      </c>
      <c r="H813" s="148">
        <f>IF(G813="","",MAX($G813,-ABS(MAXIMUM_PERMITTED_SHORT_POSITION)))</f>
        <v/>
      </c>
      <c r="I813" s="86">
        <f>IF(C813="","",IF(I812="Triggered","Triggered",IF((C813-C812)/C812*H812&lt;-TRAILING_STOP_LOSS_MAXIMUM_DAILY_LOSS,"Triggered","Inactive")))</f>
        <v/>
      </c>
      <c r="J813" s="148">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8">
        <f>IF('Rule Recommendations'!A814="","",'Rule Recommendations'!A814)</f>
        <v/>
      </c>
      <c r="F814" s="148">
        <f>IF($E814="","",IF(ROW($E814)&lt;=FIRST_PERMITTED_TRADE_DATE,0,'Apply Constraints'!$E814))</f>
        <v/>
      </c>
      <c r="G814" s="148">
        <f>IF(F814="","",IF(ABS($F814)&gt;MAXIMUM_PERMITTED_LEVERAGE, MAXIMUM_PERMITTED_LEVERAGE*SIGN($F814),$F814))</f>
        <v/>
      </c>
      <c r="H814" s="148">
        <f>IF(G814="","",MAX($G814,-ABS(MAXIMUM_PERMITTED_SHORT_POSITION)))</f>
        <v/>
      </c>
      <c r="I814" s="86">
        <f>IF(C814="","",IF(I813="Triggered","Triggered",IF((C814-C813)/C813*H813&lt;-TRAILING_STOP_LOSS_MAXIMUM_DAILY_LOSS,"Triggered","Inactive")))</f>
        <v/>
      </c>
      <c r="J814" s="148">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8">
        <f>IF('Rule Recommendations'!A815="","",'Rule Recommendations'!A815)</f>
        <v/>
      </c>
      <c r="F815" s="148">
        <f>IF($E815="","",IF(ROW($E815)&lt;=FIRST_PERMITTED_TRADE_DATE,0,'Apply Constraints'!$E815))</f>
        <v/>
      </c>
      <c r="G815" s="148">
        <f>IF(F815="","",IF(ABS($F815)&gt;MAXIMUM_PERMITTED_LEVERAGE, MAXIMUM_PERMITTED_LEVERAGE*SIGN($F815),$F815))</f>
        <v/>
      </c>
      <c r="H815" s="148">
        <f>IF(G815="","",MAX($G815,-ABS(MAXIMUM_PERMITTED_SHORT_POSITION)))</f>
        <v/>
      </c>
      <c r="I815" s="86">
        <f>IF(C815="","",IF(I814="Triggered","Triggered",IF((C815-C814)/C814*H814&lt;-TRAILING_STOP_LOSS_MAXIMUM_DAILY_LOSS,"Triggered","Inactive")))</f>
        <v/>
      </c>
      <c r="J815" s="148">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8">
        <f>IF('Rule Recommendations'!A816="","",'Rule Recommendations'!A816)</f>
        <v/>
      </c>
      <c r="F816" s="148">
        <f>IF($E816="","",IF(ROW($E816)&lt;=FIRST_PERMITTED_TRADE_DATE,0,'Apply Constraints'!$E816))</f>
        <v/>
      </c>
      <c r="G816" s="148">
        <f>IF(F816="","",IF(ABS($F816)&gt;MAXIMUM_PERMITTED_LEVERAGE, MAXIMUM_PERMITTED_LEVERAGE*SIGN($F816),$F816))</f>
        <v/>
      </c>
      <c r="H816" s="148">
        <f>IF(G816="","",MAX($G816,-ABS(MAXIMUM_PERMITTED_SHORT_POSITION)))</f>
        <v/>
      </c>
      <c r="I816" s="86">
        <f>IF(C816="","",IF(I815="Triggered","Triggered",IF((C816-C815)/C815*H815&lt;-TRAILING_STOP_LOSS_MAXIMUM_DAILY_LOSS,"Triggered","Inactive")))</f>
        <v/>
      </c>
      <c r="J816" s="148">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8">
        <f>IF('Rule Recommendations'!A817="","",'Rule Recommendations'!A817)</f>
        <v/>
      </c>
      <c r="F817" s="148">
        <f>IF($E817="","",IF(ROW($E817)&lt;=FIRST_PERMITTED_TRADE_DATE,0,'Apply Constraints'!$E817))</f>
        <v/>
      </c>
      <c r="G817" s="148">
        <f>IF(F817="","",IF(ABS($F817)&gt;MAXIMUM_PERMITTED_LEVERAGE, MAXIMUM_PERMITTED_LEVERAGE*SIGN($F817),$F817))</f>
        <v/>
      </c>
      <c r="H817" s="148">
        <f>IF(G817="","",MAX($G817,-ABS(MAXIMUM_PERMITTED_SHORT_POSITION)))</f>
        <v/>
      </c>
      <c r="I817" s="86">
        <f>IF(C817="","",IF(I816="Triggered","Triggered",IF((C817-C816)/C816*H816&lt;-TRAILING_STOP_LOSS_MAXIMUM_DAILY_LOSS,"Triggered","Inactive")))</f>
        <v/>
      </c>
      <c r="J817" s="148">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8">
        <f>IF('Rule Recommendations'!A818="","",'Rule Recommendations'!A818)</f>
        <v/>
      </c>
      <c r="F818" s="148">
        <f>IF($E818="","",IF(ROW($E818)&lt;=FIRST_PERMITTED_TRADE_DATE,0,'Apply Constraints'!$E818))</f>
        <v/>
      </c>
      <c r="G818" s="148">
        <f>IF(F818="","",IF(ABS($F818)&gt;MAXIMUM_PERMITTED_LEVERAGE, MAXIMUM_PERMITTED_LEVERAGE*SIGN($F818),$F818))</f>
        <v/>
      </c>
      <c r="H818" s="148">
        <f>IF(G818="","",MAX($G818,-ABS(MAXIMUM_PERMITTED_SHORT_POSITION)))</f>
        <v/>
      </c>
      <c r="I818" s="86">
        <f>IF(C818="","",IF(I817="Triggered","Triggered",IF((C818-C817)/C817*H817&lt;-TRAILING_STOP_LOSS_MAXIMUM_DAILY_LOSS,"Triggered","Inactive")))</f>
        <v/>
      </c>
      <c r="J818" s="148">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8">
        <f>IF('Rule Recommendations'!A819="","",'Rule Recommendations'!A819)</f>
        <v/>
      </c>
      <c r="F819" s="148">
        <f>IF($E819="","",IF(ROW($E819)&lt;=FIRST_PERMITTED_TRADE_DATE,0,'Apply Constraints'!$E819))</f>
        <v/>
      </c>
      <c r="G819" s="148">
        <f>IF(F819="","",IF(ABS($F819)&gt;MAXIMUM_PERMITTED_LEVERAGE, MAXIMUM_PERMITTED_LEVERAGE*SIGN($F819),$F819))</f>
        <v/>
      </c>
      <c r="H819" s="148">
        <f>IF(G819="","",MAX($G819,-ABS(MAXIMUM_PERMITTED_SHORT_POSITION)))</f>
        <v/>
      </c>
      <c r="I819" s="86">
        <f>IF(C819="","",IF(I818="Triggered","Triggered",IF((C819-C818)/C818*H818&lt;-TRAILING_STOP_LOSS_MAXIMUM_DAILY_LOSS,"Triggered","Inactive")))</f>
        <v/>
      </c>
      <c r="J819" s="148">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8">
        <f>IF('Rule Recommendations'!A820="","",'Rule Recommendations'!A820)</f>
        <v/>
      </c>
      <c r="F820" s="148">
        <f>IF($E820="","",IF(ROW($E820)&lt;=FIRST_PERMITTED_TRADE_DATE,0,'Apply Constraints'!$E820))</f>
        <v/>
      </c>
      <c r="G820" s="148">
        <f>IF(F820="","",IF(ABS($F820)&gt;MAXIMUM_PERMITTED_LEVERAGE, MAXIMUM_PERMITTED_LEVERAGE*SIGN($F820),$F820))</f>
        <v/>
      </c>
      <c r="H820" s="148">
        <f>IF(G820="","",MAX($G820,-ABS(MAXIMUM_PERMITTED_SHORT_POSITION)))</f>
        <v/>
      </c>
      <c r="I820" s="86">
        <f>IF(C820="","",IF(I819="Triggered","Triggered",IF((C820-C819)/C819*H819&lt;-TRAILING_STOP_LOSS_MAXIMUM_DAILY_LOSS,"Triggered","Inactive")))</f>
        <v/>
      </c>
      <c r="J820" s="148">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8">
        <f>IF('Rule Recommendations'!A821="","",'Rule Recommendations'!A821)</f>
        <v/>
      </c>
      <c r="F821" s="148">
        <f>IF($E821="","",IF(ROW($E821)&lt;=FIRST_PERMITTED_TRADE_DATE,0,'Apply Constraints'!$E821))</f>
        <v/>
      </c>
      <c r="G821" s="148">
        <f>IF(F821="","",IF(ABS($F821)&gt;MAXIMUM_PERMITTED_LEVERAGE, MAXIMUM_PERMITTED_LEVERAGE*SIGN($F821),$F821))</f>
        <v/>
      </c>
      <c r="H821" s="148">
        <f>IF(G821="","",MAX($G821,-ABS(MAXIMUM_PERMITTED_SHORT_POSITION)))</f>
        <v/>
      </c>
      <c r="I821" s="86">
        <f>IF(C821="","",IF(I820="Triggered","Triggered",IF((C821-C820)/C820*H820&lt;-TRAILING_STOP_LOSS_MAXIMUM_DAILY_LOSS,"Triggered","Inactive")))</f>
        <v/>
      </c>
      <c r="J821" s="148">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8">
        <f>IF('Rule Recommendations'!A822="","",'Rule Recommendations'!A822)</f>
        <v/>
      </c>
      <c r="F822" s="148">
        <f>IF($E822="","",IF(ROW($E822)&lt;=FIRST_PERMITTED_TRADE_DATE,0,'Apply Constraints'!$E822))</f>
        <v/>
      </c>
      <c r="G822" s="148">
        <f>IF(F822="","",IF(ABS($F822)&gt;MAXIMUM_PERMITTED_LEVERAGE, MAXIMUM_PERMITTED_LEVERAGE*SIGN($F822),$F822))</f>
        <v/>
      </c>
      <c r="H822" s="148">
        <f>IF(G822="","",MAX($G822,-ABS(MAXIMUM_PERMITTED_SHORT_POSITION)))</f>
        <v/>
      </c>
      <c r="I822" s="86">
        <f>IF(C822="","",IF(I821="Triggered","Triggered",IF((C822-C821)/C821*H821&lt;-TRAILING_STOP_LOSS_MAXIMUM_DAILY_LOSS,"Triggered","Inactive")))</f>
        <v/>
      </c>
      <c r="J822" s="148">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8">
        <f>IF('Rule Recommendations'!A823="","",'Rule Recommendations'!A823)</f>
        <v/>
      </c>
      <c r="F823" s="148">
        <f>IF($E823="","",IF(ROW($E823)&lt;=FIRST_PERMITTED_TRADE_DATE,0,'Apply Constraints'!$E823))</f>
        <v/>
      </c>
      <c r="G823" s="148">
        <f>IF(F823="","",IF(ABS($F823)&gt;MAXIMUM_PERMITTED_LEVERAGE, MAXIMUM_PERMITTED_LEVERAGE*SIGN($F823),$F823))</f>
        <v/>
      </c>
      <c r="H823" s="148">
        <f>IF(G823="","",MAX($G823,-ABS(MAXIMUM_PERMITTED_SHORT_POSITION)))</f>
        <v/>
      </c>
      <c r="I823" s="86">
        <f>IF(C823="","",IF(I822="Triggered","Triggered",IF((C823-C822)/C822*H822&lt;-TRAILING_STOP_LOSS_MAXIMUM_DAILY_LOSS,"Triggered","Inactive")))</f>
        <v/>
      </c>
      <c r="J823" s="148">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8">
        <f>IF('Rule Recommendations'!A824="","",'Rule Recommendations'!A824)</f>
        <v/>
      </c>
      <c r="F824" s="148">
        <f>IF($E824="","",IF(ROW($E824)&lt;=FIRST_PERMITTED_TRADE_DATE,0,'Apply Constraints'!$E824))</f>
        <v/>
      </c>
      <c r="G824" s="148">
        <f>IF(F824="","",IF(ABS($F824)&gt;MAXIMUM_PERMITTED_LEVERAGE, MAXIMUM_PERMITTED_LEVERAGE*SIGN($F824),$F824))</f>
        <v/>
      </c>
      <c r="H824" s="148">
        <f>IF(G824="","",MAX($G824,-ABS(MAXIMUM_PERMITTED_SHORT_POSITION)))</f>
        <v/>
      </c>
      <c r="I824" s="86">
        <f>IF(C824="","",IF(I823="Triggered","Triggered",IF((C824-C823)/C823*H823&lt;-TRAILING_STOP_LOSS_MAXIMUM_DAILY_LOSS,"Triggered","Inactive")))</f>
        <v/>
      </c>
      <c r="J824" s="148">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8">
        <f>IF('Rule Recommendations'!A825="","",'Rule Recommendations'!A825)</f>
        <v/>
      </c>
      <c r="F825" s="148">
        <f>IF($E825="","",IF(ROW($E825)&lt;=FIRST_PERMITTED_TRADE_DATE,0,'Apply Constraints'!$E825))</f>
        <v/>
      </c>
      <c r="G825" s="148">
        <f>IF(F825="","",IF(ABS($F825)&gt;MAXIMUM_PERMITTED_LEVERAGE, MAXIMUM_PERMITTED_LEVERAGE*SIGN($F825),$F825))</f>
        <v/>
      </c>
      <c r="H825" s="148">
        <f>IF(G825="","",MAX($G825,-ABS(MAXIMUM_PERMITTED_SHORT_POSITION)))</f>
        <v/>
      </c>
      <c r="I825" s="86">
        <f>IF(C825="","",IF(I824="Triggered","Triggered",IF((C825-C824)/C824*H824&lt;-TRAILING_STOP_LOSS_MAXIMUM_DAILY_LOSS,"Triggered","Inactive")))</f>
        <v/>
      </c>
      <c r="J825" s="148">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8">
        <f>IF('Rule Recommendations'!A826="","",'Rule Recommendations'!A826)</f>
        <v/>
      </c>
      <c r="F826" s="148">
        <f>IF($E826="","",IF(ROW($E826)&lt;=FIRST_PERMITTED_TRADE_DATE,0,'Apply Constraints'!$E826))</f>
        <v/>
      </c>
      <c r="G826" s="148">
        <f>IF(F826="","",IF(ABS($F826)&gt;MAXIMUM_PERMITTED_LEVERAGE, MAXIMUM_PERMITTED_LEVERAGE*SIGN($F826),$F826))</f>
        <v/>
      </c>
      <c r="H826" s="148">
        <f>IF(G826="","",MAX($G826,-ABS(MAXIMUM_PERMITTED_SHORT_POSITION)))</f>
        <v/>
      </c>
      <c r="I826" s="86">
        <f>IF(C826="","",IF(I825="Triggered","Triggered",IF((C826-C825)/C825*H825&lt;-TRAILING_STOP_LOSS_MAXIMUM_DAILY_LOSS,"Triggered","Inactive")))</f>
        <v/>
      </c>
      <c r="J826" s="148">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8">
        <f>IF('Rule Recommendations'!A827="","",'Rule Recommendations'!A827)</f>
        <v/>
      </c>
      <c r="F827" s="148">
        <f>IF($E827="","",IF(ROW($E827)&lt;=FIRST_PERMITTED_TRADE_DATE,0,'Apply Constraints'!$E827))</f>
        <v/>
      </c>
      <c r="G827" s="148">
        <f>IF(F827="","",IF(ABS($F827)&gt;MAXIMUM_PERMITTED_LEVERAGE, MAXIMUM_PERMITTED_LEVERAGE*SIGN($F827),$F827))</f>
        <v/>
      </c>
      <c r="H827" s="148">
        <f>IF(G827="","",MAX($G827,-ABS(MAXIMUM_PERMITTED_SHORT_POSITION)))</f>
        <v/>
      </c>
      <c r="I827" s="86">
        <f>IF(C827="","",IF(I826="Triggered","Triggered",IF((C827-C826)/C826*H826&lt;-TRAILING_STOP_LOSS_MAXIMUM_DAILY_LOSS,"Triggered","Inactive")))</f>
        <v/>
      </c>
      <c r="J827" s="148">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8">
        <f>IF('Rule Recommendations'!A828="","",'Rule Recommendations'!A828)</f>
        <v/>
      </c>
      <c r="F828" s="148">
        <f>IF($E828="","",IF(ROW($E828)&lt;=FIRST_PERMITTED_TRADE_DATE,0,'Apply Constraints'!$E828))</f>
        <v/>
      </c>
      <c r="G828" s="148">
        <f>IF(F828="","",IF(ABS($F828)&gt;MAXIMUM_PERMITTED_LEVERAGE, MAXIMUM_PERMITTED_LEVERAGE*SIGN($F828),$F828))</f>
        <v/>
      </c>
      <c r="H828" s="148">
        <f>IF(G828="","",MAX($G828,-ABS(MAXIMUM_PERMITTED_SHORT_POSITION)))</f>
        <v/>
      </c>
      <c r="I828" s="86">
        <f>IF(C828="","",IF(I827="Triggered","Triggered",IF((C828-C827)/C827*H827&lt;-TRAILING_STOP_LOSS_MAXIMUM_DAILY_LOSS,"Triggered","Inactive")))</f>
        <v/>
      </c>
      <c r="J828" s="148">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8">
        <f>IF('Rule Recommendations'!A829="","",'Rule Recommendations'!A829)</f>
        <v/>
      </c>
      <c r="F829" s="148">
        <f>IF($E829="","",IF(ROW($E829)&lt;=FIRST_PERMITTED_TRADE_DATE,0,'Apply Constraints'!$E829))</f>
        <v/>
      </c>
      <c r="G829" s="148">
        <f>IF(F829="","",IF(ABS($F829)&gt;MAXIMUM_PERMITTED_LEVERAGE, MAXIMUM_PERMITTED_LEVERAGE*SIGN($F829),$F829))</f>
        <v/>
      </c>
      <c r="H829" s="148">
        <f>IF(G829="","",MAX($G829,-ABS(MAXIMUM_PERMITTED_SHORT_POSITION)))</f>
        <v/>
      </c>
      <c r="I829" s="86">
        <f>IF(C829="","",IF(I828="Triggered","Triggered",IF((C829-C828)/C828*H828&lt;-TRAILING_STOP_LOSS_MAXIMUM_DAILY_LOSS,"Triggered","Inactive")))</f>
        <v/>
      </c>
      <c r="J829" s="148">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8">
        <f>IF('Rule Recommendations'!A830="","",'Rule Recommendations'!A830)</f>
        <v/>
      </c>
      <c r="F830" s="148">
        <f>IF($E830="","",IF(ROW($E830)&lt;=FIRST_PERMITTED_TRADE_DATE,0,'Apply Constraints'!$E830))</f>
        <v/>
      </c>
      <c r="G830" s="148">
        <f>IF(F830="","",IF(ABS($F830)&gt;MAXIMUM_PERMITTED_LEVERAGE, MAXIMUM_PERMITTED_LEVERAGE*SIGN($F830),$F830))</f>
        <v/>
      </c>
      <c r="H830" s="148">
        <f>IF(G830="","",MAX($G830,-ABS(MAXIMUM_PERMITTED_SHORT_POSITION)))</f>
        <v/>
      </c>
      <c r="I830" s="86">
        <f>IF(C830="","",IF(I829="Triggered","Triggered",IF((C830-C829)/C829*H829&lt;-TRAILING_STOP_LOSS_MAXIMUM_DAILY_LOSS,"Triggered","Inactive")))</f>
        <v/>
      </c>
      <c r="J830" s="148">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8">
        <f>IF('Rule Recommendations'!A831="","",'Rule Recommendations'!A831)</f>
        <v/>
      </c>
      <c r="F831" s="148">
        <f>IF($E831="","",IF(ROW($E831)&lt;=FIRST_PERMITTED_TRADE_DATE,0,'Apply Constraints'!$E831))</f>
        <v/>
      </c>
      <c r="G831" s="148">
        <f>IF(F831="","",IF(ABS($F831)&gt;MAXIMUM_PERMITTED_LEVERAGE, MAXIMUM_PERMITTED_LEVERAGE*SIGN($F831),$F831))</f>
        <v/>
      </c>
      <c r="H831" s="148">
        <f>IF(G831="","",MAX($G831,-ABS(MAXIMUM_PERMITTED_SHORT_POSITION)))</f>
        <v/>
      </c>
      <c r="I831" s="86">
        <f>IF(C831="","",IF(I830="Triggered","Triggered",IF((C831-C830)/C830*H830&lt;-TRAILING_STOP_LOSS_MAXIMUM_DAILY_LOSS,"Triggered","Inactive")))</f>
        <v/>
      </c>
      <c r="J831" s="148">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8">
        <f>IF('Rule Recommendations'!A832="","",'Rule Recommendations'!A832)</f>
        <v/>
      </c>
      <c r="F832" s="148">
        <f>IF($E832="","",IF(ROW($E832)&lt;=FIRST_PERMITTED_TRADE_DATE,0,'Apply Constraints'!$E832))</f>
        <v/>
      </c>
      <c r="G832" s="148">
        <f>IF(F832="","",IF(ABS($F832)&gt;MAXIMUM_PERMITTED_LEVERAGE, MAXIMUM_PERMITTED_LEVERAGE*SIGN($F832),$F832))</f>
        <v/>
      </c>
      <c r="H832" s="148">
        <f>IF(G832="","",MAX($G832,-ABS(MAXIMUM_PERMITTED_SHORT_POSITION)))</f>
        <v/>
      </c>
      <c r="I832" s="86">
        <f>IF(C832="","",IF(I831="Triggered","Triggered",IF((C832-C831)/C831*H831&lt;-TRAILING_STOP_LOSS_MAXIMUM_DAILY_LOSS,"Triggered","Inactive")))</f>
        <v/>
      </c>
      <c r="J832" s="148">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8">
        <f>IF('Rule Recommendations'!A833="","",'Rule Recommendations'!A833)</f>
        <v/>
      </c>
      <c r="F833" s="148">
        <f>IF($E833="","",IF(ROW($E833)&lt;=FIRST_PERMITTED_TRADE_DATE,0,'Apply Constraints'!$E833))</f>
        <v/>
      </c>
      <c r="G833" s="148">
        <f>IF(F833="","",IF(ABS($F833)&gt;MAXIMUM_PERMITTED_LEVERAGE, MAXIMUM_PERMITTED_LEVERAGE*SIGN($F833),$F833))</f>
        <v/>
      </c>
      <c r="H833" s="148">
        <f>IF(G833="","",MAX($G833,-ABS(MAXIMUM_PERMITTED_SHORT_POSITION)))</f>
        <v/>
      </c>
      <c r="I833" s="86">
        <f>IF(C833="","",IF(I832="Triggered","Triggered",IF((C833-C832)/C832*H832&lt;-TRAILING_STOP_LOSS_MAXIMUM_DAILY_LOSS,"Triggered","Inactive")))</f>
        <v/>
      </c>
      <c r="J833" s="148">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8">
        <f>IF('Rule Recommendations'!A834="","",'Rule Recommendations'!A834)</f>
        <v/>
      </c>
      <c r="F834" s="148">
        <f>IF($E834="","",IF(ROW($E834)&lt;=FIRST_PERMITTED_TRADE_DATE,0,'Apply Constraints'!$E834))</f>
        <v/>
      </c>
      <c r="G834" s="148">
        <f>IF(F834="","",IF(ABS($F834)&gt;MAXIMUM_PERMITTED_LEVERAGE, MAXIMUM_PERMITTED_LEVERAGE*SIGN($F834),$F834))</f>
        <v/>
      </c>
      <c r="H834" s="148">
        <f>IF(G834="","",MAX($G834,-ABS(MAXIMUM_PERMITTED_SHORT_POSITION)))</f>
        <v/>
      </c>
      <c r="I834" s="86">
        <f>IF(C834="","",IF(I833="Triggered","Triggered",IF((C834-C833)/C833*H833&lt;-TRAILING_STOP_LOSS_MAXIMUM_DAILY_LOSS,"Triggered","Inactive")))</f>
        <v/>
      </c>
      <c r="J834" s="148">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8">
        <f>IF('Rule Recommendations'!A835="","",'Rule Recommendations'!A835)</f>
        <v/>
      </c>
      <c r="F835" s="148">
        <f>IF($E835="","",IF(ROW($E835)&lt;=FIRST_PERMITTED_TRADE_DATE,0,'Apply Constraints'!$E835))</f>
        <v/>
      </c>
      <c r="G835" s="148">
        <f>IF(F835="","",IF(ABS($F835)&gt;MAXIMUM_PERMITTED_LEVERAGE, MAXIMUM_PERMITTED_LEVERAGE*SIGN($F835),$F835))</f>
        <v/>
      </c>
      <c r="H835" s="148">
        <f>IF(G835="","",MAX($G835,-ABS(MAXIMUM_PERMITTED_SHORT_POSITION)))</f>
        <v/>
      </c>
      <c r="I835" s="86">
        <f>IF(C835="","",IF(I834="Triggered","Triggered",IF((C835-C834)/C834*H834&lt;-TRAILING_STOP_LOSS_MAXIMUM_DAILY_LOSS,"Triggered","Inactive")))</f>
        <v/>
      </c>
      <c r="J835" s="148">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8">
        <f>IF('Rule Recommendations'!A836="","",'Rule Recommendations'!A836)</f>
        <v/>
      </c>
      <c r="F836" s="148">
        <f>IF($E836="","",IF(ROW($E836)&lt;=FIRST_PERMITTED_TRADE_DATE,0,'Apply Constraints'!$E836))</f>
        <v/>
      </c>
      <c r="G836" s="148">
        <f>IF(F836="","",IF(ABS($F836)&gt;MAXIMUM_PERMITTED_LEVERAGE, MAXIMUM_PERMITTED_LEVERAGE*SIGN($F836),$F836))</f>
        <v/>
      </c>
      <c r="H836" s="148">
        <f>IF(G836="","",MAX($G836,-ABS(MAXIMUM_PERMITTED_SHORT_POSITION)))</f>
        <v/>
      </c>
      <c r="I836" s="86">
        <f>IF(C836="","",IF(I835="Triggered","Triggered",IF((C836-C835)/C835*H835&lt;-TRAILING_STOP_LOSS_MAXIMUM_DAILY_LOSS,"Triggered","Inactive")))</f>
        <v/>
      </c>
      <c r="J836" s="148">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8">
        <f>IF('Rule Recommendations'!A837="","",'Rule Recommendations'!A837)</f>
        <v/>
      </c>
      <c r="F837" s="148">
        <f>IF($E837="","",IF(ROW($E837)&lt;=FIRST_PERMITTED_TRADE_DATE,0,'Apply Constraints'!$E837))</f>
        <v/>
      </c>
      <c r="G837" s="148">
        <f>IF(F837="","",IF(ABS($F837)&gt;MAXIMUM_PERMITTED_LEVERAGE, MAXIMUM_PERMITTED_LEVERAGE*SIGN($F837),$F837))</f>
        <v/>
      </c>
      <c r="H837" s="148">
        <f>IF(G837="","",MAX($G837,-ABS(MAXIMUM_PERMITTED_SHORT_POSITION)))</f>
        <v/>
      </c>
      <c r="I837" s="86">
        <f>IF(C837="","",IF(I836="Triggered","Triggered",IF((C837-C836)/C836*H836&lt;-TRAILING_STOP_LOSS_MAXIMUM_DAILY_LOSS,"Triggered","Inactive")))</f>
        <v/>
      </c>
      <c r="J837" s="148">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8">
        <f>IF('Rule Recommendations'!A838="","",'Rule Recommendations'!A838)</f>
        <v/>
      </c>
      <c r="F838" s="148">
        <f>IF($E838="","",IF(ROW($E838)&lt;=FIRST_PERMITTED_TRADE_DATE,0,'Apply Constraints'!$E838))</f>
        <v/>
      </c>
      <c r="G838" s="148">
        <f>IF(F838="","",IF(ABS($F838)&gt;MAXIMUM_PERMITTED_LEVERAGE, MAXIMUM_PERMITTED_LEVERAGE*SIGN($F838),$F838))</f>
        <v/>
      </c>
      <c r="H838" s="148">
        <f>IF(G838="","",MAX($G838,-ABS(MAXIMUM_PERMITTED_SHORT_POSITION)))</f>
        <v/>
      </c>
      <c r="I838" s="86">
        <f>IF(C838="","",IF(I837="Triggered","Triggered",IF((C838-C837)/C837*H837&lt;-TRAILING_STOP_LOSS_MAXIMUM_DAILY_LOSS,"Triggered","Inactive")))</f>
        <v/>
      </c>
      <c r="J838" s="148">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8">
        <f>IF('Rule Recommendations'!A839="","",'Rule Recommendations'!A839)</f>
        <v/>
      </c>
      <c r="F839" s="148">
        <f>IF($E839="","",IF(ROW($E839)&lt;=FIRST_PERMITTED_TRADE_DATE,0,'Apply Constraints'!$E839))</f>
        <v/>
      </c>
      <c r="G839" s="148">
        <f>IF(F839="","",IF(ABS($F839)&gt;MAXIMUM_PERMITTED_LEVERAGE, MAXIMUM_PERMITTED_LEVERAGE*SIGN($F839),$F839))</f>
        <v/>
      </c>
      <c r="H839" s="148">
        <f>IF(G839="","",MAX($G839,-ABS(MAXIMUM_PERMITTED_SHORT_POSITION)))</f>
        <v/>
      </c>
      <c r="I839" s="86">
        <f>IF(C839="","",IF(I838="Triggered","Triggered",IF((C839-C838)/C838*H838&lt;-TRAILING_STOP_LOSS_MAXIMUM_DAILY_LOSS,"Triggered","Inactive")))</f>
        <v/>
      </c>
      <c r="J839" s="148">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8">
        <f>IF('Rule Recommendations'!A840="","",'Rule Recommendations'!A840)</f>
        <v/>
      </c>
      <c r="F840" s="148">
        <f>IF($E840="","",IF(ROW($E840)&lt;=FIRST_PERMITTED_TRADE_DATE,0,'Apply Constraints'!$E840))</f>
        <v/>
      </c>
      <c r="G840" s="148">
        <f>IF(F840="","",IF(ABS($F840)&gt;MAXIMUM_PERMITTED_LEVERAGE, MAXIMUM_PERMITTED_LEVERAGE*SIGN($F840),$F840))</f>
        <v/>
      </c>
      <c r="H840" s="148">
        <f>IF(G840="","",MAX($G840,-ABS(MAXIMUM_PERMITTED_SHORT_POSITION)))</f>
        <v/>
      </c>
      <c r="I840" s="86">
        <f>IF(C840="","",IF(I839="Triggered","Triggered",IF((C840-C839)/C839*H839&lt;-TRAILING_STOP_LOSS_MAXIMUM_DAILY_LOSS,"Triggered","Inactive")))</f>
        <v/>
      </c>
      <c r="J840" s="148">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8">
        <f>IF('Rule Recommendations'!A841="","",'Rule Recommendations'!A841)</f>
        <v/>
      </c>
      <c r="F841" s="148">
        <f>IF($E841="","",IF(ROW($E841)&lt;=FIRST_PERMITTED_TRADE_DATE,0,'Apply Constraints'!$E841))</f>
        <v/>
      </c>
      <c r="G841" s="148">
        <f>IF(F841="","",IF(ABS($F841)&gt;MAXIMUM_PERMITTED_LEVERAGE, MAXIMUM_PERMITTED_LEVERAGE*SIGN($F841),$F841))</f>
        <v/>
      </c>
      <c r="H841" s="148">
        <f>IF(G841="","",MAX($G841,-ABS(MAXIMUM_PERMITTED_SHORT_POSITION)))</f>
        <v/>
      </c>
      <c r="I841" s="86">
        <f>IF(C841="","",IF(I840="Triggered","Triggered",IF((C841-C840)/C840*H840&lt;-TRAILING_STOP_LOSS_MAXIMUM_DAILY_LOSS,"Triggered","Inactive")))</f>
        <v/>
      </c>
      <c r="J841" s="148">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8">
        <f>IF('Rule Recommendations'!A842="","",'Rule Recommendations'!A842)</f>
        <v/>
      </c>
      <c r="F842" s="148">
        <f>IF($E842="","",IF(ROW($E842)&lt;=FIRST_PERMITTED_TRADE_DATE,0,'Apply Constraints'!$E842))</f>
        <v/>
      </c>
      <c r="G842" s="148">
        <f>IF(F842="","",IF(ABS($F842)&gt;MAXIMUM_PERMITTED_LEVERAGE, MAXIMUM_PERMITTED_LEVERAGE*SIGN($F842),$F842))</f>
        <v/>
      </c>
      <c r="H842" s="148">
        <f>IF(G842="","",MAX($G842,-ABS(MAXIMUM_PERMITTED_SHORT_POSITION)))</f>
        <v/>
      </c>
      <c r="I842" s="86">
        <f>IF(C842="","",IF(I841="Triggered","Triggered",IF((C842-C841)/C841*H841&lt;-TRAILING_STOP_LOSS_MAXIMUM_DAILY_LOSS,"Triggered","Inactive")))</f>
        <v/>
      </c>
      <c r="J842" s="148">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8">
        <f>IF('Rule Recommendations'!A843="","",'Rule Recommendations'!A843)</f>
        <v/>
      </c>
      <c r="F843" s="148">
        <f>IF($E843="","",IF(ROW($E843)&lt;=FIRST_PERMITTED_TRADE_DATE,0,'Apply Constraints'!$E843))</f>
        <v/>
      </c>
      <c r="G843" s="148">
        <f>IF(F843="","",IF(ABS($F843)&gt;MAXIMUM_PERMITTED_LEVERAGE, MAXIMUM_PERMITTED_LEVERAGE*SIGN($F843),$F843))</f>
        <v/>
      </c>
      <c r="H843" s="148">
        <f>IF(G843="","",MAX($G843,-ABS(MAXIMUM_PERMITTED_SHORT_POSITION)))</f>
        <v/>
      </c>
      <c r="I843" s="86">
        <f>IF(C843="","",IF(I842="Triggered","Triggered",IF((C843-C842)/C842*H842&lt;-TRAILING_STOP_LOSS_MAXIMUM_DAILY_LOSS,"Triggered","Inactive")))</f>
        <v/>
      </c>
      <c r="J843" s="148">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8">
        <f>IF('Rule Recommendations'!A844="","",'Rule Recommendations'!A844)</f>
        <v/>
      </c>
      <c r="F844" s="148">
        <f>IF($E844="","",IF(ROW($E844)&lt;=FIRST_PERMITTED_TRADE_DATE,0,'Apply Constraints'!$E844))</f>
        <v/>
      </c>
      <c r="G844" s="148">
        <f>IF(F844="","",IF(ABS($F844)&gt;MAXIMUM_PERMITTED_LEVERAGE, MAXIMUM_PERMITTED_LEVERAGE*SIGN($F844),$F844))</f>
        <v/>
      </c>
      <c r="H844" s="148">
        <f>IF(G844="","",MAX($G844,-ABS(MAXIMUM_PERMITTED_SHORT_POSITION)))</f>
        <v/>
      </c>
      <c r="I844" s="86">
        <f>IF(C844="","",IF(I843="Triggered","Triggered",IF((C844-C843)/C843*H843&lt;-TRAILING_STOP_LOSS_MAXIMUM_DAILY_LOSS,"Triggered","Inactive")))</f>
        <v/>
      </c>
      <c r="J844" s="148">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8">
        <f>IF('Rule Recommendations'!A845="","",'Rule Recommendations'!A845)</f>
        <v/>
      </c>
      <c r="F845" s="148">
        <f>IF($E845="","",IF(ROW($E845)&lt;=FIRST_PERMITTED_TRADE_DATE,0,'Apply Constraints'!$E845))</f>
        <v/>
      </c>
      <c r="G845" s="148">
        <f>IF(F845="","",IF(ABS($F845)&gt;MAXIMUM_PERMITTED_LEVERAGE, MAXIMUM_PERMITTED_LEVERAGE*SIGN($F845),$F845))</f>
        <v/>
      </c>
      <c r="H845" s="148">
        <f>IF(G845="","",MAX($G845,-ABS(MAXIMUM_PERMITTED_SHORT_POSITION)))</f>
        <v/>
      </c>
      <c r="I845" s="86">
        <f>IF(C845="","",IF(I844="Triggered","Triggered",IF((C845-C844)/C844*H844&lt;-TRAILING_STOP_LOSS_MAXIMUM_DAILY_LOSS,"Triggered","Inactive")))</f>
        <v/>
      </c>
      <c r="J845" s="148">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8">
        <f>IF('Rule Recommendations'!A846="","",'Rule Recommendations'!A846)</f>
        <v/>
      </c>
      <c r="F846" s="148">
        <f>IF($E846="","",IF(ROW($E846)&lt;=FIRST_PERMITTED_TRADE_DATE,0,'Apply Constraints'!$E846))</f>
        <v/>
      </c>
      <c r="G846" s="148">
        <f>IF(F846="","",IF(ABS($F846)&gt;MAXIMUM_PERMITTED_LEVERAGE, MAXIMUM_PERMITTED_LEVERAGE*SIGN($F846),$F846))</f>
        <v/>
      </c>
      <c r="H846" s="148">
        <f>IF(G846="","",MAX($G846,-ABS(MAXIMUM_PERMITTED_SHORT_POSITION)))</f>
        <v/>
      </c>
      <c r="I846" s="86">
        <f>IF(C846="","",IF(I845="Triggered","Triggered",IF((C846-C845)/C845*H845&lt;-TRAILING_STOP_LOSS_MAXIMUM_DAILY_LOSS,"Triggered","Inactive")))</f>
        <v/>
      </c>
      <c r="J846" s="148">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8">
        <f>IF('Rule Recommendations'!A847="","",'Rule Recommendations'!A847)</f>
        <v/>
      </c>
      <c r="F847" s="148">
        <f>IF($E847="","",IF(ROW($E847)&lt;=FIRST_PERMITTED_TRADE_DATE,0,'Apply Constraints'!$E847))</f>
        <v/>
      </c>
      <c r="G847" s="148">
        <f>IF(F847="","",IF(ABS($F847)&gt;MAXIMUM_PERMITTED_LEVERAGE, MAXIMUM_PERMITTED_LEVERAGE*SIGN($F847),$F847))</f>
        <v/>
      </c>
      <c r="H847" s="148">
        <f>IF(G847="","",MAX($G847,-ABS(MAXIMUM_PERMITTED_SHORT_POSITION)))</f>
        <v/>
      </c>
      <c r="I847" s="86">
        <f>IF(C847="","",IF(I846="Triggered","Triggered",IF((C847-C846)/C846*H846&lt;-TRAILING_STOP_LOSS_MAXIMUM_DAILY_LOSS,"Triggered","Inactive")))</f>
        <v/>
      </c>
      <c r="J847" s="148">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8">
        <f>IF('Rule Recommendations'!A848="","",'Rule Recommendations'!A848)</f>
        <v/>
      </c>
      <c r="F848" s="148">
        <f>IF($E848="","",IF(ROW($E848)&lt;=FIRST_PERMITTED_TRADE_DATE,0,'Apply Constraints'!$E848))</f>
        <v/>
      </c>
      <c r="G848" s="148">
        <f>IF(F848="","",IF(ABS($F848)&gt;MAXIMUM_PERMITTED_LEVERAGE, MAXIMUM_PERMITTED_LEVERAGE*SIGN($F848),$F848))</f>
        <v/>
      </c>
      <c r="H848" s="148">
        <f>IF(G848="","",MAX($G848,-ABS(MAXIMUM_PERMITTED_SHORT_POSITION)))</f>
        <v/>
      </c>
      <c r="I848" s="86">
        <f>IF(C848="","",IF(I847="Triggered","Triggered",IF((C848-C847)/C847*H847&lt;-TRAILING_STOP_LOSS_MAXIMUM_DAILY_LOSS,"Triggered","Inactive")))</f>
        <v/>
      </c>
      <c r="J848" s="148">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8">
        <f>IF('Rule Recommendations'!A849="","",'Rule Recommendations'!A849)</f>
        <v/>
      </c>
      <c r="F849" s="148">
        <f>IF($E849="","",IF(ROW($E849)&lt;=FIRST_PERMITTED_TRADE_DATE,0,'Apply Constraints'!$E849))</f>
        <v/>
      </c>
      <c r="G849" s="148">
        <f>IF(F849="","",IF(ABS($F849)&gt;MAXIMUM_PERMITTED_LEVERAGE, MAXIMUM_PERMITTED_LEVERAGE*SIGN($F849),$F849))</f>
        <v/>
      </c>
      <c r="H849" s="148">
        <f>IF(G849="","",MAX($G849,-ABS(MAXIMUM_PERMITTED_SHORT_POSITION)))</f>
        <v/>
      </c>
      <c r="I849" s="86">
        <f>IF(C849="","",IF(I848="Triggered","Triggered",IF((C849-C848)/C848*H848&lt;-TRAILING_STOP_LOSS_MAXIMUM_DAILY_LOSS,"Triggered","Inactive")))</f>
        <v/>
      </c>
      <c r="J849" s="148">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8">
        <f>IF('Rule Recommendations'!A850="","",'Rule Recommendations'!A850)</f>
        <v/>
      </c>
      <c r="F850" s="148">
        <f>IF($E850="","",IF(ROW($E850)&lt;=FIRST_PERMITTED_TRADE_DATE,0,'Apply Constraints'!$E850))</f>
        <v/>
      </c>
      <c r="G850" s="148">
        <f>IF(F850="","",IF(ABS($F850)&gt;MAXIMUM_PERMITTED_LEVERAGE, MAXIMUM_PERMITTED_LEVERAGE*SIGN($F850),$F850))</f>
        <v/>
      </c>
      <c r="H850" s="148">
        <f>IF(G850="","",MAX($G850,-ABS(MAXIMUM_PERMITTED_SHORT_POSITION)))</f>
        <v/>
      </c>
      <c r="I850" s="86">
        <f>IF(C850="","",IF(I849="Triggered","Triggered",IF((C850-C849)/C849*H849&lt;-TRAILING_STOP_LOSS_MAXIMUM_DAILY_LOSS,"Triggered","Inactive")))</f>
        <v/>
      </c>
      <c r="J850" s="148">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8">
        <f>IF('Rule Recommendations'!A851="","",'Rule Recommendations'!A851)</f>
        <v/>
      </c>
      <c r="F851" s="148">
        <f>IF($E851="","",IF(ROW($E851)&lt;=FIRST_PERMITTED_TRADE_DATE,0,'Apply Constraints'!$E851))</f>
        <v/>
      </c>
      <c r="G851" s="148">
        <f>IF(F851="","",IF(ABS($F851)&gt;MAXIMUM_PERMITTED_LEVERAGE, MAXIMUM_PERMITTED_LEVERAGE*SIGN($F851),$F851))</f>
        <v/>
      </c>
      <c r="H851" s="148">
        <f>IF(G851="","",MAX($G851,-ABS(MAXIMUM_PERMITTED_SHORT_POSITION)))</f>
        <v/>
      </c>
      <c r="I851" s="86">
        <f>IF(C851="","",IF(I850="Triggered","Triggered",IF((C851-C850)/C850*H850&lt;-TRAILING_STOP_LOSS_MAXIMUM_DAILY_LOSS,"Triggered","Inactive")))</f>
        <v/>
      </c>
      <c r="J851" s="148">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8">
        <f>IF('Rule Recommendations'!A852="","",'Rule Recommendations'!A852)</f>
        <v/>
      </c>
      <c r="F852" s="148">
        <f>IF($E852="","",IF(ROW($E852)&lt;=FIRST_PERMITTED_TRADE_DATE,0,'Apply Constraints'!$E852))</f>
        <v/>
      </c>
      <c r="G852" s="148">
        <f>IF(F852="","",IF(ABS($F852)&gt;MAXIMUM_PERMITTED_LEVERAGE, MAXIMUM_PERMITTED_LEVERAGE*SIGN($F852),$F852))</f>
        <v/>
      </c>
      <c r="H852" s="148">
        <f>IF(G852="","",MAX($G852,-ABS(MAXIMUM_PERMITTED_SHORT_POSITION)))</f>
        <v/>
      </c>
      <c r="I852" s="86">
        <f>IF(C852="","",IF(I851="Triggered","Triggered",IF((C852-C851)/C851*H851&lt;-TRAILING_STOP_LOSS_MAXIMUM_DAILY_LOSS,"Triggered","Inactive")))</f>
        <v/>
      </c>
      <c r="J852" s="148">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8">
        <f>IF('Rule Recommendations'!A853="","",'Rule Recommendations'!A853)</f>
        <v/>
      </c>
      <c r="F853" s="148">
        <f>IF($E853="","",IF(ROW($E853)&lt;=FIRST_PERMITTED_TRADE_DATE,0,'Apply Constraints'!$E853))</f>
        <v/>
      </c>
      <c r="G853" s="148">
        <f>IF(F853="","",IF(ABS($F853)&gt;MAXIMUM_PERMITTED_LEVERAGE, MAXIMUM_PERMITTED_LEVERAGE*SIGN($F853),$F853))</f>
        <v/>
      </c>
      <c r="H853" s="148">
        <f>IF(G853="","",MAX($G853,-ABS(MAXIMUM_PERMITTED_SHORT_POSITION)))</f>
        <v/>
      </c>
      <c r="I853" s="86">
        <f>IF(C853="","",IF(I852="Triggered","Triggered",IF((C853-C852)/C852*H852&lt;-TRAILING_STOP_LOSS_MAXIMUM_DAILY_LOSS,"Triggered","Inactive")))</f>
        <v/>
      </c>
      <c r="J853" s="148">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8">
        <f>IF('Rule Recommendations'!A854="","",'Rule Recommendations'!A854)</f>
        <v/>
      </c>
      <c r="F854" s="148">
        <f>IF($E854="","",IF(ROW($E854)&lt;=FIRST_PERMITTED_TRADE_DATE,0,'Apply Constraints'!$E854))</f>
        <v/>
      </c>
      <c r="G854" s="148">
        <f>IF(F854="","",IF(ABS($F854)&gt;MAXIMUM_PERMITTED_LEVERAGE, MAXIMUM_PERMITTED_LEVERAGE*SIGN($F854),$F854))</f>
        <v/>
      </c>
      <c r="H854" s="148">
        <f>IF(G854="","",MAX($G854,-ABS(MAXIMUM_PERMITTED_SHORT_POSITION)))</f>
        <v/>
      </c>
      <c r="I854" s="86">
        <f>IF(C854="","",IF(I853="Triggered","Triggered",IF((C854-C853)/C853*H853&lt;-TRAILING_STOP_LOSS_MAXIMUM_DAILY_LOSS,"Triggered","Inactive")))</f>
        <v/>
      </c>
      <c r="J854" s="148">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8">
        <f>IF('Rule Recommendations'!A855="","",'Rule Recommendations'!A855)</f>
        <v/>
      </c>
      <c r="F855" s="148">
        <f>IF($E855="","",IF(ROW($E855)&lt;=FIRST_PERMITTED_TRADE_DATE,0,'Apply Constraints'!$E855))</f>
        <v/>
      </c>
      <c r="G855" s="148">
        <f>IF(F855="","",IF(ABS($F855)&gt;MAXIMUM_PERMITTED_LEVERAGE, MAXIMUM_PERMITTED_LEVERAGE*SIGN($F855),$F855))</f>
        <v/>
      </c>
      <c r="H855" s="148">
        <f>IF(G855="","",MAX($G855,-ABS(MAXIMUM_PERMITTED_SHORT_POSITION)))</f>
        <v/>
      </c>
      <c r="I855" s="86">
        <f>IF(C855="","",IF(I854="Triggered","Triggered",IF((C855-C854)/C854*H854&lt;-TRAILING_STOP_LOSS_MAXIMUM_DAILY_LOSS,"Triggered","Inactive")))</f>
        <v/>
      </c>
      <c r="J855" s="148">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8">
        <f>IF('Rule Recommendations'!A856="","",'Rule Recommendations'!A856)</f>
        <v/>
      </c>
      <c r="F856" s="148">
        <f>IF($E856="","",IF(ROW($E856)&lt;=FIRST_PERMITTED_TRADE_DATE,0,'Apply Constraints'!$E856))</f>
        <v/>
      </c>
      <c r="G856" s="148">
        <f>IF(F856="","",IF(ABS($F856)&gt;MAXIMUM_PERMITTED_LEVERAGE, MAXIMUM_PERMITTED_LEVERAGE*SIGN($F856),$F856))</f>
        <v/>
      </c>
      <c r="H856" s="148">
        <f>IF(G856="","",MAX($G856,-ABS(MAXIMUM_PERMITTED_SHORT_POSITION)))</f>
        <v/>
      </c>
      <c r="I856" s="86">
        <f>IF(C856="","",IF(I855="Triggered","Triggered",IF((C856-C855)/C855*H855&lt;-TRAILING_STOP_LOSS_MAXIMUM_DAILY_LOSS,"Triggered","Inactive")))</f>
        <v/>
      </c>
      <c r="J856" s="148">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8">
        <f>IF('Rule Recommendations'!A857="","",'Rule Recommendations'!A857)</f>
        <v/>
      </c>
      <c r="F857" s="148">
        <f>IF($E857="","",IF(ROW($E857)&lt;=FIRST_PERMITTED_TRADE_DATE,0,'Apply Constraints'!$E857))</f>
        <v/>
      </c>
      <c r="G857" s="148">
        <f>IF(F857="","",IF(ABS($F857)&gt;MAXIMUM_PERMITTED_LEVERAGE, MAXIMUM_PERMITTED_LEVERAGE*SIGN($F857),$F857))</f>
        <v/>
      </c>
      <c r="H857" s="148">
        <f>IF(G857="","",MAX($G857,-ABS(MAXIMUM_PERMITTED_SHORT_POSITION)))</f>
        <v/>
      </c>
      <c r="I857" s="86">
        <f>IF(C857="","",IF(I856="Triggered","Triggered",IF((C857-C856)/C856*H856&lt;-TRAILING_STOP_LOSS_MAXIMUM_DAILY_LOSS,"Triggered","Inactive")))</f>
        <v/>
      </c>
      <c r="J857" s="148">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8">
        <f>IF('Rule Recommendations'!A858="","",'Rule Recommendations'!A858)</f>
        <v/>
      </c>
      <c r="F858" s="148">
        <f>IF($E858="","",IF(ROW($E858)&lt;=FIRST_PERMITTED_TRADE_DATE,0,'Apply Constraints'!$E858))</f>
        <v/>
      </c>
      <c r="G858" s="148">
        <f>IF(F858="","",IF(ABS($F858)&gt;MAXIMUM_PERMITTED_LEVERAGE, MAXIMUM_PERMITTED_LEVERAGE*SIGN($F858),$F858))</f>
        <v/>
      </c>
      <c r="H858" s="148">
        <f>IF(G858="","",MAX($G858,-ABS(MAXIMUM_PERMITTED_SHORT_POSITION)))</f>
        <v/>
      </c>
      <c r="I858" s="86">
        <f>IF(C858="","",IF(I857="Triggered","Triggered",IF((C858-C857)/C857*H857&lt;-TRAILING_STOP_LOSS_MAXIMUM_DAILY_LOSS,"Triggered","Inactive")))</f>
        <v/>
      </c>
      <c r="J858" s="148">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8">
        <f>IF('Rule Recommendations'!A859="","",'Rule Recommendations'!A859)</f>
        <v/>
      </c>
      <c r="F859" s="148">
        <f>IF($E859="","",IF(ROW($E859)&lt;=FIRST_PERMITTED_TRADE_DATE,0,'Apply Constraints'!$E859))</f>
        <v/>
      </c>
      <c r="G859" s="148">
        <f>IF(F859="","",IF(ABS($F859)&gt;MAXIMUM_PERMITTED_LEVERAGE, MAXIMUM_PERMITTED_LEVERAGE*SIGN($F859),$F859))</f>
        <v/>
      </c>
      <c r="H859" s="148">
        <f>IF(G859="","",MAX($G859,-ABS(MAXIMUM_PERMITTED_SHORT_POSITION)))</f>
        <v/>
      </c>
      <c r="I859" s="86">
        <f>IF(C859="","",IF(I858="Triggered","Triggered",IF((C859-C858)/C858*H858&lt;-TRAILING_STOP_LOSS_MAXIMUM_DAILY_LOSS,"Triggered","Inactive")))</f>
        <v/>
      </c>
      <c r="J859" s="148">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8">
        <f>IF('Rule Recommendations'!A860="","",'Rule Recommendations'!A860)</f>
        <v/>
      </c>
      <c r="F860" s="148">
        <f>IF($E860="","",IF(ROW($E860)&lt;=FIRST_PERMITTED_TRADE_DATE,0,'Apply Constraints'!$E860))</f>
        <v/>
      </c>
      <c r="G860" s="148">
        <f>IF(F860="","",IF(ABS($F860)&gt;MAXIMUM_PERMITTED_LEVERAGE, MAXIMUM_PERMITTED_LEVERAGE*SIGN($F860),$F860))</f>
        <v/>
      </c>
      <c r="H860" s="148">
        <f>IF(G860="","",MAX($G860,-ABS(MAXIMUM_PERMITTED_SHORT_POSITION)))</f>
        <v/>
      </c>
      <c r="I860" s="86">
        <f>IF(C860="","",IF(I859="Triggered","Triggered",IF((C860-C859)/C859*H859&lt;-TRAILING_STOP_LOSS_MAXIMUM_DAILY_LOSS,"Triggered","Inactive")))</f>
        <v/>
      </c>
      <c r="J860" s="148">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8">
        <f>IF('Rule Recommendations'!A861="","",'Rule Recommendations'!A861)</f>
        <v/>
      </c>
      <c r="F861" s="148">
        <f>IF($E861="","",IF(ROW($E861)&lt;=FIRST_PERMITTED_TRADE_DATE,0,'Apply Constraints'!$E861))</f>
        <v/>
      </c>
      <c r="G861" s="148">
        <f>IF(F861="","",IF(ABS($F861)&gt;MAXIMUM_PERMITTED_LEVERAGE, MAXIMUM_PERMITTED_LEVERAGE*SIGN($F861),$F861))</f>
        <v/>
      </c>
      <c r="H861" s="148">
        <f>IF(G861="","",MAX($G861,-ABS(MAXIMUM_PERMITTED_SHORT_POSITION)))</f>
        <v/>
      </c>
      <c r="I861" s="86">
        <f>IF(C861="","",IF(I860="Triggered","Triggered",IF((C861-C860)/C860*H860&lt;-TRAILING_STOP_LOSS_MAXIMUM_DAILY_LOSS,"Triggered","Inactive")))</f>
        <v/>
      </c>
      <c r="J861" s="148">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8">
        <f>IF('Rule Recommendations'!A862="","",'Rule Recommendations'!A862)</f>
        <v/>
      </c>
      <c r="F862" s="148">
        <f>IF($E862="","",IF(ROW($E862)&lt;=FIRST_PERMITTED_TRADE_DATE,0,'Apply Constraints'!$E862))</f>
        <v/>
      </c>
      <c r="G862" s="148">
        <f>IF(F862="","",IF(ABS($F862)&gt;MAXIMUM_PERMITTED_LEVERAGE, MAXIMUM_PERMITTED_LEVERAGE*SIGN($F862),$F862))</f>
        <v/>
      </c>
      <c r="H862" s="148">
        <f>IF(G862="","",MAX($G862,-ABS(MAXIMUM_PERMITTED_SHORT_POSITION)))</f>
        <v/>
      </c>
      <c r="I862" s="86">
        <f>IF(C862="","",IF(I861="Triggered","Triggered",IF((C862-C861)/C861*H861&lt;-TRAILING_STOP_LOSS_MAXIMUM_DAILY_LOSS,"Triggered","Inactive")))</f>
        <v/>
      </c>
      <c r="J862" s="148">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8">
        <f>IF('Rule Recommendations'!A863="","",'Rule Recommendations'!A863)</f>
        <v/>
      </c>
      <c r="F863" s="148">
        <f>IF($E863="","",IF(ROW($E863)&lt;=FIRST_PERMITTED_TRADE_DATE,0,'Apply Constraints'!$E863))</f>
        <v/>
      </c>
      <c r="G863" s="148">
        <f>IF(F863="","",IF(ABS($F863)&gt;MAXIMUM_PERMITTED_LEVERAGE, MAXIMUM_PERMITTED_LEVERAGE*SIGN($F863),$F863))</f>
        <v/>
      </c>
      <c r="H863" s="148">
        <f>IF(G863="","",MAX($G863,-ABS(MAXIMUM_PERMITTED_SHORT_POSITION)))</f>
        <v/>
      </c>
      <c r="I863" s="86">
        <f>IF(C863="","",IF(I862="Triggered","Triggered",IF((C863-C862)/C862*H862&lt;-TRAILING_STOP_LOSS_MAXIMUM_DAILY_LOSS,"Triggered","Inactive")))</f>
        <v/>
      </c>
      <c r="J863" s="148">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8">
        <f>IF('Rule Recommendations'!A864="","",'Rule Recommendations'!A864)</f>
        <v/>
      </c>
      <c r="F864" s="148">
        <f>IF($E864="","",IF(ROW($E864)&lt;=FIRST_PERMITTED_TRADE_DATE,0,'Apply Constraints'!$E864))</f>
        <v/>
      </c>
      <c r="G864" s="148">
        <f>IF(F864="","",IF(ABS($F864)&gt;MAXIMUM_PERMITTED_LEVERAGE, MAXIMUM_PERMITTED_LEVERAGE*SIGN($F864),$F864))</f>
        <v/>
      </c>
      <c r="H864" s="148">
        <f>IF(G864="","",MAX($G864,-ABS(MAXIMUM_PERMITTED_SHORT_POSITION)))</f>
        <v/>
      </c>
      <c r="I864" s="86">
        <f>IF(C864="","",IF(I863="Triggered","Triggered",IF((C864-C863)/C863*H863&lt;-TRAILING_STOP_LOSS_MAXIMUM_DAILY_LOSS,"Triggered","Inactive")))</f>
        <v/>
      </c>
      <c r="J864" s="148">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8">
        <f>IF('Rule Recommendations'!A865="","",'Rule Recommendations'!A865)</f>
        <v/>
      </c>
      <c r="F865" s="148">
        <f>IF($E865="","",IF(ROW($E865)&lt;=FIRST_PERMITTED_TRADE_DATE,0,'Apply Constraints'!$E865))</f>
        <v/>
      </c>
      <c r="G865" s="148">
        <f>IF(F865="","",IF(ABS($F865)&gt;MAXIMUM_PERMITTED_LEVERAGE, MAXIMUM_PERMITTED_LEVERAGE*SIGN($F865),$F865))</f>
        <v/>
      </c>
      <c r="H865" s="148">
        <f>IF(G865="","",MAX($G865,-ABS(MAXIMUM_PERMITTED_SHORT_POSITION)))</f>
        <v/>
      </c>
      <c r="I865" s="86">
        <f>IF(C865="","",IF(I864="Triggered","Triggered",IF((C865-C864)/C864*H864&lt;-TRAILING_STOP_LOSS_MAXIMUM_DAILY_LOSS,"Triggered","Inactive")))</f>
        <v/>
      </c>
      <c r="J865" s="148">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8">
        <f>IF('Rule Recommendations'!A866="","",'Rule Recommendations'!A866)</f>
        <v/>
      </c>
      <c r="F866" s="148">
        <f>IF($E866="","",IF(ROW($E866)&lt;=FIRST_PERMITTED_TRADE_DATE,0,'Apply Constraints'!$E866))</f>
        <v/>
      </c>
      <c r="G866" s="148">
        <f>IF(F866="","",IF(ABS($F866)&gt;MAXIMUM_PERMITTED_LEVERAGE, MAXIMUM_PERMITTED_LEVERAGE*SIGN($F866),$F866))</f>
        <v/>
      </c>
      <c r="H866" s="148">
        <f>IF(G866="","",MAX($G866,-ABS(MAXIMUM_PERMITTED_SHORT_POSITION)))</f>
        <v/>
      </c>
      <c r="I866" s="86">
        <f>IF(C866="","",IF(I865="Triggered","Triggered",IF((C866-C865)/C865*H865&lt;-TRAILING_STOP_LOSS_MAXIMUM_DAILY_LOSS,"Triggered","Inactive")))</f>
        <v/>
      </c>
      <c r="J866" s="148">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8">
        <f>IF('Rule Recommendations'!A867="","",'Rule Recommendations'!A867)</f>
        <v/>
      </c>
      <c r="F867" s="148">
        <f>IF($E867="","",IF(ROW($E867)&lt;=FIRST_PERMITTED_TRADE_DATE,0,'Apply Constraints'!$E867))</f>
        <v/>
      </c>
      <c r="G867" s="148">
        <f>IF(F867="","",IF(ABS($F867)&gt;MAXIMUM_PERMITTED_LEVERAGE, MAXIMUM_PERMITTED_LEVERAGE*SIGN($F867),$F867))</f>
        <v/>
      </c>
      <c r="H867" s="148">
        <f>IF(G867="","",MAX($G867,-ABS(MAXIMUM_PERMITTED_SHORT_POSITION)))</f>
        <v/>
      </c>
      <c r="I867" s="86">
        <f>IF(C867="","",IF(I866="Triggered","Triggered",IF((C867-C866)/C866*H866&lt;-TRAILING_STOP_LOSS_MAXIMUM_DAILY_LOSS,"Triggered","Inactive")))</f>
        <v/>
      </c>
      <c r="J867" s="148">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8">
        <f>IF('Rule Recommendations'!A868="","",'Rule Recommendations'!A868)</f>
        <v/>
      </c>
      <c r="F868" s="148">
        <f>IF($E868="","",IF(ROW($E868)&lt;=FIRST_PERMITTED_TRADE_DATE,0,'Apply Constraints'!$E868))</f>
        <v/>
      </c>
      <c r="G868" s="148">
        <f>IF(F868="","",IF(ABS($F868)&gt;MAXIMUM_PERMITTED_LEVERAGE, MAXIMUM_PERMITTED_LEVERAGE*SIGN($F868),$F868))</f>
        <v/>
      </c>
      <c r="H868" s="148">
        <f>IF(G868="","",MAX($G868,-ABS(MAXIMUM_PERMITTED_SHORT_POSITION)))</f>
        <v/>
      </c>
      <c r="I868" s="86">
        <f>IF(C868="","",IF(I867="Triggered","Triggered",IF((C868-C867)/C867*H867&lt;-TRAILING_STOP_LOSS_MAXIMUM_DAILY_LOSS,"Triggered","Inactive")))</f>
        <v/>
      </c>
      <c r="J868" s="148">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8">
        <f>IF('Rule Recommendations'!A869="","",'Rule Recommendations'!A869)</f>
        <v/>
      </c>
      <c r="F869" s="148">
        <f>IF($E869="","",IF(ROW($E869)&lt;=FIRST_PERMITTED_TRADE_DATE,0,'Apply Constraints'!$E869))</f>
        <v/>
      </c>
      <c r="G869" s="148">
        <f>IF(F869="","",IF(ABS($F869)&gt;MAXIMUM_PERMITTED_LEVERAGE, MAXIMUM_PERMITTED_LEVERAGE*SIGN($F869),$F869))</f>
        <v/>
      </c>
      <c r="H869" s="148">
        <f>IF(G869="","",MAX($G869,-ABS(MAXIMUM_PERMITTED_SHORT_POSITION)))</f>
        <v/>
      </c>
      <c r="I869" s="86">
        <f>IF(C869="","",IF(I868="Triggered","Triggered",IF((C869-C868)/C868*H868&lt;-TRAILING_STOP_LOSS_MAXIMUM_DAILY_LOSS,"Triggered","Inactive")))</f>
        <v/>
      </c>
      <c r="J869" s="148">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8">
        <f>IF('Rule Recommendations'!A870="","",'Rule Recommendations'!A870)</f>
        <v/>
      </c>
      <c r="F870" s="148">
        <f>IF($E870="","",IF(ROW($E870)&lt;=FIRST_PERMITTED_TRADE_DATE,0,'Apply Constraints'!$E870))</f>
        <v/>
      </c>
      <c r="G870" s="148">
        <f>IF(F870="","",IF(ABS($F870)&gt;MAXIMUM_PERMITTED_LEVERAGE, MAXIMUM_PERMITTED_LEVERAGE*SIGN($F870),$F870))</f>
        <v/>
      </c>
      <c r="H870" s="148">
        <f>IF(G870="","",MAX($G870,-ABS(MAXIMUM_PERMITTED_SHORT_POSITION)))</f>
        <v/>
      </c>
      <c r="I870" s="86">
        <f>IF(C870="","",IF(I869="Triggered","Triggered",IF((C870-C869)/C869*H869&lt;-TRAILING_STOP_LOSS_MAXIMUM_DAILY_LOSS,"Triggered","Inactive")))</f>
        <v/>
      </c>
      <c r="J870" s="148">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8">
        <f>IF('Rule Recommendations'!A871="","",'Rule Recommendations'!A871)</f>
        <v/>
      </c>
      <c r="F871" s="148">
        <f>IF($E871="","",IF(ROW($E871)&lt;=FIRST_PERMITTED_TRADE_DATE,0,'Apply Constraints'!$E871))</f>
        <v/>
      </c>
      <c r="G871" s="148">
        <f>IF(F871="","",IF(ABS($F871)&gt;MAXIMUM_PERMITTED_LEVERAGE, MAXIMUM_PERMITTED_LEVERAGE*SIGN($F871),$F871))</f>
        <v/>
      </c>
      <c r="H871" s="148">
        <f>IF(G871="","",MAX($G871,-ABS(MAXIMUM_PERMITTED_SHORT_POSITION)))</f>
        <v/>
      </c>
      <c r="I871" s="86">
        <f>IF(C871="","",IF(I870="Triggered","Triggered",IF((C871-C870)/C870*H870&lt;-TRAILING_STOP_LOSS_MAXIMUM_DAILY_LOSS,"Triggered","Inactive")))</f>
        <v/>
      </c>
      <c r="J871" s="148">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8">
        <f>IF('Rule Recommendations'!A872="","",'Rule Recommendations'!A872)</f>
        <v/>
      </c>
      <c r="F872" s="148">
        <f>IF($E872="","",IF(ROW($E872)&lt;=FIRST_PERMITTED_TRADE_DATE,0,'Apply Constraints'!$E872))</f>
        <v/>
      </c>
      <c r="G872" s="148">
        <f>IF(F872="","",IF(ABS($F872)&gt;MAXIMUM_PERMITTED_LEVERAGE, MAXIMUM_PERMITTED_LEVERAGE*SIGN($F872),$F872))</f>
        <v/>
      </c>
      <c r="H872" s="148">
        <f>IF(G872="","",MAX($G872,-ABS(MAXIMUM_PERMITTED_SHORT_POSITION)))</f>
        <v/>
      </c>
      <c r="I872" s="86">
        <f>IF(C872="","",IF(I871="Triggered","Triggered",IF((C872-C871)/C871*H871&lt;-TRAILING_STOP_LOSS_MAXIMUM_DAILY_LOSS,"Triggered","Inactive")))</f>
        <v/>
      </c>
      <c r="J872" s="148">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8">
        <f>IF('Rule Recommendations'!A873="","",'Rule Recommendations'!A873)</f>
        <v/>
      </c>
      <c r="F873" s="148">
        <f>IF($E873="","",IF(ROW($E873)&lt;=FIRST_PERMITTED_TRADE_DATE,0,'Apply Constraints'!$E873))</f>
        <v/>
      </c>
      <c r="G873" s="148">
        <f>IF(F873="","",IF(ABS($F873)&gt;MAXIMUM_PERMITTED_LEVERAGE, MAXIMUM_PERMITTED_LEVERAGE*SIGN($F873),$F873))</f>
        <v/>
      </c>
      <c r="H873" s="148">
        <f>IF(G873="","",MAX($G873,-ABS(MAXIMUM_PERMITTED_SHORT_POSITION)))</f>
        <v/>
      </c>
      <c r="I873" s="86">
        <f>IF(C873="","",IF(I872="Triggered","Triggered",IF((C873-C872)/C872*H872&lt;-TRAILING_STOP_LOSS_MAXIMUM_DAILY_LOSS,"Triggered","Inactive")))</f>
        <v/>
      </c>
      <c r="J873" s="148">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8">
        <f>IF('Rule Recommendations'!A874="","",'Rule Recommendations'!A874)</f>
        <v/>
      </c>
      <c r="F874" s="148">
        <f>IF($E874="","",IF(ROW($E874)&lt;=FIRST_PERMITTED_TRADE_DATE,0,'Apply Constraints'!$E874))</f>
        <v/>
      </c>
      <c r="G874" s="148">
        <f>IF(F874="","",IF(ABS($F874)&gt;MAXIMUM_PERMITTED_LEVERAGE, MAXIMUM_PERMITTED_LEVERAGE*SIGN($F874),$F874))</f>
        <v/>
      </c>
      <c r="H874" s="148">
        <f>IF(G874="","",MAX($G874,-ABS(MAXIMUM_PERMITTED_SHORT_POSITION)))</f>
        <v/>
      </c>
      <c r="I874" s="86">
        <f>IF(C874="","",IF(I873="Triggered","Triggered",IF((C874-C873)/C873*H873&lt;-TRAILING_STOP_LOSS_MAXIMUM_DAILY_LOSS,"Triggered","Inactive")))</f>
        <v/>
      </c>
      <c r="J874" s="148">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8">
        <f>IF('Rule Recommendations'!A875="","",'Rule Recommendations'!A875)</f>
        <v/>
      </c>
      <c r="F875" s="148">
        <f>IF($E875="","",IF(ROW($E875)&lt;=FIRST_PERMITTED_TRADE_DATE,0,'Apply Constraints'!$E875))</f>
        <v/>
      </c>
      <c r="G875" s="148">
        <f>IF(F875="","",IF(ABS($F875)&gt;MAXIMUM_PERMITTED_LEVERAGE, MAXIMUM_PERMITTED_LEVERAGE*SIGN($F875),$F875))</f>
        <v/>
      </c>
      <c r="H875" s="148">
        <f>IF(G875="","",MAX($G875,-ABS(MAXIMUM_PERMITTED_SHORT_POSITION)))</f>
        <v/>
      </c>
      <c r="I875" s="86">
        <f>IF(C875="","",IF(I874="Triggered","Triggered",IF((C875-C874)/C874*H874&lt;-TRAILING_STOP_LOSS_MAXIMUM_DAILY_LOSS,"Triggered","Inactive")))</f>
        <v/>
      </c>
      <c r="J875" s="148">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8">
        <f>IF('Rule Recommendations'!A876="","",'Rule Recommendations'!A876)</f>
        <v/>
      </c>
      <c r="F876" s="148">
        <f>IF($E876="","",IF(ROW($E876)&lt;=FIRST_PERMITTED_TRADE_DATE,0,'Apply Constraints'!$E876))</f>
        <v/>
      </c>
      <c r="G876" s="148">
        <f>IF(F876="","",IF(ABS($F876)&gt;MAXIMUM_PERMITTED_LEVERAGE, MAXIMUM_PERMITTED_LEVERAGE*SIGN($F876),$F876))</f>
        <v/>
      </c>
      <c r="H876" s="148">
        <f>IF(G876="","",MAX($G876,-ABS(MAXIMUM_PERMITTED_SHORT_POSITION)))</f>
        <v/>
      </c>
      <c r="I876" s="86">
        <f>IF(C876="","",IF(I875="Triggered","Triggered",IF((C876-C875)/C875*H875&lt;-TRAILING_STOP_LOSS_MAXIMUM_DAILY_LOSS,"Triggered","Inactive")))</f>
        <v/>
      </c>
      <c r="J876" s="148">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8">
        <f>IF('Rule Recommendations'!A877="","",'Rule Recommendations'!A877)</f>
        <v/>
      </c>
      <c r="F877" s="148">
        <f>IF($E877="","",IF(ROW($E877)&lt;=FIRST_PERMITTED_TRADE_DATE,0,'Apply Constraints'!$E877))</f>
        <v/>
      </c>
      <c r="G877" s="148">
        <f>IF(F877="","",IF(ABS($F877)&gt;MAXIMUM_PERMITTED_LEVERAGE, MAXIMUM_PERMITTED_LEVERAGE*SIGN($F877),$F877))</f>
        <v/>
      </c>
      <c r="H877" s="148">
        <f>IF(G877="","",MAX($G877,-ABS(MAXIMUM_PERMITTED_SHORT_POSITION)))</f>
        <v/>
      </c>
      <c r="I877" s="86">
        <f>IF(C877="","",IF(I876="Triggered","Triggered",IF((C877-C876)/C876*H876&lt;-TRAILING_STOP_LOSS_MAXIMUM_DAILY_LOSS,"Triggered","Inactive")))</f>
        <v/>
      </c>
      <c r="J877" s="148">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8">
        <f>IF('Rule Recommendations'!A878="","",'Rule Recommendations'!A878)</f>
        <v/>
      </c>
      <c r="F878" s="148">
        <f>IF($E878="","",IF(ROW($E878)&lt;=FIRST_PERMITTED_TRADE_DATE,0,'Apply Constraints'!$E878))</f>
        <v/>
      </c>
      <c r="G878" s="148">
        <f>IF(F878="","",IF(ABS($F878)&gt;MAXIMUM_PERMITTED_LEVERAGE, MAXIMUM_PERMITTED_LEVERAGE*SIGN($F878),$F878))</f>
        <v/>
      </c>
      <c r="H878" s="148">
        <f>IF(G878="","",MAX($G878,-ABS(MAXIMUM_PERMITTED_SHORT_POSITION)))</f>
        <v/>
      </c>
      <c r="I878" s="86">
        <f>IF(C878="","",IF(I877="Triggered","Triggered",IF((C878-C877)/C877*H877&lt;-TRAILING_STOP_LOSS_MAXIMUM_DAILY_LOSS,"Triggered","Inactive")))</f>
        <v/>
      </c>
      <c r="J878" s="148">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8">
        <f>IF('Rule Recommendations'!A879="","",'Rule Recommendations'!A879)</f>
        <v/>
      </c>
      <c r="F879" s="148">
        <f>IF($E879="","",IF(ROW($E879)&lt;=FIRST_PERMITTED_TRADE_DATE,0,'Apply Constraints'!$E879))</f>
        <v/>
      </c>
      <c r="G879" s="148">
        <f>IF(F879="","",IF(ABS($F879)&gt;MAXIMUM_PERMITTED_LEVERAGE, MAXIMUM_PERMITTED_LEVERAGE*SIGN($F879),$F879))</f>
        <v/>
      </c>
      <c r="H879" s="148">
        <f>IF(G879="","",MAX($G879,-ABS(MAXIMUM_PERMITTED_SHORT_POSITION)))</f>
        <v/>
      </c>
      <c r="I879" s="86">
        <f>IF(C879="","",IF(I878="Triggered","Triggered",IF((C879-C878)/C878*H878&lt;-TRAILING_STOP_LOSS_MAXIMUM_DAILY_LOSS,"Triggered","Inactive")))</f>
        <v/>
      </c>
      <c r="J879" s="148">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8">
        <f>IF('Rule Recommendations'!A880="","",'Rule Recommendations'!A880)</f>
        <v/>
      </c>
      <c r="F880" s="148">
        <f>IF($E880="","",IF(ROW($E880)&lt;=FIRST_PERMITTED_TRADE_DATE,0,'Apply Constraints'!$E880))</f>
        <v/>
      </c>
      <c r="G880" s="148">
        <f>IF(F880="","",IF(ABS($F880)&gt;MAXIMUM_PERMITTED_LEVERAGE, MAXIMUM_PERMITTED_LEVERAGE*SIGN($F880),$F880))</f>
        <v/>
      </c>
      <c r="H880" s="148">
        <f>IF(G880="","",MAX($G880,-ABS(MAXIMUM_PERMITTED_SHORT_POSITION)))</f>
        <v/>
      </c>
      <c r="I880" s="86">
        <f>IF(C880="","",IF(I879="Triggered","Triggered",IF((C880-C879)/C879*H879&lt;-TRAILING_STOP_LOSS_MAXIMUM_DAILY_LOSS,"Triggered","Inactive")))</f>
        <v/>
      </c>
      <c r="J880" s="148">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8">
        <f>IF('Rule Recommendations'!A881="","",'Rule Recommendations'!A881)</f>
        <v/>
      </c>
      <c r="F881" s="148">
        <f>IF($E881="","",IF(ROW($E881)&lt;=FIRST_PERMITTED_TRADE_DATE,0,'Apply Constraints'!$E881))</f>
        <v/>
      </c>
      <c r="G881" s="148">
        <f>IF(F881="","",IF(ABS($F881)&gt;MAXIMUM_PERMITTED_LEVERAGE, MAXIMUM_PERMITTED_LEVERAGE*SIGN($F881),$F881))</f>
        <v/>
      </c>
      <c r="H881" s="148">
        <f>IF(G881="","",MAX($G881,-ABS(MAXIMUM_PERMITTED_SHORT_POSITION)))</f>
        <v/>
      </c>
      <c r="I881" s="86">
        <f>IF(C881="","",IF(I880="Triggered","Triggered",IF((C881-C880)/C880*H880&lt;-TRAILING_STOP_LOSS_MAXIMUM_DAILY_LOSS,"Triggered","Inactive")))</f>
        <v/>
      </c>
      <c r="J881" s="148">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8">
        <f>IF('Rule Recommendations'!A882="","",'Rule Recommendations'!A882)</f>
        <v/>
      </c>
      <c r="F882" s="148">
        <f>IF($E882="","",IF(ROW($E882)&lt;=FIRST_PERMITTED_TRADE_DATE,0,'Apply Constraints'!$E882))</f>
        <v/>
      </c>
      <c r="G882" s="148">
        <f>IF(F882="","",IF(ABS($F882)&gt;MAXIMUM_PERMITTED_LEVERAGE, MAXIMUM_PERMITTED_LEVERAGE*SIGN($F882),$F882))</f>
        <v/>
      </c>
      <c r="H882" s="148">
        <f>IF(G882="","",MAX($G882,-ABS(MAXIMUM_PERMITTED_SHORT_POSITION)))</f>
        <v/>
      </c>
      <c r="I882" s="86">
        <f>IF(C882="","",IF(I881="Triggered","Triggered",IF((C882-C881)/C881*H881&lt;-TRAILING_STOP_LOSS_MAXIMUM_DAILY_LOSS,"Triggered","Inactive")))</f>
        <v/>
      </c>
      <c r="J882" s="148">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8">
        <f>IF('Rule Recommendations'!A883="","",'Rule Recommendations'!A883)</f>
        <v/>
      </c>
      <c r="F883" s="148">
        <f>IF($E883="","",IF(ROW($E883)&lt;=FIRST_PERMITTED_TRADE_DATE,0,'Apply Constraints'!$E883))</f>
        <v/>
      </c>
      <c r="G883" s="148">
        <f>IF(F883="","",IF(ABS($F883)&gt;MAXIMUM_PERMITTED_LEVERAGE, MAXIMUM_PERMITTED_LEVERAGE*SIGN($F883),$F883))</f>
        <v/>
      </c>
      <c r="H883" s="148">
        <f>IF(G883="","",MAX($G883,-ABS(MAXIMUM_PERMITTED_SHORT_POSITION)))</f>
        <v/>
      </c>
      <c r="I883" s="86">
        <f>IF(C883="","",IF(I882="Triggered","Triggered",IF((C883-C882)/C882*H882&lt;-TRAILING_STOP_LOSS_MAXIMUM_DAILY_LOSS,"Triggered","Inactive")))</f>
        <v/>
      </c>
      <c r="J883" s="148">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8">
        <f>IF('Rule Recommendations'!A884="","",'Rule Recommendations'!A884)</f>
        <v/>
      </c>
      <c r="F884" s="148">
        <f>IF($E884="","",IF(ROW($E884)&lt;=FIRST_PERMITTED_TRADE_DATE,0,'Apply Constraints'!$E884))</f>
        <v/>
      </c>
      <c r="G884" s="148">
        <f>IF(F884="","",IF(ABS($F884)&gt;MAXIMUM_PERMITTED_LEVERAGE, MAXIMUM_PERMITTED_LEVERAGE*SIGN($F884),$F884))</f>
        <v/>
      </c>
      <c r="H884" s="148">
        <f>IF(G884="","",MAX($G884,-ABS(MAXIMUM_PERMITTED_SHORT_POSITION)))</f>
        <v/>
      </c>
      <c r="I884" s="86">
        <f>IF(C884="","",IF(I883="Triggered","Triggered",IF((C884-C883)/C883*H883&lt;-TRAILING_STOP_LOSS_MAXIMUM_DAILY_LOSS,"Triggered","Inactive")))</f>
        <v/>
      </c>
      <c r="J884" s="148">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8">
        <f>IF('Rule Recommendations'!A885="","",'Rule Recommendations'!A885)</f>
        <v/>
      </c>
      <c r="F885" s="148">
        <f>IF($E885="","",IF(ROW($E885)&lt;=FIRST_PERMITTED_TRADE_DATE,0,'Apply Constraints'!$E885))</f>
        <v/>
      </c>
      <c r="G885" s="148">
        <f>IF(F885="","",IF(ABS($F885)&gt;MAXIMUM_PERMITTED_LEVERAGE, MAXIMUM_PERMITTED_LEVERAGE*SIGN($F885),$F885))</f>
        <v/>
      </c>
      <c r="H885" s="148">
        <f>IF(G885="","",MAX($G885,-ABS(MAXIMUM_PERMITTED_SHORT_POSITION)))</f>
        <v/>
      </c>
      <c r="I885" s="86">
        <f>IF(C885="","",IF(I884="Triggered","Triggered",IF((C885-C884)/C884*H884&lt;-TRAILING_STOP_LOSS_MAXIMUM_DAILY_LOSS,"Triggered","Inactive")))</f>
        <v/>
      </c>
      <c r="J885" s="148">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8">
        <f>IF('Rule Recommendations'!A886="","",'Rule Recommendations'!A886)</f>
        <v/>
      </c>
      <c r="F886" s="148">
        <f>IF($E886="","",IF(ROW($E886)&lt;=FIRST_PERMITTED_TRADE_DATE,0,'Apply Constraints'!$E886))</f>
        <v/>
      </c>
      <c r="G886" s="148">
        <f>IF(F886="","",IF(ABS($F886)&gt;MAXIMUM_PERMITTED_LEVERAGE, MAXIMUM_PERMITTED_LEVERAGE*SIGN($F886),$F886))</f>
        <v/>
      </c>
      <c r="H886" s="148">
        <f>IF(G886="","",MAX($G886,-ABS(MAXIMUM_PERMITTED_SHORT_POSITION)))</f>
        <v/>
      </c>
      <c r="I886" s="86">
        <f>IF(C886="","",IF(I885="Triggered","Triggered",IF((C886-C885)/C885*H885&lt;-TRAILING_STOP_LOSS_MAXIMUM_DAILY_LOSS,"Triggered","Inactive")))</f>
        <v/>
      </c>
      <c r="J886" s="148">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8">
        <f>IF('Rule Recommendations'!A887="","",'Rule Recommendations'!A887)</f>
        <v/>
      </c>
      <c r="F887" s="148">
        <f>IF($E887="","",IF(ROW($E887)&lt;=FIRST_PERMITTED_TRADE_DATE,0,'Apply Constraints'!$E887))</f>
        <v/>
      </c>
      <c r="G887" s="148">
        <f>IF(F887="","",IF(ABS($F887)&gt;MAXIMUM_PERMITTED_LEVERAGE, MAXIMUM_PERMITTED_LEVERAGE*SIGN($F887),$F887))</f>
        <v/>
      </c>
      <c r="H887" s="148">
        <f>IF(G887="","",MAX($G887,-ABS(MAXIMUM_PERMITTED_SHORT_POSITION)))</f>
        <v/>
      </c>
      <c r="I887" s="86">
        <f>IF(C887="","",IF(I886="Triggered","Triggered",IF((C887-C886)/C886*H886&lt;-TRAILING_STOP_LOSS_MAXIMUM_DAILY_LOSS,"Triggered","Inactive")))</f>
        <v/>
      </c>
      <c r="J887" s="148">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8">
        <f>IF('Rule Recommendations'!A888="","",'Rule Recommendations'!A888)</f>
        <v/>
      </c>
      <c r="F888" s="148">
        <f>IF($E888="","",IF(ROW($E888)&lt;=FIRST_PERMITTED_TRADE_DATE,0,'Apply Constraints'!$E888))</f>
        <v/>
      </c>
      <c r="G888" s="148">
        <f>IF(F888="","",IF(ABS($F888)&gt;MAXIMUM_PERMITTED_LEVERAGE, MAXIMUM_PERMITTED_LEVERAGE*SIGN($F888),$F888))</f>
        <v/>
      </c>
      <c r="H888" s="148">
        <f>IF(G888="","",MAX($G888,-ABS(MAXIMUM_PERMITTED_SHORT_POSITION)))</f>
        <v/>
      </c>
      <c r="I888" s="86">
        <f>IF(C888="","",IF(I887="Triggered","Triggered",IF((C888-C887)/C887*H887&lt;-TRAILING_STOP_LOSS_MAXIMUM_DAILY_LOSS,"Triggered","Inactive")))</f>
        <v/>
      </c>
      <c r="J888" s="148">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8">
        <f>IF('Rule Recommendations'!A889="","",'Rule Recommendations'!A889)</f>
        <v/>
      </c>
      <c r="F889" s="148">
        <f>IF($E889="","",IF(ROW($E889)&lt;=FIRST_PERMITTED_TRADE_DATE,0,'Apply Constraints'!$E889))</f>
        <v/>
      </c>
      <c r="G889" s="148">
        <f>IF(F889="","",IF(ABS($F889)&gt;MAXIMUM_PERMITTED_LEVERAGE, MAXIMUM_PERMITTED_LEVERAGE*SIGN($F889),$F889))</f>
        <v/>
      </c>
      <c r="H889" s="148">
        <f>IF(G889="","",MAX($G889,-ABS(MAXIMUM_PERMITTED_SHORT_POSITION)))</f>
        <v/>
      </c>
      <c r="I889" s="86">
        <f>IF(C889="","",IF(I888="Triggered","Triggered",IF((C889-C888)/C888*H888&lt;-TRAILING_STOP_LOSS_MAXIMUM_DAILY_LOSS,"Triggered","Inactive")))</f>
        <v/>
      </c>
      <c r="J889" s="148">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8">
        <f>IF('Rule Recommendations'!A890="","",'Rule Recommendations'!A890)</f>
        <v/>
      </c>
      <c r="F890" s="148">
        <f>IF($E890="","",IF(ROW($E890)&lt;=FIRST_PERMITTED_TRADE_DATE,0,'Apply Constraints'!$E890))</f>
        <v/>
      </c>
      <c r="G890" s="148">
        <f>IF(F890="","",IF(ABS($F890)&gt;MAXIMUM_PERMITTED_LEVERAGE, MAXIMUM_PERMITTED_LEVERAGE*SIGN($F890),$F890))</f>
        <v/>
      </c>
      <c r="H890" s="148">
        <f>IF(G890="","",MAX($G890,-ABS(MAXIMUM_PERMITTED_SHORT_POSITION)))</f>
        <v/>
      </c>
      <c r="I890" s="86">
        <f>IF(C890="","",IF(I889="Triggered","Triggered",IF((C890-C889)/C889*H889&lt;-TRAILING_STOP_LOSS_MAXIMUM_DAILY_LOSS,"Triggered","Inactive")))</f>
        <v/>
      </c>
      <c r="J890" s="148">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8">
        <f>IF('Rule Recommendations'!A891="","",'Rule Recommendations'!A891)</f>
        <v/>
      </c>
      <c r="F891" s="148">
        <f>IF($E891="","",IF(ROW($E891)&lt;=FIRST_PERMITTED_TRADE_DATE,0,'Apply Constraints'!$E891))</f>
        <v/>
      </c>
      <c r="G891" s="148">
        <f>IF(F891="","",IF(ABS($F891)&gt;MAXIMUM_PERMITTED_LEVERAGE, MAXIMUM_PERMITTED_LEVERAGE*SIGN($F891),$F891))</f>
        <v/>
      </c>
      <c r="H891" s="148">
        <f>IF(G891="","",MAX($G891,-ABS(MAXIMUM_PERMITTED_SHORT_POSITION)))</f>
        <v/>
      </c>
      <c r="I891" s="86">
        <f>IF(C891="","",IF(I890="Triggered","Triggered",IF((C891-C890)/C890*H890&lt;-TRAILING_STOP_LOSS_MAXIMUM_DAILY_LOSS,"Triggered","Inactive")))</f>
        <v/>
      </c>
      <c r="J891" s="148">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8">
        <f>IF('Rule Recommendations'!A892="","",'Rule Recommendations'!A892)</f>
        <v/>
      </c>
      <c r="F892" s="148">
        <f>IF($E892="","",IF(ROW($E892)&lt;=FIRST_PERMITTED_TRADE_DATE,0,'Apply Constraints'!$E892))</f>
        <v/>
      </c>
      <c r="G892" s="148">
        <f>IF(F892="","",IF(ABS($F892)&gt;MAXIMUM_PERMITTED_LEVERAGE, MAXIMUM_PERMITTED_LEVERAGE*SIGN($F892),$F892))</f>
        <v/>
      </c>
      <c r="H892" s="148">
        <f>IF(G892="","",MAX($G892,-ABS(MAXIMUM_PERMITTED_SHORT_POSITION)))</f>
        <v/>
      </c>
      <c r="I892" s="86">
        <f>IF(C892="","",IF(I891="Triggered","Triggered",IF((C892-C891)/C891*H891&lt;-TRAILING_STOP_LOSS_MAXIMUM_DAILY_LOSS,"Triggered","Inactive")))</f>
        <v/>
      </c>
      <c r="J892" s="148">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8">
        <f>IF('Rule Recommendations'!A893="","",'Rule Recommendations'!A893)</f>
        <v/>
      </c>
      <c r="F893" s="148">
        <f>IF($E893="","",IF(ROW($E893)&lt;=FIRST_PERMITTED_TRADE_DATE,0,'Apply Constraints'!$E893))</f>
        <v/>
      </c>
      <c r="G893" s="148">
        <f>IF(F893="","",IF(ABS($F893)&gt;MAXIMUM_PERMITTED_LEVERAGE, MAXIMUM_PERMITTED_LEVERAGE*SIGN($F893),$F893))</f>
        <v/>
      </c>
      <c r="H893" s="148">
        <f>IF(G893="","",MAX($G893,-ABS(MAXIMUM_PERMITTED_SHORT_POSITION)))</f>
        <v/>
      </c>
      <c r="I893" s="86">
        <f>IF(C893="","",IF(I892="Triggered","Triggered",IF((C893-C892)/C892*H892&lt;-TRAILING_STOP_LOSS_MAXIMUM_DAILY_LOSS,"Triggered","Inactive")))</f>
        <v/>
      </c>
      <c r="J893" s="148">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8">
        <f>IF('Rule Recommendations'!A894="","",'Rule Recommendations'!A894)</f>
        <v/>
      </c>
      <c r="F894" s="148">
        <f>IF($E894="","",IF(ROW($E894)&lt;=FIRST_PERMITTED_TRADE_DATE,0,'Apply Constraints'!$E894))</f>
        <v/>
      </c>
      <c r="G894" s="148">
        <f>IF(F894="","",IF(ABS($F894)&gt;MAXIMUM_PERMITTED_LEVERAGE, MAXIMUM_PERMITTED_LEVERAGE*SIGN($F894),$F894))</f>
        <v/>
      </c>
      <c r="H894" s="148">
        <f>IF(G894="","",MAX($G894,-ABS(MAXIMUM_PERMITTED_SHORT_POSITION)))</f>
        <v/>
      </c>
      <c r="I894" s="86">
        <f>IF(C894="","",IF(I893="Triggered","Triggered",IF((C894-C893)/C893*H893&lt;-TRAILING_STOP_LOSS_MAXIMUM_DAILY_LOSS,"Triggered","Inactive")))</f>
        <v/>
      </c>
      <c r="J894" s="148">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8">
        <f>IF('Rule Recommendations'!A895="","",'Rule Recommendations'!A895)</f>
        <v/>
      </c>
      <c r="F895" s="148">
        <f>IF($E895="","",IF(ROW($E895)&lt;=FIRST_PERMITTED_TRADE_DATE,0,'Apply Constraints'!$E895))</f>
        <v/>
      </c>
      <c r="G895" s="148">
        <f>IF(F895="","",IF(ABS($F895)&gt;MAXIMUM_PERMITTED_LEVERAGE, MAXIMUM_PERMITTED_LEVERAGE*SIGN($F895),$F895))</f>
        <v/>
      </c>
      <c r="H895" s="148">
        <f>IF(G895="","",MAX($G895,-ABS(MAXIMUM_PERMITTED_SHORT_POSITION)))</f>
        <v/>
      </c>
      <c r="I895" s="86">
        <f>IF(C895="","",IF(I894="Triggered","Triggered",IF((C895-C894)/C894*H894&lt;-TRAILING_STOP_LOSS_MAXIMUM_DAILY_LOSS,"Triggered","Inactive")))</f>
        <v/>
      </c>
      <c r="J895" s="148">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8">
        <f>IF('Rule Recommendations'!A896="","",'Rule Recommendations'!A896)</f>
        <v/>
      </c>
      <c r="F896" s="148">
        <f>IF($E896="","",IF(ROW($E896)&lt;=FIRST_PERMITTED_TRADE_DATE,0,'Apply Constraints'!$E896))</f>
        <v/>
      </c>
      <c r="G896" s="148">
        <f>IF(F896="","",IF(ABS($F896)&gt;MAXIMUM_PERMITTED_LEVERAGE, MAXIMUM_PERMITTED_LEVERAGE*SIGN($F896),$F896))</f>
        <v/>
      </c>
      <c r="H896" s="148">
        <f>IF(G896="","",MAX($G896,-ABS(MAXIMUM_PERMITTED_SHORT_POSITION)))</f>
        <v/>
      </c>
      <c r="I896" s="86">
        <f>IF(C896="","",IF(I895="Triggered","Triggered",IF((C896-C895)/C895*H895&lt;-TRAILING_STOP_LOSS_MAXIMUM_DAILY_LOSS,"Triggered","Inactive")))</f>
        <v/>
      </c>
      <c r="J896" s="148">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8">
        <f>IF('Rule Recommendations'!A897="","",'Rule Recommendations'!A897)</f>
        <v/>
      </c>
      <c r="F897" s="148">
        <f>IF($E897="","",IF(ROW($E897)&lt;=FIRST_PERMITTED_TRADE_DATE,0,'Apply Constraints'!$E897))</f>
        <v/>
      </c>
      <c r="G897" s="148">
        <f>IF(F897="","",IF(ABS($F897)&gt;MAXIMUM_PERMITTED_LEVERAGE, MAXIMUM_PERMITTED_LEVERAGE*SIGN($F897),$F897))</f>
        <v/>
      </c>
      <c r="H897" s="148">
        <f>IF(G897="","",MAX($G897,-ABS(MAXIMUM_PERMITTED_SHORT_POSITION)))</f>
        <v/>
      </c>
      <c r="I897" s="86">
        <f>IF(C897="","",IF(I896="Triggered","Triggered",IF((C897-C896)/C896*H896&lt;-TRAILING_STOP_LOSS_MAXIMUM_DAILY_LOSS,"Triggered","Inactive")))</f>
        <v/>
      </c>
      <c r="J897" s="148">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8">
        <f>IF('Rule Recommendations'!A898="","",'Rule Recommendations'!A898)</f>
        <v/>
      </c>
      <c r="F898" s="148">
        <f>IF($E898="","",IF(ROW($E898)&lt;=FIRST_PERMITTED_TRADE_DATE,0,'Apply Constraints'!$E898))</f>
        <v/>
      </c>
      <c r="G898" s="148">
        <f>IF(F898="","",IF(ABS($F898)&gt;MAXIMUM_PERMITTED_LEVERAGE, MAXIMUM_PERMITTED_LEVERAGE*SIGN($F898),$F898))</f>
        <v/>
      </c>
      <c r="H898" s="148">
        <f>IF(G898="","",MAX($G898,-ABS(MAXIMUM_PERMITTED_SHORT_POSITION)))</f>
        <v/>
      </c>
      <c r="I898" s="86">
        <f>IF(C898="","",IF(I897="Triggered","Triggered",IF((C898-C897)/C897*H897&lt;-TRAILING_STOP_LOSS_MAXIMUM_DAILY_LOSS,"Triggered","Inactive")))</f>
        <v/>
      </c>
      <c r="J898" s="148">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8">
        <f>IF('Rule Recommendations'!A899="","",'Rule Recommendations'!A899)</f>
        <v/>
      </c>
      <c r="F899" s="148">
        <f>IF($E899="","",IF(ROW($E899)&lt;=FIRST_PERMITTED_TRADE_DATE,0,'Apply Constraints'!$E899))</f>
        <v/>
      </c>
      <c r="G899" s="148">
        <f>IF(F899="","",IF(ABS($F899)&gt;MAXIMUM_PERMITTED_LEVERAGE, MAXIMUM_PERMITTED_LEVERAGE*SIGN($F899),$F899))</f>
        <v/>
      </c>
      <c r="H899" s="148">
        <f>IF(G899="","",MAX($G899,-ABS(MAXIMUM_PERMITTED_SHORT_POSITION)))</f>
        <v/>
      </c>
      <c r="I899" s="86">
        <f>IF(C899="","",IF(I898="Triggered","Triggered",IF((C899-C898)/C898*H898&lt;-TRAILING_STOP_LOSS_MAXIMUM_DAILY_LOSS,"Triggered","Inactive")))</f>
        <v/>
      </c>
      <c r="J899" s="148">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8">
        <f>IF('Rule Recommendations'!A900="","",'Rule Recommendations'!A900)</f>
        <v/>
      </c>
      <c r="F900" s="148">
        <f>IF($E900="","",IF(ROW($E900)&lt;=FIRST_PERMITTED_TRADE_DATE,0,'Apply Constraints'!$E900))</f>
        <v/>
      </c>
      <c r="G900" s="148">
        <f>IF(F900="","",IF(ABS($F900)&gt;MAXIMUM_PERMITTED_LEVERAGE, MAXIMUM_PERMITTED_LEVERAGE*SIGN($F900),$F900))</f>
        <v/>
      </c>
      <c r="H900" s="148">
        <f>IF(G900="","",MAX($G900,-ABS(MAXIMUM_PERMITTED_SHORT_POSITION)))</f>
        <v/>
      </c>
      <c r="I900" s="86">
        <f>IF(C900="","",IF(I899="Triggered","Triggered",IF((C900-C899)/C899*H899&lt;-TRAILING_STOP_LOSS_MAXIMUM_DAILY_LOSS,"Triggered","Inactive")))</f>
        <v/>
      </c>
      <c r="J900" s="148">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8">
        <f>IF('Rule Recommendations'!A901="","",'Rule Recommendations'!A901)</f>
        <v/>
      </c>
      <c r="F901" s="148">
        <f>IF($E901="","",IF(ROW($E901)&lt;=FIRST_PERMITTED_TRADE_DATE,0,'Apply Constraints'!$E901))</f>
        <v/>
      </c>
      <c r="G901" s="148">
        <f>IF(F901="","",IF(ABS($F901)&gt;MAXIMUM_PERMITTED_LEVERAGE, MAXIMUM_PERMITTED_LEVERAGE*SIGN($F901),$F901))</f>
        <v/>
      </c>
      <c r="H901" s="148">
        <f>IF(G901="","",MAX($G901,-ABS(MAXIMUM_PERMITTED_SHORT_POSITION)))</f>
        <v/>
      </c>
      <c r="I901" s="86">
        <f>IF(C901="","",IF(I900="Triggered","Triggered",IF((C901-C900)/C900*H900&lt;-TRAILING_STOP_LOSS_MAXIMUM_DAILY_LOSS,"Triggered","Inactive")))</f>
        <v/>
      </c>
      <c r="J901" s="148">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8">
        <f>IF('Rule Recommendations'!A902="","",'Rule Recommendations'!A902)</f>
        <v/>
      </c>
      <c r="F902" s="148">
        <f>IF($E902="","",IF(ROW($E902)&lt;=FIRST_PERMITTED_TRADE_DATE,0,'Apply Constraints'!$E902))</f>
        <v/>
      </c>
      <c r="G902" s="148">
        <f>IF(F902="","",IF(ABS($F902)&gt;MAXIMUM_PERMITTED_LEVERAGE, MAXIMUM_PERMITTED_LEVERAGE*SIGN($F902),$F902))</f>
        <v/>
      </c>
      <c r="H902" s="148">
        <f>IF(G902="","",MAX($G902,-ABS(MAXIMUM_PERMITTED_SHORT_POSITION)))</f>
        <v/>
      </c>
      <c r="I902" s="86">
        <f>IF(C902="","",IF(I901="Triggered","Triggered",IF((C902-C901)/C901*H901&lt;-TRAILING_STOP_LOSS_MAXIMUM_DAILY_LOSS,"Triggered","Inactive")))</f>
        <v/>
      </c>
      <c r="J902" s="148">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8">
        <f>IF('Rule Recommendations'!A903="","",'Rule Recommendations'!A903)</f>
        <v/>
      </c>
      <c r="F903" s="148">
        <f>IF($E903="","",IF(ROW($E903)&lt;=FIRST_PERMITTED_TRADE_DATE,0,'Apply Constraints'!$E903))</f>
        <v/>
      </c>
      <c r="G903" s="148">
        <f>IF(F903="","",IF(ABS($F903)&gt;MAXIMUM_PERMITTED_LEVERAGE, MAXIMUM_PERMITTED_LEVERAGE*SIGN($F903),$F903))</f>
        <v/>
      </c>
      <c r="H903" s="148">
        <f>IF(G903="","",MAX($G903,-ABS(MAXIMUM_PERMITTED_SHORT_POSITION)))</f>
        <v/>
      </c>
      <c r="I903" s="86">
        <f>IF(C903="","",IF(I902="Triggered","Triggered",IF((C903-C902)/C902*H902&lt;-TRAILING_STOP_LOSS_MAXIMUM_DAILY_LOSS,"Triggered","Inactive")))</f>
        <v/>
      </c>
      <c r="J903" s="148">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8">
        <f>IF('Rule Recommendations'!A904="","",'Rule Recommendations'!A904)</f>
        <v/>
      </c>
      <c r="F904" s="148">
        <f>IF($E904="","",IF(ROW($E904)&lt;=FIRST_PERMITTED_TRADE_DATE,0,'Apply Constraints'!$E904))</f>
        <v/>
      </c>
      <c r="G904" s="148">
        <f>IF(F904="","",IF(ABS($F904)&gt;MAXIMUM_PERMITTED_LEVERAGE, MAXIMUM_PERMITTED_LEVERAGE*SIGN($F904),$F904))</f>
        <v/>
      </c>
      <c r="H904" s="148">
        <f>IF(G904="","",MAX($G904,-ABS(MAXIMUM_PERMITTED_SHORT_POSITION)))</f>
        <v/>
      </c>
      <c r="I904" s="86">
        <f>IF(C904="","",IF(I903="Triggered","Triggered",IF((C904-C903)/C903*H903&lt;-TRAILING_STOP_LOSS_MAXIMUM_DAILY_LOSS,"Triggered","Inactive")))</f>
        <v/>
      </c>
      <c r="J904" s="148">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8">
        <f>IF('Rule Recommendations'!A905="","",'Rule Recommendations'!A905)</f>
        <v/>
      </c>
      <c r="F905" s="148">
        <f>IF($E905="","",IF(ROW($E905)&lt;=FIRST_PERMITTED_TRADE_DATE,0,'Apply Constraints'!$E905))</f>
        <v/>
      </c>
      <c r="G905" s="148">
        <f>IF(F905="","",IF(ABS($F905)&gt;MAXIMUM_PERMITTED_LEVERAGE, MAXIMUM_PERMITTED_LEVERAGE*SIGN($F905),$F905))</f>
        <v/>
      </c>
      <c r="H905" s="148">
        <f>IF(G905="","",MAX($G905,-ABS(MAXIMUM_PERMITTED_SHORT_POSITION)))</f>
        <v/>
      </c>
      <c r="I905" s="86">
        <f>IF(C905="","",IF(I904="Triggered","Triggered",IF((C905-C904)/C904*H904&lt;-TRAILING_STOP_LOSS_MAXIMUM_DAILY_LOSS,"Triggered","Inactive")))</f>
        <v/>
      </c>
      <c r="J905" s="148">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8">
        <f>IF('Rule Recommendations'!A906="","",'Rule Recommendations'!A906)</f>
        <v/>
      </c>
      <c r="F906" s="148">
        <f>IF($E906="","",IF(ROW($E906)&lt;=FIRST_PERMITTED_TRADE_DATE,0,'Apply Constraints'!$E906))</f>
        <v/>
      </c>
      <c r="G906" s="148">
        <f>IF(F906="","",IF(ABS($F906)&gt;MAXIMUM_PERMITTED_LEVERAGE, MAXIMUM_PERMITTED_LEVERAGE*SIGN($F906),$F906))</f>
        <v/>
      </c>
      <c r="H906" s="148">
        <f>IF(G906="","",MAX($G906,-ABS(MAXIMUM_PERMITTED_SHORT_POSITION)))</f>
        <v/>
      </c>
      <c r="I906" s="86">
        <f>IF(C906="","",IF(I905="Triggered","Triggered",IF((C906-C905)/C905*H905&lt;-TRAILING_STOP_LOSS_MAXIMUM_DAILY_LOSS,"Triggered","Inactive")))</f>
        <v/>
      </c>
      <c r="J906" s="148">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8">
        <f>IF('Rule Recommendations'!A907="","",'Rule Recommendations'!A907)</f>
        <v/>
      </c>
      <c r="F907" s="148">
        <f>IF($E907="","",IF(ROW($E907)&lt;=FIRST_PERMITTED_TRADE_DATE,0,'Apply Constraints'!$E907))</f>
        <v/>
      </c>
      <c r="G907" s="148">
        <f>IF(F907="","",IF(ABS($F907)&gt;MAXIMUM_PERMITTED_LEVERAGE, MAXIMUM_PERMITTED_LEVERAGE*SIGN($F907),$F907))</f>
        <v/>
      </c>
      <c r="H907" s="148">
        <f>IF(G907="","",MAX($G907,-ABS(MAXIMUM_PERMITTED_SHORT_POSITION)))</f>
        <v/>
      </c>
      <c r="I907" s="86">
        <f>IF(C907="","",IF(I906="Triggered","Triggered",IF((C907-C906)/C906*H906&lt;-TRAILING_STOP_LOSS_MAXIMUM_DAILY_LOSS,"Triggered","Inactive")))</f>
        <v/>
      </c>
      <c r="J907" s="148">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8">
        <f>IF('Rule Recommendations'!A908="","",'Rule Recommendations'!A908)</f>
        <v/>
      </c>
      <c r="F908" s="148">
        <f>IF($E908="","",IF(ROW($E908)&lt;=FIRST_PERMITTED_TRADE_DATE,0,'Apply Constraints'!$E908))</f>
        <v/>
      </c>
      <c r="G908" s="148">
        <f>IF(F908="","",IF(ABS($F908)&gt;MAXIMUM_PERMITTED_LEVERAGE, MAXIMUM_PERMITTED_LEVERAGE*SIGN($F908),$F908))</f>
        <v/>
      </c>
      <c r="H908" s="148">
        <f>IF(G908="","",MAX($G908,-ABS(MAXIMUM_PERMITTED_SHORT_POSITION)))</f>
        <v/>
      </c>
      <c r="I908" s="86">
        <f>IF(C908="","",IF(I907="Triggered","Triggered",IF((C908-C907)/C907*H907&lt;-TRAILING_STOP_LOSS_MAXIMUM_DAILY_LOSS,"Triggered","Inactive")))</f>
        <v/>
      </c>
      <c r="J908" s="148">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8">
        <f>IF('Rule Recommendations'!A909="","",'Rule Recommendations'!A909)</f>
        <v/>
      </c>
      <c r="F909" s="148">
        <f>IF($E909="","",IF(ROW($E909)&lt;=FIRST_PERMITTED_TRADE_DATE,0,'Apply Constraints'!$E909))</f>
        <v/>
      </c>
      <c r="G909" s="148">
        <f>IF(F909="","",IF(ABS($F909)&gt;MAXIMUM_PERMITTED_LEVERAGE, MAXIMUM_PERMITTED_LEVERAGE*SIGN($F909),$F909))</f>
        <v/>
      </c>
      <c r="H909" s="148">
        <f>IF(G909="","",MAX($G909,-ABS(MAXIMUM_PERMITTED_SHORT_POSITION)))</f>
        <v/>
      </c>
      <c r="I909" s="86">
        <f>IF(C909="","",IF(I908="Triggered","Triggered",IF((C909-C908)/C908*H908&lt;-TRAILING_STOP_LOSS_MAXIMUM_DAILY_LOSS,"Triggered","Inactive")))</f>
        <v/>
      </c>
      <c r="J909" s="148">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8">
        <f>IF('Rule Recommendations'!A910="","",'Rule Recommendations'!A910)</f>
        <v/>
      </c>
      <c r="F910" s="148">
        <f>IF($E910="","",IF(ROW($E910)&lt;=FIRST_PERMITTED_TRADE_DATE,0,'Apply Constraints'!$E910))</f>
        <v/>
      </c>
      <c r="G910" s="148">
        <f>IF(F910="","",IF(ABS($F910)&gt;MAXIMUM_PERMITTED_LEVERAGE, MAXIMUM_PERMITTED_LEVERAGE*SIGN($F910),$F910))</f>
        <v/>
      </c>
      <c r="H910" s="148">
        <f>IF(G910="","",MAX($G910,-ABS(MAXIMUM_PERMITTED_SHORT_POSITION)))</f>
        <v/>
      </c>
      <c r="I910" s="86">
        <f>IF(C910="","",IF(I909="Triggered","Triggered",IF((C910-C909)/C909*H909&lt;-TRAILING_STOP_LOSS_MAXIMUM_DAILY_LOSS,"Triggered","Inactive")))</f>
        <v/>
      </c>
      <c r="J910" s="148">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8">
        <f>IF('Rule Recommendations'!A911="","",'Rule Recommendations'!A911)</f>
        <v/>
      </c>
      <c r="F911" s="148">
        <f>IF($E911="","",IF(ROW($E911)&lt;=FIRST_PERMITTED_TRADE_DATE,0,'Apply Constraints'!$E911))</f>
        <v/>
      </c>
      <c r="G911" s="148">
        <f>IF(F911="","",IF(ABS($F911)&gt;MAXIMUM_PERMITTED_LEVERAGE, MAXIMUM_PERMITTED_LEVERAGE*SIGN($F911),$F911))</f>
        <v/>
      </c>
      <c r="H911" s="148">
        <f>IF(G911="","",MAX($G911,-ABS(MAXIMUM_PERMITTED_SHORT_POSITION)))</f>
        <v/>
      </c>
      <c r="I911" s="86">
        <f>IF(C911="","",IF(I910="Triggered","Triggered",IF((C911-C910)/C910*H910&lt;-TRAILING_STOP_LOSS_MAXIMUM_DAILY_LOSS,"Triggered","Inactive")))</f>
        <v/>
      </c>
      <c r="J911" s="148">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8">
        <f>IF('Rule Recommendations'!A912="","",'Rule Recommendations'!A912)</f>
        <v/>
      </c>
      <c r="F912" s="148">
        <f>IF($E912="","",IF(ROW($E912)&lt;=FIRST_PERMITTED_TRADE_DATE,0,'Apply Constraints'!$E912))</f>
        <v/>
      </c>
      <c r="G912" s="148">
        <f>IF(F912="","",IF(ABS($F912)&gt;MAXIMUM_PERMITTED_LEVERAGE, MAXIMUM_PERMITTED_LEVERAGE*SIGN($F912),$F912))</f>
        <v/>
      </c>
      <c r="H912" s="148">
        <f>IF(G912="","",MAX($G912,-ABS(MAXIMUM_PERMITTED_SHORT_POSITION)))</f>
        <v/>
      </c>
      <c r="I912" s="86">
        <f>IF(C912="","",IF(I911="Triggered","Triggered",IF((C912-C911)/C911*H911&lt;-TRAILING_STOP_LOSS_MAXIMUM_DAILY_LOSS,"Triggered","Inactive")))</f>
        <v/>
      </c>
      <c r="J912" s="148">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8">
        <f>IF('Rule Recommendations'!A913="","",'Rule Recommendations'!A913)</f>
        <v/>
      </c>
      <c r="F913" s="148">
        <f>IF($E913="","",IF(ROW($E913)&lt;=FIRST_PERMITTED_TRADE_DATE,0,'Apply Constraints'!$E913))</f>
        <v/>
      </c>
      <c r="G913" s="148">
        <f>IF(F913="","",IF(ABS($F913)&gt;MAXIMUM_PERMITTED_LEVERAGE, MAXIMUM_PERMITTED_LEVERAGE*SIGN($F913),$F913))</f>
        <v/>
      </c>
      <c r="H913" s="148">
        <f>IF(G913="","",MAX($G913,-ABS(MAXIMUM_PERMITTED_SHORT_POSITION)))</f>
        <v/>
      </c>
      <c r="I913" s="86">
        <f>IF(C913="","",IF(I912="Triggered","Triggered",IF((C913-C912)/C912*H912&lt;-TRAILING_STOP_LOSS_MAXIMUM_DAILY_LOSS,"Triggered","Inactive")))</f>
        <v/>
      </c>
      <c r="J913" s="148">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8">
        <f>IF('Rule Recommendations'!A914="","",'Rule Recommendations'!A914)</f>
        <v/>
      </c>
      <c r="F914" s="148">
        <f>IF($E914="","",IF(ROW($E914)&lt;=FIRST_PERMITTED_TRADE_DATE,0,'Apply Constraints'!$E914))</f>
        <v/>
      </c>
      <c r="G914" s="148">
        <f>IF(F914="","",IF(ABS($F914)&gt;MAXIMUM_PERMITTED_LEVERAGE, MAXIMUM_PERMITTED_LEVERAGE*SIGN($F914),$F914))</f>
        <v/>
      </c>
      <c r="H914" s="148">
        <f>IF(G914="","",MAX($G914,-ABS(MAXIMUM_PERMITTED_SHORT_POSITION)))</f>
        <v/>
      </c>
      <c r="I914" s="86">
        <f>IF(C914="","",IF(I913="Triggered","Triggered",IF((C914-C913)/C913*H913&lt;-TRAILING_STOP_LOSS_MAXIMUM_DAILY_LOSS,"Triggered","Inactive")))</f>
        <v/>
      </c>
      <c r="J914" s="148">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8">
        <f>IF('Rule Recommendations'!A915="","",'Rule Recommendations'!A915)</f>
        <v/>
      </c>
      <c r="F915" s="148">
        <f>IF($E915="","",IF(ROW($E915)&lt;=FIRST_PERMITTED_TRADE_DATE,0,'Apply Constraints'!$E915))</f>
        <v/>
      </c>
      <c r="G915" s="148">
        <f>IF(F915="","",IF(ABS($F915)&gt;MAXIMUM_PERMITTED_LEVERAGE, MAXIMUM_PERMITTED_LEVERAGE*SIGN($F915),$F915))</f>
        <v/>
      </c>
      <c r="H915" s="148">
        <f>IF(G915="","",MAX($G915,-ABS(MAXIMUM_PERMITTED_SHORT_POSITION)))</f>
        <v/>
      </c>
      <c r="I915" s="86">
        <f>IF(C915="","",IF(I914="Triggered","Triggered",IF((C915-C914)/C914*H914&lt;-TRAILING_STOP_LOSS_MAXIMUM_DAILY_LOSS,"Triggered","Inactive")))</f>
        <v/>
      </c>
      <c r="J915" s="148">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8">
        <f>IF('Rule Recommendations'!A916="","",'Rule Recommendations'!A916)</f>
        <v/>
      </c>
      <c r="F916" s="148">
        <f>IF($E916="","",IF(ROW($E916)&lt;=FIRST_PERMITTED_TRADE_DATE,0,'Apply Constraints'!$E916))</f>
        <v/>
      </c>
      <c r="G916" s="148">
        <f>IF(F916="","",IF(ABS($F916)&gt;MAXIMUM_PERMITTED_LEVERAGE, MAXIMUM_PERMITTED_LEVERAGE*SIGN($F916),$F916))</f>
        <v/>
      </c>
      <c r="H916" s="148">
        <f>IF(G916="","",MAX($G916,-ABS(MAXIMUM_PERMITTED_SHORT_POSITION)))</f>
        <v/>
      </c>
      <c r="I916" s="86">
        <f>IF(C916="","",IF(I915="Triggered","Triggered",IF((C916-C915)/C915*H915&lt;-TRAILING_STOP_LOSS_MAXIMUM_DAILY_LOSS,"Triggered","Inactive")))</f>
        <v/>
      </c>
      <c r="J916" s="148">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8">
        <f>IF('Rule Recommendations'!A917="","",'Rule Recommendations'!A917)</f>
        <v/>
      </c>
      <c r="F917" s="148">
        <f>IF($E917="","",IF(ROW($E917)&lt;=FIRST_PERMITTED_TRADE_DATE,0,'Apply Constraints'!$E917))</f>
        <v/>
      </c>
      <c r="G917" s="148">
        <f>IF(F917="","",IF(ABS($F917)&gt;MAXIMUM_PERMITTED_LEVERAGE, MAXIMUM_PERMITTED_LEVERAGE*SIGN($F917),$F917))</f>
        <v/>
      </c>
      <c r="H917" s="148">
        <f>IF(G917="","",MAX($G917,-ABS(MAXIMUM_PERMITTED_SHORT_POSITION)))</f>
        <v/>
      </c>
      <c r="I917" s="86">
        <f>IF(C917="","",IF(I916="Triggered","Triggered",IF((C917-C916)/C916*H916&lt;-TRAILING_STOP_LOSS_MAXIMUM_DAILY_LOSS,"Triggered","Inactive")))</f>
        <v/>
      </c>
      <c r="J917" s="148">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8">
        <f>IF('Rule Recommendations'!A918="","",'Rule Recommendations'!A918)</f>
        <v/>
      </c>
      <c r="F918" s="148">
        <f>IF($E918="","",IF(ROW($E918)&lt;=FIRST_PERMITTED_TRADE_DATE,0,'Apply Constraints'!$E918))</f>
        <v/>
      </c>
      <c r="G918" s="148">
        <f>IF(F918="","",IF(ABS($F918)&gt;MAXIMUM_PERMITTED_LEVERAGE, MAXIMUM_PERMITTED_LEVERAGE*SIGN($F918),$F918))</f>
        <v/>
      </c>
      <c r="H918" s="148">
        <f>IF(G918="","",MAX($G918,-ABS(MAXIMUM_PERMITTED_SHORT_POSITION)))</f>
        <v/>
      </c>
      <c r="I918" s="86">
        <f>IF(C918="","",IF(I917="Triggered","Triggered",IF((C918-C917)/C917*H917&lt;-TRAILING_STOP_LOSS_MAXIMUM_DAILY_LOSS,"Triggered","Inactive")))</f>
        <v/>
      </c>
      <c r="J918" s="148">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8">
        <f>IF('Rule Recommendations'!A919="","",'Rule Recommendations'!A919)</f>
        <v/>
      </c>
      <c r="F919" s="148">
        <f>IF($E919="","",IF(ROW($E919)&lt;=FIRST_PERMITTED_TRADE_DATE,0,'Apply Constraints'!$E919))</f>
        <v/>
      </c>
      <c r="G919" s="148">
        <f>IF(F919="","",IF(ABS($F919)&gt;MAXIMUM_PERMITTED_LEVERAGE, MAXIMUM_PERMITTED_LEVERAGE*SIGN($F919),$F919))</f>
        <v/>
      </c>
      <c r="H919" s="148">
        <f>IF(G919="","",MAX($G919,-ABS(MAXIMUM_PERMITTED_SHORT_POSITION)))</f>
        <v/>
      </c>
      <c r="I919" s="86">
        <f>IF(C919="","",IF(I918="Triggered","Triggered",IF((C919-C918)/C918*H918&lt;-TRAILING_STOP_LOSS_MAXIMUM_DAILY_LOSS,"Triggered","Inactive")))</f>
        <v/>
      </c>
      <c r="J919" s="148">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8">
        <f>IF('Rule Recommendations'!A920="","",'Rule Recommendations'!A920)</f>
        <v/>
      </c>
      <c r="F920" s="148">
        <f>IF($E920="","",IF(ROW($E920)&lt;=FIRST_PERMITTED_TRADE_DATE,0,'Apply Constraints'!$E920))</f>
        <v/>
      </c>
      <c r="G920" s="148">
        <f>IF(F920="","",IF(ABS($F920)&gt;MAXIMUM_PERMITTED_LEVERAGE, MAXIMUM_PERMITTED_LEVERAGE*SIGN($F920),$F920))</f>
        <v/>
      </c>
      <c r="H920" s="148">
        <f>IF(G920="","",MAX($G920,-ABS(MAXIMUM_PERMITTED_SHORT_POSITION)))</f>
        <v/>
      </c>
      <c r="I920" s="86">
        <f>IF(C920="","",IF(I919="Triggered","Triggered",IF((C920-C919)/C919*H919&lt;-TRAILING_STOP_LOSS_MAXIMUM_DAILY_LOSS,"Triggered","Inactive")))</f>
        <v/>
      </c>
      <c r="J920" s="148">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8">
        <f>IF('Rule Recommendations'!A921="","",'Rule Recommendations'!A921)</f>
        <v/>
      </c>
      <c r="F921" s="148">
        <f>IF($E921="","",IF(ROW($E921)&lt;=FIRST_PERMITTED_TRADE_DATE,0,'Apply Constraints'!$E921))</f>
        <v/>
      </c>
      <c r="G921" s="148">
        <f>IF(F921="","",IF(ABS($F921)&gt;MAXIMUM_PERMITTED_LEVERAGE, MAXIMUM_PERMITTED_LEVERAGE*SIGN($F921),$F921))</f>
        <v/>
      </c>
      <c r="H921" s="148">
        <f>IF(G921="","",MAX($G921,-ABS(MAXIMUM_PERMITTED_SHORT_POSITION)))</f>
        <v/>
      </c>
      <c r="I921" s="86">
        <f>IF(C921="","",IF(I920="Triggered","Triggered",IF((C921-C920)/C920*H920&lt;-TRAILING_STOP_LOSS_MAXIMUM_DAILY_LOSS,"Triggered","Inactive")))</f>
        <v/>
      </c>
      <c r="J921" s="148">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8">
        <f>IF('Rule Recommendations'!A922="","",'Rule Recommendations'!A922)</f>
        <v/>
      </c>
      <c r="F922" s="148">
        <f>IF($E922="","",IF(ROW($E922)&lt;=FIRST_PERMITTED_TRADE_DATE,0,'Apply Constraints'!$E922))</f>
        <v/>
      </c>
      <c r="G922" s="148">
        <f>IF(F922="","",IF(ABS($F922)&gt;MAXIMUM_PERMITTED_LEVERAGE, MAXIMUM_PERMITTED_LEVERAGE*SIGN($F922),$F922))</f>
        <v/>
      </c>
      <c r="H922" s="148">
        <f>IF(G922="","",MAX($G922,-ABS(MAXIMUM_PERMITTED_SHORT_POSITION)))</f>
        <v/>
      </c>
      <c r="I922" s="86">
        <f>IF(C922="","",IF(I921="Triggered","Triggered",IF((C922-C921)/C921*H921&lt;-TRAILING_STOP_LOSS_MAXIMUM_DAILY_LOSS,"Triggered","Inactive")))</f>
        <v/>
      </c>
      <c r="J922" s="148">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8">
        <f>IF('Rule Recommendations'!A923="","",'Rule Recommendations'!A923)</f>
        <v/>
      </c>
      <c r="F923" s="148">
        <f>IF($E923="","",IF(ROW($E923)&lt;=FIRST_PERMITTED_TRADE_DATE,0,'Apply Constraints'!$E923))</f>
        <v/>
      </c>
      <c r="G923" s="148">
        <f>IF(F923="","",IF(ABS($F923)&gt;MAXIMUM_PERMITTED_LEVERAGE, MAXIMUM_PERMITTED_LEVERAGE*SIGN($F923),$F923))</f>
        <v/>
      </c>
      <c r="H923" s="148">
        <f>IF(G923="","",MAX($G923,-ABS(MAXIMUM_PERMITTED_SHORT_POSITION)))</f>
        <v/>
      </c>
      <c r="I923" s="86">
        <f>IF(C923="","",IF(I922="Triggered","Triggered",IF((C923-C922)/C922*H922&lt;-TRAILING_STOP_LOSS_MAXIMUM_DAILY_LOSS,"Triggered","Inactive")))</f>
        <v/>
      </c>
      <c r="J923" s="148">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8">
        <f>IF('Rule Recommendations'!A924="","",'Rule Recommendations'!A924)</f>
        <v/>
      </c>
      <c r="F924" s="148">
        <f>IF($E924="","",IF(ROW($E924)&lt;=FIRST_PERMITTED_TRADE_DATE,0,'Apply Constraints'!$E924))</f>
        <v/>
      </c>
      <c r="G924" s="148">
        <f>IF(F924="","",IF(ABS($F924)&gt;MAXIMUM_PERMITTED_LEVERAGE, MAXIMUM_PERMITTED_LEVERAGE*SIGN($F924),$F924))</f>
        <v/>
      </c>
      <c r="H924" s="148">
        <f>IF(G924="","",MAX($G924,-ABS(MAXIMUM_PERMITTED_SHORT_POSITION)))</f>
        <v/>
      </c>
      <c r="I924" s="86">
        <f>IF(C924="","",IF(I923="Triggered","Triggered",IF((C924-C923)/C923*H923&lt;-TRAILING_STOP_LOSS_MAXIMUM_DAILY_LOSS,"Triggered","Inactive")))</f>
        <v/>
      </c>
      <c r="J924" s="148">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8">
        <f>IF('Rule Recommendations'!A925="","",'Rule Recommendations'!A925)</f>
        <v/>
      </c>
      <c r="F925" s="148">
        <f>IF($E925="","",IF(ROW($E925)&lt;=FIRST_PERMITTED_TRADE_DATE,0,'Apply Constraints'!$E925))</f>
        <v/>
      </c>
      <c r="G925" s="148">
        <f>IF(F925="","",IF(ABS($F925)&gt;MAXIMUM_PERMITTED_LEVERAGE, MAXIMUM_PERMITTED_LEVERAGE*SIGN($F925),$F925))</f>
        <v/>
      </c>
      <c r="H925" s="148">
        <f>IF(G925="","",MAX($G925,-ABS(MAXIMUM_PERMITTED_SHORT_POSITION)))</f>
        <v/>
      </c>
      <c r="I925" s="86">
        <f>IF(C925="","",IF(I924="Triggered","Triggered",IF((C925-C924)/C924*H924&lt;-TRAILING_STOP_LOSS_MAXIMUM_DAILY_LOSS,"Triggered","Inactive")))</f>
        <v/>
      </c>
      <c r="J925" s="148">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8">
        <f>IF('Rule Recommendations'!A926="","",'Rule Recommendations'!A926)</f>
        <v/>
      </c>
      <c r="F926" s="148">
        <f>IF($E926="","",IF(ROW($E926)&lt;=FIRST_PERMITTED_TRADE_DATE,0,'Apply Constraints'!$E926))</f>
        <v/>
      </c>
      <c r="G926" s="148">
        <f>IF(F926="","",IF(ABS($F926)&gt;MAXIMUM_PERMITTED_LEVERAGE, MAXIMUM_PERMITTED_LEVERAGE*SIGN($F926),$F926))</f>
        <v/>
      </c>
      <c r="H926" s="148">
        <f>IF(G926="","",MAX($G926,-ABS(MAXIMUM_PERMITTED_SHORT_POSITION)))</f>
        <v/>
      </c>
      <c r="I926" s="86">
        <f>IF(C926="","",IF(I925="Triggered","Triggered",IF((C926-C925)/C925*H925&lt;-TRAILING_STOP_LOSS_MAXIMUM_DAILY_LOSS,"Triggered","Inactive")))</f>
        <v/>
      </c>
      <c r="J926" s="148">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8">
        <f>IF('Rule Recommendations'!A927="","",'Rule Recommendations'!A927)</f>
        <v/>
      </c>
      <c r="F927" s="148">
        <f>IF($E927="","",IF(ROW($E927)&lt;=FIRST_PERMITTED_TRADE_DATE,0,'Apply Constraints'!$E927))</f>
        <v/>
      </c>
      <c r="G927" s="148">
        <f>IF(F927="","",IF(ABS($F927)&gt;MAXIMUM_PERMITTED_LEVERAGE, MAXIMUM_PERMITTED_LEVERAGE*SIGN($F927),$F927))</f>
        <v/>
      </c>
      <c r="H927" s="148">
        <f>IF(G927="","",MAX($G927,-ABS(MAXIMUM_PERMITTED_SHORT_POSITION)))</f>
        <v/>
      </c>
      <c r="I927" s="86">
        <f>IF(C927="","",IF(I926="Triggered","Triggered",IF((C927-C926)/C926*H926&lt;-TRAILING_STOP_LOSS_MAXIMUM_DAILY_LOSS,"Triggered","Inactive")))</f>
        <v/>
      </c>
      <c r="J927" s="148">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8">
        <f>IF('Rule Recommendations'!A928="","",'Rule Recommendations'!A928)</f>
        <v/>
      </c>
      <c r="F928" s="148">
        <f>IF($E928="","",IF(ROW($E928)&lt;=FIRST_PERMITTED_TRADE_DATE,0,'Apply Constraints'!$E928))</f>
        <v/>
      </c>
      <c r="G928" s="148">
        <f>IF(F928="","",IF(ABS($F928)&gt;MAXIMUM_PERMITTED_LEVERAGE, MAXIMUM_PERMITTED_LEVERAGE*SIGN($F928),$F928))</f>
        <v/>
      </c>
      <c r="H928" s="148">
        <f>IF(G928="","",MAX($G928,-ABS(MAXIMUM_PERMITTED_SHORT_POSITION)))</f>
        <v/>
      </c>
      <c r="I928" s="86">
        <f>IF(C928="","",IF(I927="Triggered","Triggered",IF((C928-C927)/C927*H927&lt;-TRAILING_STOP_LOSS_MAXIMUM_DAILY_LOSS,"Triggered","Inactive")))</f>
        <v/>
      </c>
      <c r="J928" s="148">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8">
        <f>IF('Rule Recommendations'!A929="","",'Rule Recommendations'!A929)</f>
        <v/>
      </c>
      <c r="F929" s="148">
        <f>IF($E929="","",IF(ROW($E929)&lt;=FIRST_PERMITTED_TRADE_DATE,0,'Apply Constraints'!$E929))</f>
        <v/>
      </c>
      <c r="G929" s="148">
        <f>IF(F929="","",IF(ABS($F929)&gt;MAXIMUM_PERMITTED_LEVERAGE, MAXIMUM_PERMITTED_LEVERAGE*SIGN($F929),$F929))</f>
        <v/>
      </c>
      <c r="H929" s="148">
        <f>IF(G929="","",MAX($G929,-ABS(MAXIMUM_PERMITTED_SHORT_POSITION)))</f>
        <v/>
      </c>
      <c r="I929" s="86">
        <f>IF(C929="","",IF(I928="Triggered","Triggered",IF((C929-C928)/C928*H928&lt;-TRAILING_STOP_LOSS_MAXIMUM_DAILY_LOSS,"Triggered","Inactive")))</f>
        <v/>
      </c>
      <c r="J929" s="148">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8">
        <f>IF('Rule Recommendations'!A930="","",'Rule Recommendations'!A930)</f>
        <v/>
      </c>
      <c r="F930" s="148">
        <f>IF($E930="","",IF(ROW($E930)&lt;=FIRST_PERMITTED_TRADE_DATE,0,'Apply Constraints'!$E930))</f>
        <v/>
      </c>
      <c r="G930" s="148">
        <f>IF(F930="","",IF(ABS($F930)&gt;MAXIMUM_PERMITTED_LEVERAGE, MAXIMUM_PERMITTED_LEVERAGE*SIGN($F930),$F930))</f>
        <v/>
      </c>
      <c r="H930" s="148">
        <f>IF(G930="","",MAX($G930,-ABS(MAXIMUM_PERMITTED_SHORT_POSITION)))</f>
        <v/>
      </c>
      <c r="I930" s="86">
        <f>IF(C930="","",IF(I929="Triggered","Triggered",IF((C930-C929)/C929*H929&lt;-TRAILING_STOP_LOSS_MAXIMUM_DAILY_LOSS,"Triggered","Inactive")))</f>
        <v/>
      </c>
      <c r="J930" s="148">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8">
        <f>IF('Rule Recommendations'!A931="","",'Rule Recommendations'!A931)</f>
        <v/>
      </c>
      <c r="F931" s="148">
        <f>IF($E931="","",IF(ROW($E931)&lt;=FIRST_PERMITTED_TRADE_DATE,0,'Apply Constraints'!$E931))</f>
        <v/>
      </c>
      <c r="G931" s="148">
        <f>IF(F931="","",IF(ABS($F931)&gt;MAXIMUM_PERMITTED_LEVERAGE, MAXIMUM_PERMITTED_LEVERAGE*SIGN($F931),$F931))</f>
        <v/>
      </c>
      <c r="H931" s="148">
        <f>IF(G931="","",MAX($G931,-ABS(MAXIMUM_PERMITTED_SHORT_POSITION)))</f>
        <v/>
      </c>
      <c r="I931" s="86">
        <f>IF(C931="","",IF(I930="Triggered","Triggered",IF((C931-C930)/C930*H930&lt;-TRAILING_STOP_LOSS_MAXIMUM_DAILY_LOSS,"Triggered","Inactive")))</f>
        <v/>
      </c>
      <c r="J931" s="148">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8">
        <f>IF('Rule Recommendations'!A932="","",'Rule Recommendations'!A932)</f>
        <v/>
      </c>
      <c r="F932" s="148">
        <f>IF($E932="","",IF(ROW($E932)&lt;=FIRST_PERMITTED_TRADE_DATE,0,'Apply Constraints'!$E932))</f>
        <v/>
      </c>
      <c r="G932" s="148">
        <f>IF(F932="","",IF(ABS($F932)&gt;MAXIMUM_PERMITTED_LEVERAGE, MAXIMUM_PERMITTED_LEVERAGE*SIGN($F932),$F932))</f>
        <v/>
      </c>
      <c r="H932" s="148">
        <f>IF(G932="","",MAX($G932,-ABS(MAXIMUM_PERMITTED_SHORT_POSITION)))</f>
        <v/>
      </c>
      <c r="I932" s="86">
        <f>IF(C932="","",IF(I931="Triggered","Triggered",IF((C932-C931)/C931*H931&lt;-TRAILING_STOP_LOSS_MAXIMUM_DAILY_LOSS,"Triggered","Inactive")))</f>
        <v/>
      </c>
      <c r="J932" s="148">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8">
        <f>IF('Rule Recommendations'!A933="","",'Rule Recommendations'!A933)</f>
        <v/>
      </c>
      <c r="F933" s="148">
        <f>IF($E933="","",IF(ROW($E933)&lt;=FIRST_PERMITTED_TRADE_DATE,0,'Apply Constraints'!$E933))</f>
        <v/>
      </c>
      <c r="G933" s="148">
        <f>IF(F933="","",IF(ABS($F933)&gt;MAXIMUM_PERMITTED_LEVERAGE, MAXIMUM_PERMITTED_LEVERAGE*SIGN($F933),$F933))</f>
        <v/>
      </c>
      <c r="H933" s="148">
        <f>IF(G933="","",MAX($G933,-ABS(MAXIMUM_PERMITTED_SHORT_POSITION)))</f>
        <v/>
      </c>
      <c r="I933" s="86">
        <f>IF(C933="","",IF(I932="Triggered","Triggered",IF((C933-C932)/C932*H932&lt;-TRAILING_STOP_LOSS_MAXIMUM_DAILY_LOSS,"Triggered","Inactive")))</f>
        <v/>
      </c>
      <c r="J933" s="148">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8">
        <f>IF('Rule Recommendations'!A934="","",'Rule Recommendations'!A934)</f>
        <v/>
      </c>
      <c r="F934" s="148">
        <f>IF($E934="","",IF(ROW($E934)&lt;=FIRST_PERMITTED_TRADE_DATE,0,'Apply Constraints'!$E934))</f>
        <v/>
      </c>
      <c r="G934" s="148">
        <f>IF(F934="","",IF(ABS($F934)&gt;MAXIMUM_PERMITTED_LEVERAGE, MAXIMUM_PERMITTED_LEVERAGE*SIGN($F934),$F934))</f>
        <v/>
      </c>
      <c r="H934" s="148">
        <f>IF(G934="","",MAX($G934,-ABS(MAXIMUM_PERMITTED_SHORT_POSITION)))</f>
        <v/>
      </c>
      <c r="I934" s="86">
        <f>IF(C934="","",IF(I933="Triggered","Triggered",IF((C934-C933)/C933*H933&lt;-TRAILING_STOP_LOSS_MAXIMUM_DAILY_LOSS,"Triggered","Inactive")))</f>
        <v/>
      </c>
      <c r="J934" s="148">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8">
        <f>IF('Rule Recommendations'!A935="","",'Rule Recommendations'!A935)</f>
        <v/>
      </c>
      <c r="F935" s="148">
        <f>IF($E935="","",IF(ROW($E935)&lt;=FIRST_PERMITTED_TRADE_DATE,0,'Apply Constraints'!$E935))</f>
        <v/>
      </c>
      <c r="G935" s="148">
        <f>IF(F935="","",IF(ABS($F935)&gt;MAXIMUM_PERMITTED_LEVERAGE, MAXIMUM_PERMITTED_LEVERAGE*SIGN($F935),$F935))</f>
        <v/>
      </c>
      <c r="H935" s="148">
        <f>IF(G935="","",MAX($G935,-ABS(MAXIMUM_PERMITTED_SHORT_POSITION)))</f>
        <v/>
      </c>
      <c r="I935" s="86">
        <f>IF(C935="","",IF(I934="Triggered","Triggered",IF((C935-C934)/C934*H934&lt;-TRAILING_STOP_LOSS_MAXIMUM_DAILY_LOSS,"Triggered","Inactive")))</f>
        <v/>
      </c>
      <c r="J935" s="148">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8">
        <f>IF('Rule Recommendations'!A936="","",'Rule Recommendations'!A936)</f>
        <v/>
      </c>
      <c r="F936" s="148">
        <f>IF($E936="","",IF(ROW($E936)&lt;=FIRST_PERMITTED_TRADE_DATE,0,'Apply Constraints'!$E936))</f>
        <v/>
      </c>
      <c r="G936" s="148">
        <f>IF(F936="","",IF(ABS($F936)&gt;MAXIMUM_PERMITTED_LEVERAGE, MAXIMUM_PERMITTED_LEVERAGE*SIGN($F936),$F936))</f>
        <v/>
      </c>
      <c r="H936" s="148">
        <f>IF(G936="","",MAX($G936,-ABS(MAXIMUM_PERMITTED_SHORT_POSITION)))</f>
        <v/>
      </c>
      <c r="I936" s="86">
        <f>IF(C936="","",IF(I935="Triggered","Triggered",IF((C936-C935)/C935*H935&lt;-TRAILING_STOP_LOSS_MAXIMUM_DAILY_LOSS,"Triggered","Inactive")))</f>
        <v/>
      </c>
      <c r="J936" s="148">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8">
        <f>IF('Rule Recommendations'!A937="","",'Rule Recommendations'!A937)</f>
        <v/>
      </c>
      <c r="F937" s="148">
        <f>IF($E937="","",IF(ROW($E937)&lt;=FIRST_PERMITTED_TRADE_DATE,0,'Apply Constraints'!$E937))</f>
        <v/>
      </c>
      <c r="G937" s="148">
        <f>IF(F937="","",IF(ABS($F937)&gt;MAXIMUM_PERMITTED_LEVERAGE, MAXIMUM_PERMITTED_LEVERAGE*SIGN($F937),$F937))</f>
        <v/>
      </c>
      <c r="H937" s="148">
        <f>IF(G937="","",MAX($G937,-ABS(MAXIMUM_PERMITTED_SHORT_POSITION)))</f>
        <v/>
      </c>
      <c r="I937" s="86">
        <f>IF(C937="","",IF(I936="Triggered","Triggered",IF((C937-C936)/C936*H936&lt;-TRAILING_STOP_LOSS_MAXIMUM_DAILY_LOSS,"Triggered","Inactive")))</f>
        <v/>
      </c>
      <c r="J937" s="148">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8">
        <f>IF('Rule Recommendations'!A938="","",'Rule Recommendations'!A938)</f>
        <v/>
      </c>
      <c r="F938" s="148">
        <f>IF($E938="","",IF(ROW($E938)&lt;=FIRST_PERMITTED_TRADE_DATE,0,'Apply Constraints'!$E938))</f>
        <v/>
      </c>
      <c r="G938" s="148">
        <f>IF(F938="","",IF(ABS($F938)&gt;MAXIMUM_PERMITTED_LEVERAGE, MAXIMUM_PERMITTED_LEVERAGE*SIGN($F938),$F938))</f>
        <v/>
      </c>
      <c r="H938" s="148">
        <f>IF(G938="","",MAX($G938,-ABS(MAXIMUM_PERMITTED_SHORT_POSITION)))</f>
        <v/>
      </c>
      <c r="I938" s="86">
        <f>IF(C938="","",IF(I937="Triggered","Triggered",IF((C938-C937)/C937*H937&lt;-TRAILING_STOP_LOSS_MAXIMUM_DAILY_LOSS,"Triggered","Inactive")))</f>
        <v/>
      </c>
      <c r="J938" s="148">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8">
        <f>IF('Rule Recommendations'!A939="","",'Rule Recommendations'!A939)</f>
        <v/>
      </c>
      <c r="F939" s="148">
        <f>IF($E939="","",IF(ROW($E939)&lt;=FIRST_PERMITTED_TRADE_DATE,0,'Apply Constraints'!$E939))</f>
        <v/>
      </c>
      <c r="G939" s="148">
        <f>IF(F939="","",IF(ABS($F939)&gt;MAXIMUM_PERMITTED_LEVERAGE, MAXIMUM_PERMITTED_LEVERAGE*SIGN($F939),$F939))</f>
        <v/>
      </c>
      <c r="H939" s="148">
        <f>IF(G939="","",MAX($G939,-ABS(MAXIMUM_PERMITTED_SHORT_POSITION)))</f>
        <v/>
      </c>
      <c r="I939" s="86">
        <f>IF(C939="","",IF(I938="Triggered","Triggered",IF((C939-C938)/C938*H938&lt;-TRAILING_STOP_LOSS_MAXIMUM_DAILY_LOSS,"Triggered","Inactive")))</f>
        <v/>
      </c>
      <c r="J939" s="148">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8">
        <f>IF('Rule Recommendations'!A940="","",'Rule Recommendations'!A940)</f>
        <v/>
      </c>
      <c r="F940" s="148">
        <f>IF($E940="","",IF(ROW($E940)&lt;=FIRST_PERMITTED_TRADE_DATE,0,'Apply Constraints'!$E940))</f>
        <v/>
      </c>
      <c r="G940" s="148">
        <f>IF(F940="","",IF(ABS($F940)&gt;MAXIMUM_PERMITTED_LEVERAGE, MAXIMUM_PERMITTED_LEVERAGE*SIGN($F940),$F940))</f>
        <v/>
      </c>
      <c r="H940" s="148">
        <f>IF(G940="","",MAX($G940,-ABS(MAXIMUM_PERMITTED_SHORT_POSITION)))</f>
        <v/>
      </c>
      <c r="I940" s="86">
        <f>IF(C940="","",IF(I939="Triggered","Triggered",IF((C940-C939)/C939*H939&lt;-TRAILING_STOP_LOSS_MAXIMUM_DAILY_LOSS,"Triggered","Inactive")))</f>
        <v/>
      </c>
      <c r="J940" s="148">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8">
        <f>IF('Rule Recommendations'!A941="","",'Rule Recommendations'!A941)</f>
        <v/>
      </c>
      <c r="F941" s="148">
        <f>IF($E941="","",IF(ROW($E941)&lt;=FIRST_PERMITTED_TRADE_DATE,0,'Apply Constraints'!$E941))</f>
        <v/>
      </c>
      <c r="G941" s="148">
        <f>IF(F941="","",IF(ABS($F941)&gt;MAXIMUM_PERMITTED_LEVERAGE, MAXIMUM_PERMITTED_LEVERAGE*SIGN($F941),$F941))</f>
        <v/>
      </c>
      <c r="H941" s="148">
        <f>IF(G941="","",MAX($G941,-ABS(MAXIMUM_PERMITTED_SHORT_POSITION)))</f>
        <v/>
      </c>
      <c r="I941" s="86">
        <f>IF(C941="","",IF(I940="Triggered","Triggered",IF((C941-C940)/C940*H940&lt;-TRAILING_STOP_LOSS_MAXIMUM_DAILY_LOSS,"Triggered","Inactive")))</f>
        <v/>
      </c>
      <c r="J941" s="148">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8">
        <f>IF('Rule Recommendations'!A942="","",'Rule Recommendations'!A942)</f>
        <v/>
      </c>
      <c r="F942" s="148">
        <f>IF($E942="","",IF(ROW($E942)&lt;=FIRST_PERMITTED_TRADE_DATE,0,'Apply Constraints'!$E942))</f>
        <v/>
      </c>
      <c r="G942" s="148">
        <f>IF(F942="","",IF(ABS($F942)&gt;MAXIMUM_PERMITTED_LEVERAGE, MAXIMUM_PERMITTED_LEVERAGE*SIGN($F942),$F942))</f>
        <v/>
      </c>
      <c r="H942" s="148">
        <f>IF(G942="","",MAX($G942,-ABS(MAXIMUM_PERMITTED_SHORT_POSITION)))</f>
        <v/>
      </c>
      <c r="I942" s="86">
        <f>IF(C942="","",IF(I941="Triggered","Triggered",IF((C942-C941)/C941*H941&lt;-TRAILING_STOP_LOSS_MAXIMUM_DAILY_LOSS,"Triggered","Inactive")))</f>
        <v/>
      </c>
      <c r="J942" s="148">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8">
        <f>IF('Rule Recommendations'!A943="","",'Rule Recommendations'!A943)</f>
        <v/>
      </c>
      <c r="F943" s="148">
        <f>IF($E943="","",IF(ROW($E943)&lt;=FIRST_PERMITTED_TRADE_DATE,0,'Apply Constraints'!$E943))</f>
        <v/>
      </c>
      <c r="G943" s="148">
        <f>IF(F943="","",IF(ABS($F943)&gt;MAXIMUM_PERMITTED_LEVERAGE, MAXIMUM_PERMITTED_LEVERAGE*SIGN($F943),$F943))</f>
        <v/>
      </c>
      <c r="H943" s="148">
        <f>IF(G943="","",MAX($G943,-ABS(MAXIMUM_PERMITTED_SHORT_POSITION)))</f>
        <v/>
      </c>
      <c r="I943" s="86">
        <f>IF(C943="","",IF(I942="Triggered","Triggered",IF((C943-C942)/C942*H942&lt;-TRAILING_STOP_LOSS_MAXIMUM_DAILY_LOSS,"Triggered","Inactive")))</f>
        <v/>
      </c>
      <c r="J943" s="148">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8">
        <f>IF('Rule Recommendations'!A944="","",'Rule Recommendations'!A944)</f>
        <v/>
      </c>
      <c r="F944" s="148">
        <f>IF($E944="","",IF(ROW($E944)&lt;=FIRST_PERMITTED_TRADE_DATE,0,'Apply Constraints'!$E944))</f>
        <v/>
      </c>
      <c r="G944" s="148">
        <f>IF(F944="","",IF(ABS($F944)&gt;MAXIMUM_PERMITTED_LEVERAGE, MAXIMUM_PERMITTED_LEVERAGE*SIGN($F944),$F944))</f>
        <v/>
      </c>
      <c r="H944" s="148">
        <f>IF(G944="","",MAX($G944,-ABS(MAXIMUM_PERMITTED_SHORT_POSITION)))</f>
        <v/>
      </c>
      <c r="I944" s="86">
        <f>IF(C944="","",IF(I943="Triggered","Triggered",IF((C944-C943)/C943*H943&lt;-TRAILING_STOP_LOSS_MAXIMUM_DAILY_LOSS,"Triggered","Inactive")))</f>
        <v/>
      </c>
      <c r="J944" s="148">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8">
        <f>IF('Rule Recommendations'!A945="","",'Rule Recommendations'!A945)</f>
        <v/>
      </c>
      <c r="F945" s="148">
        <f>IF($E945="","",IF(ROW($E945)&lt;=FIRST_PERMITTED_TRADE_DATE,0,'Apply Constraints'!$E945))</f>
        <v/>
      </c>
      <c r="G945" s="148">
        <f>IF(F945="","",IF(ABS($F945)&gt;MAXIMUM_PERMITTED_LEVERAGE, MAXIMUM_PERMITTED_LEVERAGE*SIGN($F945),$F945))</f>
        <v/>
      </c>
      <c r="H945" s="148">
        <f>IF(G945="","",MAX($G945,-ABS(MAXIMUM_PERMITTED_SHORT_POSITION)))</f>
        <v/>
      </c>
      <c r="I945" s="86">
        <f>IF(C945="","",IF(I944="Triggered","Triggered",IF((C945-C944)/C944*H944&lt;-TRAILING_STOP_LOSS_MAXIMUM_DAILY_LOSS,"Triggered","Inactive")))</f>
        <v/>
      </c>
      <c r="J945" s="148">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8">
        <f>IF('Rule Recommendations'!A946="","",'Rule Recommendations'!A946)</f>
        <v/>
      </c>
      <c r="F946" s="148">
        <f>IF($E946="","",IF(ROW($E946)&lt;=FIRST_PERMITTED_TRADE_DATE,0,'Apply Constraints'!$E946))</f>
        <v/>
      </c>
      <c r="G946" s="148">
        <f>IF(F946="","",IF(ABS($F946)&gt;MAXIMUM_PERMITTED_LEVERAGE, MAXIMUM_PERMITTED_LEVERAGE*SIGN($F946),$F946))</f>
        <v/>
      </c>
      <c r="H946" s="148">
        <f>IF(G946="","",MAX($G946,-ABS(MAXIMUM_PERMITTED_SHORT_POSITION)))</f>
        <v/>
      </c>
      <c r="I946" s="86">
        <f>IF(C946="","",IF(I945="Triggered","Triggered",IF((C946-C945)/C945*H945&lt;-TRAILING_STOP_LOSS_MAXIMUM_DAILY_LOSS,"Triggered","Inactive")))</f>
        <v/>
      </c>
      <c r="J946" s="148">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8">
        <f>IF('Rule Recommendations'!A947="","",'Rule Recommendations'!A947)</f>
        <v/>
      </c>
      <c r="F947" s="148">
        <f>IF($E947="","",IF(ROW($E947)&lt;=FIRST_PERMITTED_TRADE_DATE,0,'Apply Constraints'!$E947))</f>
        <v/>
      </c>
      <c r="G947" s="148">
        <f>IF(F947="","",IF(ABS($F947)&gt;MAXIMUM_PERMITTED_LEVERAGE, MAXIMUM_PERMITTED_LEVERAGE*SIGN($F947),$F947))</f>
        <v/>
      </c>
      <c r="H947" s="148">
        <f>IF(G947="","",MAX($G947,-ABS(MAXIMUM_PERMITTED_SHORT_POSITION)))</f>
        <v/>
      </c>
      <c r="I947" s="86">
        <f>IF(C947="","",IF(I946="Triggered","Triggered",IF((C947-C946)/C946*H946&lt;-TRAILING_STOP_LOSS_MAXIMUM_DAILY_LOSS,"Triggered","Inactive")))</f>
        <v/>
      </c>
      <c r="J947" s="148">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8">
        <f>IF('Rule Recommendations'!A948="","",'Rule Recommendations'!A948)</f>
        <v/>
      </c>
      <c r="F948" s="148">
        <f>IF($E948="","",IF(ROW($E948)&lt;=FIRST_PERMITTED_TRADE_DATE,0,'Apply Constraints'!$E948))</f>
        <v/>
      </c>
      <c r="G948" s="148">
        <f>IF(F948="","",IF(ABS($F948)&gt;MAXIMUM_PERMITTED_LEVERAGE, MAXIMUM_PERMITTED_LEVERAGE*SIGN($F948),$F948))</f>
        <v/>
      </c>
      <c r="H948" s="148">
        <f>IF(G948="","",MAX($G948,-ABS(MAXIMUM_PERMITTED_SHORT_POSITION)))</f>
        <v/>
      </c>
      <c r="I948" s="86">
        <f>IF(C948="","",IF(I947="Triggered","Triggered",IF((C948-C947)/C947*H947&lt;-TRAILING_STOP_LOSS_MAXIMUM_DAILY_LOSS,"Triggered","Inactive")))</f>
        <v/>
      </c>
      <c r="J948" s="148">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8">
        <f>IF('Rule Recommendations'!A949="","",'Rule Recommendations'!A949)</f>
        <v/>
      </c>
      <c r="F949" s="148">
        <f>IF($E949="","",IF(ROW($E949)&lt;=FIRST_PERMITTED_TRADE_DATE,0,'Apply Constraints'!$E949))</f>
        <v/>
      </c>
      <c r="G949" s="148">
        <f>IF(F949="","",IF(ABS($F949)&gt;MAXIMUM_PERMITTED_LEVERAGE, MAXIMUM_PERMITTED_LEVERAGE*SIGN($F949),$F949))</f>
        <v/>
      </c>
      <c r="H949" s="148">
        <f>IF(G949="","",MAX($G949,-ABS(MAXIMUM_PERMITTED_SHORT_POSITION)))</f>
        <v/>
      </c>
      <c r="I949" s="86">
        <f>IF(C949="","",IF(I948="Triggered","Triggered",IF((C949-C948)/C948*H948&lt;-TRAILING_STOP_LOSS_MAXIMUM_DAILY_LOSS,"Triggered","Inactive")))</f>
        <v/>
      </c>
      <c r="J949" s="148">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8">
        <f>IF('Rule Recommendations'!A950="","",'Rule Recommendations'!A950)</f>
        <v/>
      </c>
      <c r="F950" s="148">
        <f>IF($E950="","",IF(ROW($E950)&lt;=FIRST_PERMITTED_TRADE_DATE,0,'Apply Constraints'!$E950))</f>
        <v/>
      </c>
      <c r="G950" s="148">
        <f>IF(F950="","",IF(ABS($F950)&gt;MAXIMUM_PERMITTED_LEVERAGE, MAXIMUM_PERMITTED_LEVERAGE*SIGN($F950),$F950))</f>
        <v/>
      </c>
      <c r="H950" s="148">
        <f>IF(G950="","",MAX($G950,-ABS(MAXIMUM_PERMITTED_SHORT_POSITION)))</f>
        <v/>
      </c>
      <c r="I950" s="86">
        <f>IF(C950="","",IF(I949="Triggered","Triggered",IF((C950-C949)/C949*H949&lt;-TRAILING_STOP_LOSS_MAXIMUM_DAILY_LOSS,"Triggered","Inactive")))</f>
        <v/>
      </c>
      <c r="J950" s="148">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8">
        <f>IF('Rule Recommendations'!A951="","",'Rule Recommendations'!A951)</f>
        <v/>
      </c>
      <c r="F951" s="148">
        <f>IF($E951="","",IF(ROW($E951)&lt;=FIRST_PERMITTED_TRADE_DATE,0,'Apply Constraints'!$E951))</f>
        <v/>
      </c>
      <c r="G951" s="148">
        <f>IF(F951="","",IF(ABS($F951)&gt;MAXIMUM_PERMITTED_LEVERAGE, MAXIMUM_PERMITTED_LEVERAGE*SIGN($F951),$F951))</f>
        <v/>
      </c>
      <c r="H951" s="148">
        <f>IF(G951="","",MAX($G951,-ABS(MAXIMUM_PERMITTED_SHORT_POSITION)))</f>
        <v/>
      </c>
      <c r="I951" s="86">
        <f>IF(C951="","",IF(I950="Triggered","Triggered",IF((C951-C950)/C950*H950&lt;-TRAILING_STOP_LOSS_MAXIMUM_DAILY_LOSS,"Triggered","Inactive")))</f>
        <v/>
      </c>
      <c r="J951" s="148">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8">
        <f>IF('Rule Recommendations'!A952="","",'Rule Recommendations'!A952)</f>
        <v/>
      </c>
      <c r="F952" s="148">
        <f>IF($E952="","",IF(ROW($E952)&lt;=FIRST_PERMITTED_TRADE_DATE,0,'Apply Constraints'!$E952))</f>
        <v/>
      </c>
      <c r="G952" s="148">
        <f>IF(F952="","",IF(ABS($F952)&gt;MAXIMUM_PERMITTED_LEVERAGE, MAXIMUM_PERMITTED_LEVERAGE*SIGN($F952),$F952))</f>
        <v/>
      </c>
      <c r="H952" s="148">
        <f>IF(G952="","",MAX($G952,-ABS(MAXIMUM_PERMITTED_SHORT_POSITION)))</f>
        <v/>
      </c>
      <c r="I952" s="86">
        <f>IF(C952="","",IF(I951="Triggered","Triggered",IF((C952-C951)/C951*H951&lt;-TRAILING_STOP_LOSS_MAXIMUM_DAILY_LOSS,"Triggered","Inactive")))</f>
        <v/>
      </c>
      <c r="J952" s="148">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8">
        <f>IF('Rule Recommendations'!A953="","",'Rule Recommendations'!A953)</f>
        <v/>
      </c>
      <c r="F953" s="148">
        <f>IF($E953="","",IF(ROW($E953)&lt;=FIRST_PERMITTED_TRADE_DATE,0,'Apply Constraints'!$E953))</f>
        <v/>
      </c>
      <c r="G953" s="148">
        <f>IF(F953="","",IF(ABS($F953)&gt;MAXIMUM_PERMITTED_LEVERAGE, MAXIMUM_PERMITTED_LEVERAGE*SIGN($F953),$F953))</f>
        <v/>
      </c>
      <c r="H953" s="148">
        <f>IF(G953="","",MAX($G953,-ABS(MAXIMUM_PERMITTED_SHORT_POSITION)))</f>
        <v/>
      </c>
      <c r="I953" s="86">
        <f>IF(C953="","",IF(I952="Triggered","Triggered",IF((C953-C952)/C952*H952&lt;-TRAILING_STOP_LOSS_MAXIMUM_DAILY_LOSS,"Triggered","Inactive")))</f>
        <v/>
      </c>
      <c r="J953" s="148">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8">
        <f>IF('Rule Recommendations'!A954="","",'Rule Recommendations'!A954)</f>
        <v/>
      </c>
      <c r="F954" s="148">
        <f>IF($E954="","",IF(ROW($E954)&lt;=FIRST_PERMITTED_TRADE_DATE,0,'Apply Constraints'!$E954))</f>
        <v/>
      </c>
      <c r="G954" s="148">
        <f>IF(F954="","",IF(ABS($F954)&gt;MAXIMUM_PERMITTED_LEVERAGE, MAXIMUM_PERMITTED_LEVERAGE*SIGN($F954),$F954))</f>
        <v/>
      </c>
      <c r="H954" s="148">
        <f>IF(G954="","",MAX($G954,-ABS(MAXIMUM_PERMITTED_SHORT_POSITION)))</f>
        <v/>
      </c>
      <c r="I954" s="86">
        <f>IF(C954="","",IF(I953="Triggered","Triggered",IF((C954-C953)/C953*H953&lt;-TRAILING_STOP_LOSS_MAXIMUM_DAILY_LOSS,"Triggered","Inactive")))</f>
        <v/>
      </c>
      <c r="J954" s="148">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8">
        <f>IF('Rule Recommendations'!A955="","",'Rule Recommendations'!A955)</f>
        <v/>
      </c>
      <c r="F955" s="148">
        <f>IF($E955="","",IF(ROW($E955)&lt;=FIRST_PERMITTED_TRADE_DATE,0,'Apply Constraints'!$E955))</f>
        <v/>
      </c>
      <c r="G955" s="148">
        <f>IF(F955="","",IF(ABS($F955)&gt;MAXIMUM_PERMITTED_LEVERAGE, MAXIMUM_PERMITTED_LEVERAGE*SIGN($F955),$F955))</f>
        <v/>
      </c>
      <c r="H955" s="148">
        <f>IF(G955="","",MAX($G955,-ABS(MAXIMUM_PERMITTED_SHORT_POSITION)))</f>
        <v/>
      </c>
      <c r="I955" s="86">
        <f>IF(C955="","",IF(I954="Triggered","Triggered",IF((C955-C954)/C954*H954&lt;-TRAILING_STOP_LOSS_MAXIMUM_DAILY_LOSS,"Triggered","Inactive")))</f>
        <v/>
      </c>
      <c r="J955" s="148">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8">
        <f>IF('Rule Recommendations'!A956="","",'Rule Recommendations'!A956)</f>
        <v/>
      </c>
      <c r="F956" s="148">
        <f>IF($E956="","",IF(ROW($E956)&lt;=FIRST_PERMITTED_TRADE_DATE,0,'Apply Constraints'!$E956))</f>
        <v/>
      </c>
      <c r="G956" s="148">
        <f>IF(F956="","",IF(ABS($F956)&gt;MAXIMUM_PERMITTED_LEVERAGE, MAXIMUM_PERMITTED_LEVERAGE*SIGN($F956),$F956))</f>
        <v/>
      </c>
      <c r="H956" s="148">
        <f>IF(G956="","",MAX($G956,-ABS(MAXIMUM_PERMITTED_SHORT_POSITION)))</f>
        <v/>
      </c>
      <c r="I956" s="86">
        <f>IF(C956="","",IF(I955="Triggered","Triggered",IF((C956-C955)/C955*H955&lt;-TRAILING_STOP_LOSS_MAXIMUM_DAILY_LOSS,"Triggered","Inactive")))</f>
        <v/>
      </c>
      <c r="J956" s="148">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8">
        <f>IF('Rule Recommendations'!A957="","",'Rule Recommendations'!A957)</f>
        <v/>
      </c>
      <c r="F957" s="148">
        <f>IF($E957="","",IF(ROW($E957)&lt;=FIRST_PERMITTED_TRADE_DATE,0,'Apply Constraints'!$E957))</f>
        <v/>
      </c>
      <c r="G957" s="148">
        <f>IF(F957="","",IF(ABS($F957)&gt;MAXIMUM_PERMITTED_LEVERAGE, MAXIMUM_PERMITTED_LEVERAGE*SIGN($F957),$F957))</f>
        <v/>
      </c>
      <c r="H957" s="148">
        <f>IF(G957="","",MAX($G957,-ABS(MAXIMUM_PERMITTED_SHORT_POSITION)))</f>
        <v/>
      </c>
      <c r="I957" s="86">
        <f>IF(C957="","",IF(I956="Triggered","Triggered",IF((C957-C956)/C956*H956&lt;-TRAILING_STOP_LOSS_MAXIMUM_DAILY_LOSS,"Triggered","Inactive")))</f>
        <v/>
      </c>
      <c r="J957" s="148">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8">
        <f>IF('Rule Recommendations'!A958="","",'Rule Recommendations'!A958)</f>
        <v/>
      </c>
      <c r="F958" s="148">
        <f>IF($E958="","",IF(ROW($E958)&lt;=FIRST_PERMITTED_TRADE_DATE,0,'Apply Constraints'!$E958))</f>
        <v/>
      </c>
      <c r="G958" s="148">
        <f>IF(F958="","",IF(ABS($F958)&gt;MAXIMUM_PERMITTED_LEVERAGE, MAXIMUM_PERMITTED_LEVERAGE*SIGN($F958),$F958))</f>
        <v/>
      </c>
      <c r="H958" s="148">
        <f>IF(G958="","",MAX($G958,-ABS(MAXIMUM_PERMITTED_SHORT_POSITION)))</f>
        <v/>
      </c>
      <c r="I958" s="86">
        <f>IF(C958="","",IF(I957="Triggered","Triggered",IF((C958-C957)/C957*H957&lt;-TRAILING_STOP_LOSS_MAXIMUM_DAILY_LOSS,"Triggered","Inactive")))</f>
        <v/>
      </c>
      <c r="J958" s="148">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8">
        <f>IF('Rule Recommendations'!A959="","",'Rule Recommendations'!A959)</f>
        <v/>
      </c>
      <c r="F959" s="148">
        <f>IF($E959="","",IF(ROW($E959)&lt;=FIRST_PERMITTED_TRADE_DATE,0,'Apply Constraints'!$E959))</f>
        <v/>
      </c>
      <c r="G959" s="148">
        <f>IF(F959="","",IF(ABS($F959)&gt;MAXIMUM_PERMITTED_LEVERAGE, MAXIMUM_PERMITTED_LEVERAGE*SIGN($F959),$F959))</f>
        <v/>
      </c>
      <c r="H959" s="148">
        <f>IF(G959="","",MAX($G959,-ABS(MAXIMUM_PERMITTED_SHORT_POSITION)))</f>
        <v/>
      </c>
      <c r="I959" s="86">
        <f>IF(C959="","",IF(I958="Triggered","Triggered",IF((C959-C958)/C958*H958&lt;-TRAILING_STOP_LOSS_MAXIMUM_DAILY_LOSS,"Triggered","Inactive")))</f>
        <v/>
      </c>
      <c r="J959" s="148">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8">
        <f>IF('Rule Recommendations'!A960="","",'Rule Recommendations'!A960)</f>
        <v/>
      </c>
      <c r="F960" s="148">
        <f>IF($E960="","",IF(ROW($E960)&lt;=FIRST_PERMITTED_TRADE_DATE,0,'Apply Constraints'!$E960))</f>
        <v/>
      </c>
      <c r="G960" s="148">
        <f>IF(F960="","",IF(ABS($F960)&gt;MAXIMUM_PERMITTED_LEVERAGE, MAXIMUM_PERMITTED_LEVERAGE*SIGN($F960),$F960))</f>
        <v/>
      </c>
      <c r="H960" s="148">
        <f>IF(G960="","",MAX($G960,-ABS(MAXIMUM_PERMITTED_SHORT_POSITION)))</f>
        <v/>
      </c>
      <c r="I960" s="86">
        <f>IF(C960="","",IF(I959="Triggered","Triggered",IF((C960-C959)/C959*H959&lt;-TRAILING_STOP_LOSS_MAXIMUM_DAILY_LOSS,"Triggered","Inactive")))</f>
        <v/>
      </c>
      <c r="J960" s="148">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8">
        <f>IF('Rule Recommendations'!A961="","",'Rule Recommendations'!A961)</f>
        <v/>
      </c>
      <c r="F961" s="148">
        <f>IF($E961="","",IF(ROW($E961)&lt;=FIRST_PERMITTED_TRADE_DATE,0,'Apply Constraints'!$E961))</f>
        <v/>
      </c>
      <c r="G961" s="148">
        <f>IF(F961="","",IF(ABS($F961)&gt;MAXIMUM_PERMITTED_LEVERAGE, MAXIMUM_PERMITTED_LEVERAGE*SIGN($F961),$F961))</f>
        <v/>
      </c>
      <c r="H961" s="148">
        <f>IF(G961="","",MAX($G961,-ABS(MAXIMUM_PERMITTED_SHORT_POSITION)))</f>
        <v/>
      </c>
      <c r="I961" s="86">
        <f>IF(C961="","",IF(I960="Triggered","Triggered",IF((C961-C960)/C960*H960&lt;-TRAILING_STOP_LOSS_MAXIMUM_DAILY_LOSS,"Triggered","Inactive")))</f>
        <v/>
      </c>
      <c r="J961" s="148">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8">
        <f>IF('Rule Recommendations'!A962="","",'Rule Recommendations'!A962)</f>
        <v/>
      </c>
      <c r="F962" s="148">
        <f>IF($E962="","",IF(ROW($E962)&lt;=FIRST_PERMITTED_TRADE_DATE,0,'Apply Constraints'!$E962))</f>
        <v/>
      </c>
      <c r="G962" s="148">
        <f>IF(F962="","",IF(ABS($F962)&gt;MAXIMUM_PERMITTED_LEVERAGE, MAXIMUM_PERMITTED_LEVERAGE*SIGN($F962),$F962))</f>
        <v/>
      </c>
      <c r="H962" s="148">
        <f>IF(G962="","",MAX($G962,-ABS(MAXIMUM_PERMITTED_SHORT_POSITION)))</f>
        <v/>
      </c>
      <c r="I962" s="86">
        <f>IF(C962="","",IF(I961="Triggered","Triggered",IF((C962-C961)/C961*H961&lt;-TRAILING_STOP_LOSS_MAXIMUM_DAILY_LOSS,"Triggered","Inactive")))</f>
        <v/>
      </c>
      <c r="J962" s="148">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8">
        <f>IF('Rule Recommendations'!A963="","",'Rule Recommendations'!A963)</f>
        <v/>
      </c>
      <c r="F963" s="148">
        <f>IF($E963="","",IF(ROW($E963)&lt;=FIRST_PERMITTED_TRADE_DATE,0,'Apply Constraints'!$E963))</f>
        <v/>
      </c>
      <c r="G963" s="148">
        <f>IF(F963="","",IF(ABS($F963)&gt;MAXIMUM_PERMITTED_LEVERAGE, MAXIMUM_PERMITTED_LEVERAGE*SIGN($F963),$F963))</f>
        <v/>
      </c>
      <c r="H963" s="148">
        <f>IF(G963="","",MAX($G963,-ABS(MAXIMUM_PERMITTED_SHORT_POSITION)))</f>
        <v/>
      </c>
      <c r="I963" s="86">
        <f>IF(C963="","",IF(I962="Triggered","Triggered",IF((C963-C962)/C962*H962&lt;-TRAILING_STOP_LOSS_MAXIMUM_DAILY_LOSS,"Triggered","Inactive")))</f>
        <v/>
      </c>
      <c r="J963" s="148">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8">
        <f>IF('Rule Recommendations'!A964="","",'Rule Recommendations'!A964)</f>
        <v/>
      </c>
      <c r="F964" s="148">
        <f>IF($E964="","",IF(ROW($E964)&lt;=FIRST_PERMITTED_TRADE_DATE,0,'Apply Constraints'!$E964))</f>
        <v/>
      </c>
      <c r="G964" s="148">
        <f>IF(F964="","",IF(ABS($F964)&gt;MAXIMUM_PERMITTED_LEVERAGE, MAXIMUM_PERMITTED_LEVERAGE*SIGN($F964),$F964))</f>
        <v/>
      </c>
      <c r="H964" s="148">
        <f>IF(G964="","",MAX($G964,-ABS(MAXIMUM_PERMITTED_SHORT_POSITION)))</f>
        <v/>
      </c>
      <c r="I964" s="86">
        <f>IF(C964="","",IF(I963="Triggered","Triggered",IF((C964-C963)/C963*H963&lt;-TRAILING_STOP_LOSS_MAXIMUM_DAILY_LOSS,"Triggered","Inactive")))</f>
        <v/>
      </c>
      <c r="J964" s="148">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8">
        <f>IF('Rule Recommendations'!A965="","",'Rule Recommendations'!A965)</f>
        <v/>
      </c>
      <c r="F965" s="148">
        <f>IF($E965="","",IF(ROW($E965)&lt;=FIRST_PERMITTED_TRADE_DATE,0,'Apply Constraints'!$E965))</f>
        <v/>
      </c>
      <c r="G965" s="148">
        <f>IF(F965="","",IF(ABS($F965)&gt;MAXIMUM_PERMITTED_LEVERAGE, MAXIMUM_PERMITTED_LEVERAGE*SIGN($F965),$F965))</f>
        <v/>
      </c>
      <c r="H965" s="148">
        <f>IF(G965="","",MAX($G965,-ABS(MAXIMUM_PERMITTED_SHORT_POSITION)))</f>
        <v/>
      </c>
      <c r="I965" s="86">
        <f>IF(C965="","",IF(I964="Triggered","Triggered",IF((C965-C964)/C964*H964&lt;-TRAILING_STOP_LOSS_MAXIMUM_DAILY_LOSS,"Triggered","Inactive")))</f>
        <v/>
      </c>
      <c r="J965" s="148">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8">
        <f>IF('Rule Recommendations'!A966="","",'Rule Recommendations'!A966)</f>
        <v/>
      </c>
      <c r="F966" s="148">
        <f>IF($E966="","",IF(ROW($E966)&lt;=FIRST_PERMITTED_TRADE_DATE,0,'Apply Constraints'!$E966))</f>
        <v/>
      </c>
      <c r="G966" s="148">
        <f>IF(F966="","",IF(ABS($F966)&gt;MAXIMUM_PERMITTED_LEVERAGE, MAXIMUM_PERMITTED_LEVERAGE*SIGN($F966),$F966))</f>
        <v/>
      </c>
      <c r="H966" s="148">
        <f>IF(G966="","",MAX($G966,-ABS(MAXIMUM_PERMITTED_SHORT_POSITION)))</f>
        <v/>
      </c>
      <c r="I966" s="86">
        <f>IF(C966="","",IF(I965="Triggered","Triggered",IF((C966-C965)/C965*H965&lt;-TRAILING_STOP_LOSS_MAXIMUM_DAILY_LOSS,"Triggered","Inactive")))</f>
        <v/>
      </c>
      <c r="J966" s="148">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8">
        <f>IF('Rule Recommendations'!A967="","",'Rule Recommendations'!A967)</f>
        <v/>
      </c>
      <c r="F967" s="148">
        <f>IF($E967="","",IF(ROW($E967)&lt;=FIRST_PERMITTED_TRADE_DATE,0,'Apply Constraints'!$E967))</f>
        <v/>
      </c>
      <c r="G967" s="148">
        <f>IF(F967="","",IF(ABS($F967)&gt;MAXIMUM_PERMITTED_LEVERAGE, MAXIMUM_PERMITTED_LEVERAGE*SIGN($F967),$F967))</f>
        <v/>
      </c>
      <c r="H967" s="148">
        <f>IF(G967="","",MAX($G967,-ABS(MAXIMUM_PERMITTED_SHORT_POSITION)))</f>
        <v/>
      </c>
      <c r="I967" s="86">
        <f>IF(C967="","",IF(I966="Triggered","Triggered",IF((C967-C966)/C966*H966&lt;-TRAILING_STOP_LOSS_MAXIMUM_DAILY_LOSS,"Triggered","Inactive")))</f>
        <v/>
      </c>
      <c r="J967" s="148">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8">
        <f>IF('Rule Recommendations'!A968="","",'Rule Recommendations'!A968)</f>
        <v/>
      </c>
      <c r="F968" s="148">
        <f>IF($E968="","",IF(ROW($E968)&lt;=FIRST_PERMITTED_TRADE_DATE,0,'Apply Constraints'!$E968))</f>
        <v/>
      </c>
      <c r="G968" s="148">
        <f>IF(F968="","",IF(ABS($F968)&gt;MAXIMUM_PERMITTED_LEVERAGE, MAXIMUM_PERMITTED_LEVERAGE*SIGN($F968),$F968))</f>
        <v/>
      </c>
      <c r="H968" s="148">
        <f>IF(G968="","",MAX($G968,-ABS(MAXIMUM_PERMITTED_SHORT_POSITION)))</f>
        <v/>
      </c>
      <c r="I968" s="86">
        <f>IF(C968="","",IF(I967="Triggered","Triggered",IF((C968-C967)/C967*H967&lt;-TRAILING_STOP_LOSS_MAXIMUM_DAILY_LOSS,"Triggered","Inactive")))</f>
        <v/>
      </c>
      <c r="J968" s="148">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8">
        <f>IF('Rule Recommendations'!A969="","",'Rule Recommendations'!A969)</f>
        <v/>
      </c>
      <c r="F969" s="148">
        <f>IF($E969="","",IF(ROW($E969)&lt;=FIRST_PERMITTED_TRADE_DATE,0,'Apply Constraints'!$E969))</f>
        <v/>
      </c>
      <c r="G969" s="148">
        <f>IF(F969="","",IF(ABS($F969)&gt;MAXIMUM_PERMITTED_LEVERAGE, MAXIMUM_PERMITTED_LEVERAGE*SIGN($F969),$F969))</f>
        <v/>
      </c>
      <c r="H969" s="148">
        <f>IF(G969="","",MAX($G969,-ABS(MAXIMUM_PERMITTED_SHORT_POSITION)))</f>
        <v/>
      </c>
      <c r="I969" s="86">
        <f>IF(C969="","",IF(I968="Triggered","Triggered",IF((C969-C968)/C968*H968&lt;-TRAILING_STOP_LOSS_MAXIMUM_DAILY_LOSS,"Triggered","Inactive")))</f>
        <v/>
      </c>
      <c r="J969" s="148">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8">
        <f>IF('Rule Recommendations'!A970="","",'Rule Recommendations'!A970)</f>
        <v/>
      </c>
      <c r="F970" s="148">
        <f>IF($E970="","",IF(ROW($E970)&lt;=FIRST_PERMITTED_TRADE_DATE,0,'Apply Constraints'!$E970))</f>
        <v/>
      </c>
      <c r="G970" s="148">
        <f>IF(F970="","",IF(ABS($F970)&gt;MAXIMUM_PERMITTED_LEVERAGE, MAXIMUM_PERMITTED_LEVERAGE*SIGN($F970),$F970))</f>
        <v/>
      </c>
      <c r="H970" s="148">
        <f>IF(G970="","",MAX($G970,-ABS(MAXIMUM_PERMITTED_SHORT_POSITION)))</f>
        <v/>
      </c>
      <c r="I970" s="86">
        <f>IF(C970="","",IF(I969="Triggered","Triggered",IF((C970-C969)/C969*H969&lt;-TRAILING_STOP_LOSS_MAXIMUM_DAILY_LOSS,"Triggered","Inactive")))</f>
        <v/>
      </c>
      <c r="J970" s="148">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8">
        <f>IF('Rule Recommendations'!A971="","",'Rule Recommendations'!A971)</f>
        <v/>
      </c>
      <c r="F971" s="148">
        <f>IF($E971="","",IF(ROW($E971)&lt;=FIRST_PERMITTED_TRADE_DATE,0,'Apply Constraints'!$E971))</f>
        <v/>
      </c>
      <c r="G971" s="148">
        <f>IF(F971="","",IF(ABS($F971)&gt;MAXIMUM_PERMITTED_LEVERAGE, MAXIMUM_PERMITTED_LEVERAGE*SIGN($F971),$F971))</f>
        <v/>
      </c>
      <c r="H971" s="148">
        <f>IF(G971="","",MAX($G971,-ABS(MAXIMUM_PERMITTED_SHORT_POSITION)))</f>
        <v/>
      </c>
      <c r="I971" s="86">
        <f>IF(C971="","",IF(I970="Triggered","Triggered",IF((C971-C970)/C970*H970&lt;-TRAILING_STOP_LOSS_MAXIMUM_DAILY_LOSS,"Triggered","Inactive")))</f>
        <v/>
      </c>
      <c r="J971" s="148">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8">
        <f>IF('Rule Recommendations'!A972="","",'Rule Recommendations'!A972)</f>
        <v/>
      </c>
      <c r="F972" s="148">
        <f>IF($E972="","",IF(ROW($E972)&lt;=FIRST_PERMITTED_TRADE_DATE,0,'Apply Constraints'!$E972))</f>
        <v/>
      </c>
      <c r="G972" s="148">
        <f>IF(F972="","",IF(ABS($F972)&gt;MAXIMUM_PERMITTED_LEVERAGE, MAXIMUM_PERMITTED_LEVERAGE*SIGN($F972),$F972))</f>
        <v/>
      </c>
      <c r="H972" s="148">
        <f>IF(G972="","",MAX($G972,-ABS(MAXIMUM_PERMITTED_SHORT_POSITION)))</f>
        <v/>
      </c>
      <c r="I972" s="86">
        <f>IF(C972="","",IF(I971="Triggered","Triggered",IF((C972-C971)/C971*H971&lt;-TRAILING_STOP_LOSS_MAXIMUM_DAILY_LOSS,"Triggered","Inactive")))</f>
        <v/>
      </c>
      <c r="J972" s="148">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8">
        <f>IF('Rule Recommendations'!A973="","",'Rule Recommendations'!A973)</f>
        <v/>
      </c>
      <c r="F973" s="148">
        <f>IF($E973="","",IF(ROW($E973)&lt;=FIRST_PERMITTED_TRADE_DATE,0,'Apply Constraints'!$E973))</f>
        <v/>
      </c>
      <c r="G973" s="148">
        <f>IF(F973="","",IF(ABS($F973)&gt;MAXIMUM_PERMITTED_LEVERAGE, MAXIMUM_PERMITTED_LEVERAGE*SIGN($F973),$F973))</f>
        <v/>
      </c>
      <c r="H973" s="148">
        <f>IF(G973="","",MAX($G973,-ABS(MAXIMUM_PERMITTED_SHORT_POSITION)))</f>
        <v/>
      </c>
      <c r="I973" s="86">
        <f>IF(C973="","",IF(I972="Triggered","Triggered",IF((C973-C972)/C972*H972&lt;-TRAILING_STOP_LOSS_MAXIMUM_DAILY_LOSS,"Triggered","Inactive")))</f>
        <v/>
      </c>
      <c r="J973" s="148">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8">
        <f>IF('Rule Recommendations'!A974="","",'Rule Recommendations'!A974)</f>
        <v/>
      </c>
      <c r="F974" s="148">
        <f>IF($E974="","",IF(ROW($E974)&lt;=FIRST_PERMITTED_TRADE_DATE,0,'Apply Constraints'!$E974))</f>
        <v/>
      </c>
      <c r="G974" s="148">
        <f>IF(F974="","",IF(ABS($F974)&gt;MAXIMUM_PERMITTED_LEVERAGE, MAXIMUM_PERMITTED_LEVERAGE*SIGN($F974),$F974))</f>
        <v/>
      </c>
      <c r="H974" s="148">
        <f>IF(G974="","",MAX($G974,-ABS(MAXIMUM_PERMITTED_SHORT_POSITION)))</f>
        <v/>
      </c>
      <c r="I974" s="86">
        <f>IF(C974="","",IF(I973="Triggered","Triggered",IF((C974-C973)/C973*H973&lt;-TRAILING_STOP_LOSS_MAXIMUM_DAILY_LOSS,"Triggered","Inactive")))</f>
        <v/>
      </c>
      <c r="J974" s="148">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8">
        <f>IF('Rule Recommendations'!A975="","",'Rule Recommendations'!A975)</f>
        <v/>
      </c>
      <c r="F975" s="148">
        <f>IF($E975="","",IF(ROW($E975)&lt;=FIRST_PERMITTED_TRADE_DATE,0,'Apply Constraints'!$E975))</f>
        <v/>
      </c>
      <c r="G975" s="148">
        <f>IF(F975="","",IF(ABS($F975)&gt;MAXIMUM_PERMITTED_LEVERAGE, MAXIMUM_PERMITTED_LEVERAGE*SIGN($F975),$F975))</f>
        <v/>
      </c>
      <c r="H975" s="148">
        <f>IF(G975="","",MAX($G975,-ABS(MAXIMUM_PERMITTED_SHORT_POSITION)))</f>
        <v/>
      </c>
      <c r="I975" s="86">
        <f>IF(C975="","",IF(I974="Triggered","Triggered",IF((C975-C974)/C974*H974&lt;-TRAILING_STOP_LOSS_MAXIMUM_DAILY_LOSS,"Triggered","Inactive")))</f>
        <v/>
      </c>
      <c r="J975" s="148">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8">
        <f>IF('Rule Recommendations'!A976="","",'Rule Recommendations'!A976)</f>
        <v/>
      </c>
      <c r="F976" s="148">
        <f>IF($E976="","",IF(ROW($E976)&lt;=FIRST_PERMITTED_TRADE_DATE,0,'Apply Constraints'!$E976))</f>
        <v/>
      </c>
      <c r="G976" s="148">
        <f>IF(F976="","",IF(ABS($F976)&gt;MAXIMUM_PERMITTED_LEVERAGE, MAXIMUM_PERMITTED_LEVERAGE*SIGN($F976),$F976))</f>
        <v/>
      </c>
      <c r="H976" s="148">
        <f>IF(G976="","",MAX($G976,-ABS(MAXIMUM_PERMITTED_SHORT_POSITION)))</f>
        <v/>
      </c>
      <c r="I976" s="86">
        <f>IF(C976="","",IF(I975="Triggered","Triggered",IF((C976-C975)/C975*H975&lt;-TRAILING_STOP_LOSS_MAXIMUM_DAILY_LOSS,"Triggered","Inactive")))</f>
        <v/>
      </c>
      <c r="J976" s="148">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8">
        <f>IF('Rule Recommendations'!A977="","",'Rule Recommendations'!A977)</f>
        <v/>
      </c>
      <c r="F977" s="148">
        <f>IF($E977="","",IF(ROW($E977)&lt;=FIRST_PERMITTED_TRADE_DATE,0,'Apply Constraints'!$E977))</f>
        <v/>
      </c>
      <c r="G977" s="148">
        <f>IF(F977="","",IF(ABS($F977)&gt;MAXIMUM_PERMITTED_LEVERAGE, MAXIMUM_PERMITTED_LEVERAGE*SIGN($F977),$F977))</f>
        <v/>
      </c>
      <c r="H977" s="148">
        <f>IF(G977="","",MAX($G977,-ABS(MAXIMUM_PERMITTED_SHORT_POSITION)))</f>
        <v/>
      </c>
      <c r="I977" s="86">
        <f>IF(C977="","",IF(I976="Triggered","Triggered",IF((C977-C976)/C976*H976&lt;-TRAILING_STOP_LOSS_MAXIMUM_DAILY_LOSS,"Triggered","Inactive")))</f>
        <v/>
      </c>
      <c r="J977" s="148">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8">
        <f>IF('Rule Recommendations'!A978="","",'Rule Recommendations'!A978)</f>
        <v/>
      </c>
      <c r="F978" s="148">
        <f>IF($E978="","",IF(ROW($E978)&lt;=FIRST_PERMITTED_TRADE_DATE,0,'Apply Constraints'!$E978))</f>
        <v/>
      </c>
      <c r="G978" s="148">
        <f>IF(F978="","",IF(ABS($F978)&gt;MAXIMUM_PERMITTED_LEVERAGE, MAXIMUM_PERMITTED_LEVERAGE*SIGN($F978),$F978))</f>
        <v/>
      </c>
      <c r="H978" s="148">
        <f>IF(G978="","",MAX($G978,-ABS(MAXIMUM_PERMITTED_SHORT_POSITION)))</f>
        <v/>
      </c>
      <c r="I978" s="86">
        <f>IF(C978="","",IF(I977="Triggered","Triggered",IF((C978-C977)/C977*H977&lt;-TRAILING_STOP_LOSS_MAXIMUM_DAILY_LOSS,"Triggered","Inactive")))</f>
        <v/>
      </c>
      <c r="J978" s="148">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8">
        <f>IF('Rule Recommendations'!A979="","",'Rule Recommendations'!A979)</f>
        <v/>
      </c>
      <c r="F979" s="148">
        <f>IF($E979="","",IF(ROW($E979)&lt;=FIRST_PERMITTED_TRADE_DATE,0,'Apply Constraints'!$E979))</f>
        <v/>
      </c>
      <c r="G979" s="148">
        <f>IF(F979="","",IF(ABS($F979)&gt;MAXIMUM_PERMITTED_LEVERAGE, MAXIMUM_PERMITTED_LEVERAGE*SIGN($F979),$F979))</f>
        <v/>
      </c>
      <c r="H979" s="148">
        <f>IF(G979="","",MAX($G979,-ABS(MAXIMUM_PERMITTED_SHORT_POSITION)))</f>
        <v/>
      </c>
      <c r="I979" s="86">
        <f>IF(C979="","",IF(I978="Triggered","Triggered",IF((C979-C978)/C978*H978&lt;-TRAILING_STOP_LOSS_MAXIMUM_DAILY_LOSS,"Triggered","Inactive")))</f>
        <v/>
      </c>
      <c r="J979" s="148">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8">
        <f>IF('Rule Recommendations'!A980="","",'Rule Recommendations'!A980)</f>
        <v/>
      </c>
      <c r="F980" s="148">
        <f>IF($E980="","",IF(ROW($E980)&lt;=FIRST_PERMITTED_TRADE_DATE,0,'Apply Constraints'!$E980))</f>
        <v/>
      </c>
      <c r="G980" s="148">
        <f>IF(F980="","",IF(ABS($F980)&gt;MAXIMUM_PERMITTED_LEVERAGE, MAXIMUM_PERMITTED_LEVERAGE*SIGN($F980),$F980))</f>
        <v/>
      </c>
      <c r="H980" s="148">
        <f>IF(G980="","",MAX($G980,-ABS(MAXIMUM_PERMITTED_SHORT_POSITION)))</f>
        <v/>
      </c>
      <c r="I980" s="86">
        <f>IF(C980="","",IF(I979="Triggered","Triggered",IF((C980-C979)/C979*H979&lt;-TRAILING_STOP_LOSS_MAXIMUM_DAILY_LOSS,"Triggered","Inactive")))</f>
        <v/>
      </c>
      <c r="J980" s="148">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8">
        <f>IF('Rule Recommendations'!A981="","",'Rule Recommendations'!A981)</f>
        <v/>
      </c>
      <c r="F981" s="148">
        <f>IF($E981="","",IF(ROW($E981)&lt;=FIRST_PERMITTED_TRADE_DATE,0,'Apply Constraints'!$E981))</f>
        <v/>
      </c>
      <c r="G981" s="148">
        <f>IF(F981="","",IF(ABS($F981)&gt;MAXIMUM_PERMITTED_LEVERAGE, MAXIMUM_PERMITTED_LEVERAGE*SIGN($F981),$F981))</f>
        <v/>
      </c>
      <c r="H981" s="148">
        <f>IF(G981="","",MAX($G981,-ABS(MAXIMUM_PERMITTED_SHORT_POSITION)))</f>
        <v/>
      </c>
      <c r="I981" s="86">
        <f>IF(C981="","",IF(I980="Triggered","Triggered",IF((C981-C980)/C980*H980&lt;-TRAILING_STOP_LOSS_MAXIMUM_DAILY_LOSS,"Triggered","Inactive")))</f>
        <v/>
      </c>
      <c r="J981" s="148">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8">
        <f>IF('Rule Recommendations'!A982="","",'Rule Recommendations'!A982)</f>
        <v/>
      </c>
      <c r="F982" s="148">
        <f>IF($E982="","",IF(ROW($E982)&lt;=FIRST_PERMITTED_TRADE_DATE,0,'Apply Constraints'!$E982))</f>
        <v/>
      </c>
      <c r="G982" s="148">
        <f>IF(F982="","",IF(ABS($F982)&gt;MAXIMUM_PERMITTED_LEVERAGE, MAXIMUM_PERMITTED_LEVERAGE*SIGN($F982),$F982))</f>
        <v/>
      </c>
      <c r="H982" s="148">
        <f>IF(G982="","",MAX($G982,-ABS(MAXIMUM_PERMITTED_SHORT_POSITION)))</f>
        <v/>
      </c>
      <c r="I982" s="86">
        <f>IF(C982="","",IF(I981="Triggered","Triggered",IF((C982-C981)/C981*H981&lt;-TRAILING_STOP_LOSS_MAXIMUM_DAILY_LOSS,"Triggered","Inactive")))</f>
        <v/>
      </c>
      <c r="J982" s="148">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8">
        <f>IF('Rule Recommendations'!A983="","",'Rule Recommendations'!A983)</f>
        <v/>
      </c>
      <c r="F983" s="148">
        <f>IF($E983="","",IF(ROW($E983)&lt;=FIRST_PERMITTED_TRADE_DATE,0,'Apply Constraints'!$E983))</f>
        <v/>
      </c>
      <c r="G983" s="148">
        <f>IF(F983="","",IF(ABS($F983)&gt;MAXIMUM_PERMITTED_LEVERAGE, MAXIMUM_PERMITTED_LEVERAGE*SIGN($F983),$F983))</f>
        <v/>
      </c>
      <c r="H983" s="148">
        <f>IF(G983="","",MAX($G983,-ABS(MAXIMUM_PERMITTED_SHORT_POSITION)))</f>
        <v/>
      </c>
      <c r="I983" s="86">
        <f>IF(C983="","",IF(I982="Triggered","Triggered",IF((C983-C982)/C982*H982&lt;-TRAILING_STOP_LOSS_MAXIMUM_DAILY_LOSS,"Triggered","Inactive")))</f>
        <v/>
      </c>
      <c r="J983" s="148">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8">
        <f>IF('Rule Recommendations'!A984="","",'Rule Recommendations'!A984)</f>
        <v/>
      </c>
      <c r="F984" s="148">
        <f>IF($E984="","",IF(ROW($E984)&lt;=FIRST_PERMITTED_TRADE_DATE,0,'Apply Constraints'!$E984))</f>
        <v/>
      </c>
      <c r="G984" s="148">
        <f>IF(F984="","",IF(ABS($F984)&gt;MAXIMUM_PERMITTED_LEVERAGE, MAXIMUM_PERMITTED_LEVERAGE*SIGN($F984),$F984))</f>
        <v/>
      </c>
      <c r="H984" s="148">
        <f>IF(G984="","",MAX($G984,-ABS(MAXIMUM_PERMITTED_SHORT_POSITION)))</f>
        <v/>
      </c>
      <c r="I984" s="86">
        <f>IF(C984="","",IF(I983="Triggered","Triggered",IF((C984-C983)/C983*H983&lt;-TRAILING_STOP_LOSS_MAXIMUM_DAILY_LOSS,"Triggered","Inactive")))</f>
        <v/>
      </c>
      <c r="J984" s="148">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8">
        <f>IF('Rule Recommendations'!A985="","",'Rule Recommendations'!A985)</f>
        <v/>
      </c>
      <c r="F985" s="148">
        <f>IF($E985="","",IF(ROW($E985)&lt;=FIRST_PERMITTED_TRADE_DATE,0,'Apply Constraints'!$E985))</f>
        <v/>
      </c>
      <c r="G985" s="148">
        <f>IF(F985="","",IF(ABS($F985)&gt;MAXIMUM_PERMITTED_LEVERAGE, MAXIMUM_PERMITTED_LEVERAGE*SIGN($F985),$F985))</f>
        <v/>
      </c>
      <c r="H985" s="148">
        <f>IF(G985="","",MAX($G985,-ABS(MAXIMUM_PERMITTED_SHORT_POSITION)))</f>
        <v/>
      </c>
      <c r="I985" s="86">
        <f>IF(C985="","",IF(I984="Triggered","Triggered",IF((C985-C984)/C984*H984&lt;-TRAILING_STOP_LOSS_MAXIMUM_DAILY_LOSS,"Triggered","Inactive")))</f>
        <v/>
      </c>
      <c r="J985" s="148">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8">
        <f>IF('Rule Recommendations'!A986="","",'Rule Recommendations'!A986)</f>
        <v/>
      </c>
      <c r="F986" s="148">
        <f>IF($E986="","",IF(ROW($E986)&lt;=FIRST_PERMITTED_TRADE_DATE,0,'Apply Constraints'!$E986))</f>
        <v/>
      </c>
      <c r="G986" s="148">
        <f>IF(F986="","",IF(ABS($F986)&gt;MAXIMUM_PERMITTED_LEVERAGE, MAXIMUM_PERMITTED_LEVERAGE*SIGN($F986),$F986))</f>
        <v/>
      </c>
      <c r="H986" s="148">
        <f>IF(G986="","",MAX($G986,-ABS(MAXIMUM_PERMITTED_SHORT_POSITION)))</f>
        <v/>
      </c>
      <c r="I986" s="86">
        <f>IF(C986="","",IF(I985="Triggered","Triggered",IF((C986-C985)/C985*H985&lt;-TRAILING_STOP_LOSS_MAXIMUM_DAILY_LOSS,"Triggered","Inactive")))</f>
        <v/>
      </c>
      <c r="J986" s="148">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8">
        <f>IF('Rule Recommendations'!A987="","",'Rule Recommendations'!A987)</f>
        <v/>
      </c>
      <c r="F987" s="148">
        <f>IF($E987="","",IF(ROW($E987)&lt;=FIRST_PERMITTED_TRADE_DATE,0,'Apply Constraints'!$E987))</f>
        <v/>
      </c>
      <c r="G987" s="148">
        <f>IF(F987="","",IF(ABS($F987)&gt;MAXIMUM_PERMITTED_LEVERAGE, MAXIMUM_PERMITTED_LEVERAGE*SIGN($F987),$F987))</f>
        <v/>
      </c>
      <c r="H987" s="148">
        <f>IF(G987="","",MAX($G987,-ABS(MAXIMUM_PERMITTED_SHORT_POSITION)))</f>
        <v/>
      </c>
      <c r="I987" s="86">
        <f>IF(C987="","",IF(I986="Triggered","Triggered",IF((C987-C986)/C986*H986&lt;-TRAILING_STOP_LOSS_MAXIMUM_DAILY_LOSS,"Triggered","Inactive")))</f>
        <v/>
      </c>
      <c r="J987" s="148">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8">
        <f>IF('Rule Recommendations'!A988="","",'Rule Recommendations'!A988)</f>
        <v/>
      </c>
      <c r="F988" s="148">
        <f>IF($E988="","",IF(ROW($E988)&lt;=FIRST_PERMITTED_TRADE_DATE,0,'Apply Constraints'!$E988))</f>
        <v/>
      </c>
      <c r="G988" s="148">
        <f>IF(F988="","",IF(ABS($F988)&gt;MAXIMUM_PERMITTED_LEVERAGE, MAXIMUM_PERMITTED_LEVERAGE*SIGN($F988),$F988))</f>
        <v/>
      </c>
      <c r="H988" s="148">
        <f>IF(G988="","",MAX($G988,-ABS(MAXIMUM_PERMITTED_SHORT_POSITION)))</f>
        <v/>
      </c>
      <c r="I988" s="86">
        <f>IF(C988="","",IF(I987="Triggered","Triggered",IF((C988-C987)/C987*H987&lt;-TRAILING_STOP_LOSS_MAXIMUM_DAILY_LOSS,"Triggered","Inactive")))</f>
        <v/>
      </c>
      <c r="J988" s="148">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8">
        <f>IF('Rule Recommendations'!A989="","",'Rule Recommendations'!A989)</f>
        <v/>
      </c>
      <c r="F989" s="148">
        <f>IF($E989="","",IF(ROW($E989)&lt;=FIRST_PERMITTED_TRADE_DATE,0,'Apply Constraints'!$E989))</f>
        <v/>
      </c>
      <c r="G989" s="148">
        <f>IF(F989="","",IF(ABS($F989)&gt;MAXIMUM_PERMITTED_LEVERAGE, MAXIMUM_PERMITTED_LEVERAGE*SIGN($F989),$F989))</f>
        <v/>
      </c>
      <c r="H989" s="148">
        <f>IF(G989="","",MAX($G989,-ABS(MAXIMUM_PERMITTED_SHORT_POSITION)))</f>
        <v/>
      </c>
      <c r="I989" s="86">
        <f>IF(C989="","",IF(I988="Triggered","Triggered",IF((C989-C988)/C988*H988&lt;-TRAILING_STOP_LOSS_MAXIMUM_DAILY_LOSS,"Triggered","Inactive")))</f>
        <v/>
      </c>
      <c r="J989" s="148">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8">
        <f>IF('Rule Recommendations'!A990="","",'Rule Recommendations'!A990)</f>
        <v/>
      </c>
      <c r="F990" s="148">
        <f>IF($E990="","",IF(ROW($E990)&lt;=FIRST_PERMITTED_TRADE_DATE,0,'Apply Constraints'!$E990))</f>
        <v/>
      </c>
      <c r="G990" s="148">
        <f>IF(F990="","",IF(ABS($F990)&gt;MAXIMUM_PERMITTED_LEVERAGE, MAXIMUM_PERMITTED_LEVERAGE*SIGN($F990),$F990))</f>
        <v/>
      </c>
      <c r="H990" s="148">
        <f>IF(G990="","",MAX($G990,-ABS(MAXIMUM_PERMITTED_SHORT_POSITION)))</f>
        <v/>
      </c>
      <c r="I990" s="86">
        <f>IF(C990="","",IF(I989="Triggered","Triggered",IF((C990-C989)/C989*H989&lt;-TRAILING_STOP_LOSS_MAXIMUM_DAILY_LOSS,"Triggered","Inactive")))</f>
        <v/>
      </c>
      <c r="J990" s="148">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8">
        <f>IF('Rule Recommendations'!A991="","",'Rule Recommendations'!A991)</f>
        <v/>
      </c>
      <c r="F991" s="148">
        <f>IF($E991="","",IF(ROW($E991)&lt;=FIRST_PERMITTED_TRADE_DATE,0,'Apply Constraints'!$E991))</f>
        <v/>
      </c>
      <c r="G991" s="148">
        <f>IF(F991="","",IF(ABS($F991)&gt;MAXIMUM_PERMITTED_LEVERAGE, MAXIMUM_PERMITTED_LEVERAGE*SIGN($F991),$F991))</f>
        <v/>
      </c>
      <c r="H991" s="148">
        <f>IF(G991="","",MAX($G991,-ABS(MAXIMUM_PERMITTED_SHORT_POSITION)))</f>
        <v/>
      </c>
      <c r="I991" s="86">
        <f>IF(C991="","",IF(I990="Triggered","Triggered",IF((C991-C990)/C990*H990&lt;-TRAILING_STOP_LOSS_MAXIMUM_DAILY_LOSS,"Triggered","Inactive")))</f>
        <v/>
      </c>
      <c r="J991" s="148">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8">
        <f>IF('Rule Recommendations'!A992="","",'Rule Recommendations'!A992)</f>
        <v/>
      </c>
      <c r="F992" s="148">
        <f>IF($E992="","",IF(ROW($E992)&lt;=FIRST_PERMITTED_TRADE_DATE,0,'Apply Constraints'!$E992))</f>
        <v/>
      </c>
      <c r="G992" s="148">
        <f>IF(F992="","",IF(ABS($F992)&gt;MAXIMUM_PERMITTED_LEVERAGE, MAXIMUM_PERMITTED_LEVERAGE*SIGN($F992),$F992))</f>
        <v/>
      </c>
      <c r="H992" s="148">
        <f>IF(G992="","",MAX($G992,-ABS(MAXIMUM_PERMITTED_SHORT_POSITION)))</f>
        <v/>
      </c>
      <c r="I992" s="86">
        <f>IF(C992="","",IF(I991="Triggered","Triggered",IF((C992-C991)/C991*H991&lt;-TRAILING_STOP_LOSS_MAXIMUM_DAILY_LOSS,"Triggered","Inactive")))</f>
        <v/>
      </c>
      <c r="J992" s="148">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8">
        <f>IF('Rule Recommendations'!A993="","",'Rule Recommendations'!A993)</f>
        <v/>
      </c>
      <c r="F993" s="148">
        <f>IF($E993="","",IF(ROW($E993)&lt;=FIRST_PERMITTED_TRADE_DATE,0,'Apply Constraints'!$E993))</f>
        <v/>
      </c>
      <c r="G993" s="148">
        <f>IF(F993="","",IF(ABS($F993)&gt;MAXIMUM_PERMITTED_LEVERAGE, MAXIMUM_PERMITTED_LEVERAGE*SIGN($F993),$F993))</f>
        <v/>
      </c>
      <c r="H993" s="148">
        <f>IF(G993="","",MAX($G993,-ABS(MAXIMUM_PERMITTED_SHORT_POSITION)))</f>
        <v/>
      </c>
      <c r="I993" s="86">
        <f>IF(C993="","",IF(I992="Triggered","Triggered",IF((C993-C992)/C992*H992&lt;-TRAILING_STOP_LOSS_MAXIMUM_DAILY_LOSS,"Triggered","Inactive")))</f>
        <v/>
      </c>
      <c r="J993" s="148">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8">
        <f>IF('Rule Recommendations'!A994="","",'Rule Recommendations'!A994)</f>
        <v/>
      </c>
      <c r="F994" s="148">
        <f>IF($E994="","",IF(ROW($E994)&lt;=FIRST_PERMITTED_TRADE_DATE,0,'Apply Constraints'!$E994))</f>
        <v/>
      </c>
      <c r="G994" s="148">
        <f>IF(F994="","",IF(ABS($F994)&gt;MAXIMUM_PERMITTED_LEVERAGE, MAXIMUM_PERMITTED_LEVERAGE*SIGN($F994),$F994))</f>
        <v/>
      </c>
      <c r="H994" s="148">
        <f>IF(G994="","",MAX($G994,-ABS(MAXIMUM_PERMITTED_SHORT_POSITION)))</f>
        <v/>
      </c>
      <c r="I994" s="86">
        <f>IF(C994="","",IF(I993="Triggered","Triggered",IF((C994-C993)/C993*H993&lt;-TRAILING_STOP_LOSS_MAXIMUM_DAILY_LOSS,"Triggered","Inactive")))</f>
        <v/>
      </c>
      <c r="J994" s="148">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8">
        <f>IF('Rule Recommendations'!A995="","",'Rule Recommendations'!A995)</f>
        <v/>
      </c>
      <c r="F995" s="148">
        <f>IF($E995="","",IF(ROW($E995)&lt;=FIRST_PERMITTED_TRADE_DATE,0,'Apply Constraints'!$E995))</f>
        <v/>
      </c>
      <c r="G995" s="148">
        <f>IF(F995="","",IF(ABS($F995)&gt;MAXIMUM_PERMITTED_LEVERAGE, MAXIMUM_PERMITTED_LEVERAGE*SIGN($F995),$F995))</f>
        <v/>
      </c>
      <c r="H995" s="148">
        <f>IF(G995="","",MAX($G995,-ABS(MAXIMUM_PERMITTED_SHORT_POSITION)))</f>
        <v/>
      </c>
      <c r="I995" s="86">
        <f>IF(C995="","",IF(I994="Triggered","Triggered",IF((C995-C994)/C994*H994&lt;-TRAILING_STOP_LOSS_MAXIMUM_DAILY_LOSS,"Triggered","Inactive")))</f>
        <v/>
      </c>
      <c r="J995" s="148">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8">
        <f>IF('Rule Recommendations'!A996="","",'Rule Recommendations'!A996)</f>
        <v/>
      </c>
      <c r="F996" s="148">
        <f>IF($E996="","",IF(ROW($E996)&lt;=FIRST_PERMITTED_TRADE_DATE,0,'Apply Constraints'!$E996))</f>
        <v/>
      </c>
      <c r="G996" s="148">
        <f>IF(F996="","",IF(ABS($F996)&gt;MAXIMUM_PERMITTED_LEVERAGE, MAXIMUM_PERMITTED_LEVERAGE*SIGN($F996),$F996))</f>
        <v/>
      </c>
      <c r="H996" s="148">
        <f>IF(G996="","",MAX($G996,-ABS(MAXIMUM_PERMITTED_SHORT_POSITION)))</f>
        <v/>
      </c>
      <c r="I996" s="86">
        <f>IF(C996="","",IF(I995="Triggered","Triggered",IF((C996-C995)/C995*H995&lt;-TRAILING_STOP_LOSS_MAXIMUM_DAILY_LOSS,"Triggered","Inactive")))</f>
        <v/>
      </c>
      <c r="J996" s="148">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8">
        <f>IF('Rule Recommendations'!A997="","",'Rule Recommendations'!A997)</f>
        <v/>
      </c>
      <c r="F997" s="148">
        <f>IF($E997="","",IF(ROW($E997)&lt;=FIRST_PERMITTED_TRADE_DATE,0,'Apply Constraints'!$E997))</f>
        <v/>
      </c>
      <c r="G997" s="148">
        <f>IF(F997="","",IF(ABS($F997)&gt;MAXIMUM_PERMITTED_LEVERAGE, MAXIMUM_PERMITTED_LEVERAGE*SIGN($F997),$F997))</f>
        <v/>
      </c>
      <c r="H997" s="148">
        <f>IF(G997="","",MAX($G997,-ABS(MAXIMUM_PERMITTED_SHORT_POSITION)))</f>
        <v/>
      </c>
      <c r="I997" s="86">
        <f>IF(C997="","",IF(I996="Triggered","Triggered",IF((C997-C996)/C996*H996&lt;-TRAILING_STOP_LOSS_MAXIMUM_DAILY_LOSS,"Triggered","Inactive")))</f>
        <v/>
      </c>
      <c r="J997" s="148">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8">
        <f>IF('Rule Recommendations'!A998="","",'Rule Recommendations'!A998)</f>
        <v/>
      </c>
      <c r="F998" s="148">
        <f>IF($E998="","",IF(ROW($E998)&lt;=FIRST_PERMITTED_TRADE_DATE,0,'Apply Constraints'!$E998))</f>
        <v/>
      </c>
      <c r="G998" s="148">
        <f>IF(F998="","",IF(ABS($F998)&gt;MAXIMUM_PERMITTED_LEVERAGE, MAXIMUM_PERMITTED_LEVERAGE*SIGN($F998),$F998))</f>
        <v/>
      </c>
      <c r="H998" s="148">
        <f>IF(G998="","",MAX($G998,-ABS(MAXIMUM_PERMITTED_SHORT_POSITION)))</f>
        <v/>
      </c>
      <c r="I998" s="86">
        <f>IF(C998="","",IF(I997="Triggered","Triggered",IF((C998-C997)/C997*H997&lt;-TRAILING_STOP_LOSS_MAXIMUM_DAILY_LOSS,"Triggered","Inactive")))</f>
        <v/>
      </c>
      <c r="J998" s="148">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8">
        <f>IF('Rule Recommendations'!A999="","",'Rule Recommendations'!A999)</f>
        <v/>
      </c>
      <c r="F999" s="148">
        <f>IF($E999="","",IF(ROW($E999)&lt;=FIRST_PERMITTED_TRADE_DATE,0,'Apply Constraints'!$E999))</f>
        <v/>
      </c>
      <c r="G999" s="148">
        <f>IF(F999="","",IF(ABS($F999)&gt;MAXIMUM_PERMITTED_LEVERAGE, MAXIMUM_PERMITTED_LEVERAGE*SIGN($F999),$F999))</f>
        <v/>
      </c>
      <c r="H999" s="148">
        <f>IF(G999="","",MAX($G999,-ABS(MAXIMUM_PERMITTED_SHORT_POSITION)))</f>
        <v/>
      </c>
      <c r="I999" s="86">
        <f>IF(C999="","",IF(I998="Triggered","Triggered",IF((C999-C998)/C998*H998&lt;-TRAILING_STOP_LOSS_MAXIMUM_DAILY_LOSS,"Triggered","Inactive")))</f>
        <v/>
      </c>
      <c r="J999" s="148">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8">
        <f>IF('Rule Recommendations'!A1000="","",'Rule Recommendations'!A1000)</f>
        <v/>
      </c>
      <c r="F1000" s="148">
        <f>IF($E1000="","",IF(ROW($E1000)&lt;=FIRST_PERMITTED_TRADE_DATE,0,'Apply Constraints'!$E1000))</f>
        <v/>
      </c>
      <c r="G1000" s="148">
        <f>IF(F1000="","",IF(ABS($F1000)&gt;MAXIMUM_PERMITTED_LEVERAGE, MAXIMUM_PERMITTED_LEVERAGE*SIGN($F1000),$F1000))</f>
        <v/>
      </c>
      <c r="H1000" s="148">
        <f>IF(G1000="","",MAX($G1000,-ABS(MAXIMUM_PERMITTED_SHORT_POSITION)))</f>
        <v/>
      </c>
      <c r="I1000" s="86">
        <f>IF(C1000="","",IF(I999="Triggered","Triggered",IF((C1000-C999)/C999*H999&lt;-TRAILING_STOP_LOSS_MAXIMUM_DAILY_LOSS,"Triggered","Inactive")))</f>
        <v/>
      </c>
      <c r="J1000" s="148">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8">
        <f>IF('Rule Recommendations'!A1001="","",'Rule Recommendations'!A1001)</f>
        <v/>
      </c>
      <c r="F1001" s="148">
        <f>IF($E1001="","",IF(ROW($E1001)&lt;=FIRST_PERMITTED_TRADE_DATE,0,'Apply Constraints'!$E1001))</f>
        <v/>
      </c>
      <c r="G1001" s="148">
        <f>IF(F1001="","",IF(ABS($F1001)&gt;MAXIMUM_PERMITTED_LEVERAGE, MAXIMUM_PERMITTED_LEVERAGE*SIGN($F1001),$F1001))</f>
        <v/>
      </c>
      <c r="H1001" s="148">
        <f>IF(G1001="","",MAX($G1001,-ABS(MAXIMUM_PERMITTED_SHORT_POSITION)))</f>
        <v/>
      </c>
      <c r="I1001" s="86">
        <f>IF(C1001="","",IF(I1000="Triggered","Triggered",IF((C1001-C1000)/C1000*H1000&lt;-TRAILING_STOP_LOSS_MAXIMUM_DAILY_LOSS,"Triggered","Inactive")))</f>
        <v/>
      </c>
      <c r="J1001" s="148">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50" t="inlineStr">
        <is>
          <t>Dates</t>
        </is>
      </c>
      <c r="B1" s="151" t="inlineStr">
        <is>
          <t>Price</t>
        </is>
      </c>
      <c r="C1" s="151" t="inlineStr">
        <is>
          <t>Research</t>
        </is>
      </c>
      <c r="D1" s="152" t="inlineStr">
        <is>
          <t>Target Allocation</t>
        </is>
      </c>
      <c r="E1" s="152" t="inlineStr">
        <is>
          <t>Market open position (fraction)</t>
        </is>
      </c>
      <c r="F1" s="153" t="inlineStr">
        <is>
          <t>Market open portfolio value ($)</t>
        </is>
      </c>
      <c r="G1" s="153" t="inlineStr">
        <is>
          <t>Value of open shares ($)</t>
        </is>
      </c>
      <c r="H1" s="153" t="inlineStr">
        <is>
          <t>Value of open cash ($)</t>
        </is>
      </c>
      <c r="I1" s="153" t="inlineStr">
        <is>
          <t>Number of securities held</t>
        </is>
      </c>
      <c r="J1" s="153" t="inlineStr">
        <is>
          <t>Losses from strategy fee ($)</t>
        </is>
      </c>
      <c r="K1" s="153" t="inlineStr">
        <is>
          <t>Cash after strategy fee ($)</t>
        </is>
      </c>
      <c r="L1" s="153" t="inlineStr">
        <is>
          <t>Portfolio value after fee ($)</t>
        </is>
      </c>
      <c r="M1" s="152" t="inlineStr">
        <is>
          <t>Post fee security fraction</t>
        </is>
      </c>
      <c r="N1" s="152" t="inlineStr">
        <is>
          <t>Target allocation – post fee allocation difference</t>
        </is>
      </c>
      <c r="O1" s="152" t="inlineStr">
        <is>
          <t>FSA bid offer adjustment</t>
        </is>
      </c>
      <c r="P1" s="152" t="inlineStr">
        <is>
          <t>Fractional security adjustment</t>
        </is>
      </c>
      <c r="Q1" s="153" t="inlineStr">
        <is>
          <t>Securities to buy/sell</t>
        </is>
      </c>
      <c r="R1" s="153" t="inlineStr">
        <is>
          <t>Securities after transaction</t>
        </is>
      </c>
      <c r="S1" s="153" t="inlineStr">
        <is>
          <t>Cash flow from trade ($)</t>
        </is>
      </c>
      <c r="T1" s="153" t="inlineStr">
        <is>
          <t>Cash after trade ($)</t>
        </is>
      </c>
      <c r="U1" s="153" t="inlineStr">
        <is>
          <t>Value of shares after trade ($)</t>
        </is>
      </c>
      <c r="V1" s="152" t="inlineStr">
        <is>
          <t>Allocation post-fees</t>
        </is>
      </c>
      <c r="W1" s="153" t="inlineStr">
        <is>
          <t>Is allocation correct?</t>
        </is>
      </c>
      <c r="X1" s="154" t="inlineStr">
        <is>
          <t>Portfolio index</t>
        </is>
      </c>
      <c r="Y1" s="155" t="n"/>
      <c r="Z1" s="155" t="n"/>
      <c r="AA1" s="155" t="n"/>
      <c r="AB1" s="156" t="n"/>
      <c r="AC1" s="156" t="n"/>
      <c r="AD1" s="156" t="n"/>
      <c r="AE1" s="156" t="n"/>
      <c r="AF1" s="156" t="n"/>
      <c r="AG1" s="156" t="n"/>
      <c r="AH1" s="156" t="n"/>
      <c r="AI1" s="156" t="n"/>
      <c r="AJ1" s="156" t="n"/>
      <c r="AK1" s="156" t="n"/>
      <c r="AL1" s="156" t="n"/>
      <c r="AM1" s="156" t="n"/>
      <c r="AN1" s="156" t="n"/>
      <c r="AO1" s="156" t="n"/>
      <c r="AP1" s="156" t="n"/>
      <c r="AQ1" s="156" t="n"/>
      <c r="AR1" s="156" t="n"/>
    </row>
    <row customHeight="1" ht="13.5" r="2" s="75">
      <c r="A2" s="126">
        <f>IF('Time Series Inputs'!A2="","",'Time Series Inputs'!A2)</f>
        <v/>
      </c>
      <c r="B2" s="81">
        <f>IF('Time Series Inputs'!B2="","",'Time Series Inputs'!B2)</f>
        <v/>
      </c>
      <c r="C2" s="81">
        <f>IF('Time Series Inputs'!C2="","",'Time Series Inputs'!C2)</f>
        <v/>
      </c>
      <c r="D2" s="157">
        <f>IF(A2="","",'Apply Constraints'!A2)</f>
        <v/>
      </c>
      <c r="E2" s="157" t="n">
        <v>0</v>
      </c>
      <c r="F2" s="157" t="n">
        <v>1</v>
      </c>
      <c r="G2" s="157">
        <f>E2*F2</f>
        <v/>
      </c>
      <c r="H2" s="157">
        <f>(1-E2)*F2</f>
        <v/>
      </c>
      <c r="I2" s="157">
        <f>G2/B2</f>
        <v/>
      </c>
      <c r="J2" s="157">
        <f>IF(B2="","", -F2* (1-(1-ANNUAL_STRATEGY_FEE)^(1/252)))</f>
        <v/>
      </c>
      <c r="K2" s="157">
        <f>H2+J2</f>
        <v/>
      </c>
      <c r="L2" s="157">
        <f>K2+G2</f>
        <v/>
      </c>
      <c r="M2" s="157">
        <f>IF(B2="","", G2/L2)</f>
        <v/>
      </c>
      <c r="N2" s="157">
        <f>IF(B2="","",(D2-M2))</f>
        <v/>
      </c>
      <c r="O2" s="157">
        <f>IF(B2="","",BID_OFFER_SPREAD/2*D2)</f>
        <v/>
      </c>
      <c r="P2" s="157">
        <f>IF(A2="","",IF(D2=0,-E2,IF(AND(D2=(N2+O2),NOT(O2=0)),0,IF(D2&gt;=M2,N2/(1+O2),N2/(1-O2)))))</f>
        <v/>
      </c>
      <c r="Q2" s="157">
        <f>IF(B2="","", IF(D2=0,F2*P2/B2, L2*P2/B2))</f>
        <v/>
      </c>
      <c r="R2" s="157">
        <f>Q2+I2</f>
        <v/>
      </c>
      <c r="S2" s="157">
        <f>IF(Q2&gt;0,-Q2*B2*(1+BID_OFFER_SPREAD/2),-Q2*B2*(1-BID_OFFER_SPREAD/2))</f>
        <v/>
      </c>
      <c r="T2" s="157">
        <f>K2+S2</f>
        <v/>
      </c>
      <c r="U2" s="157">
        <f>R2*B2</f>
        <v/>
      </c>
      <c r="V2" s="157">
        <f>IF(E2="","",U2/(U2+T2))</f>
        <v/>
      </c>
      <c r="W2" s="157">
        <f>IF(B2="","", IF(ROUND(V2,10)=ROUND(D2,10),"Correct", "Error"))</f>
        <v/>
      </c>
      <c r="X2" s="158">
        <f>T2+U2</f>
        <v/>
      </c>
      <c r="Y2" s="159" t="n"/>
    </row>
    <row customHeight="1" ht="13.5" r="3" s="75">
      <c r="A3" s="126">
        <f>IF('Time Series Inputs'!A3="","",'Time Series Inputs'!A3)</f>
        <v/>
      </c>
      <c r="B3" s="157">
        <f>IF('Time Series Inputs'!B3="","",'Time Series Inputs'!B3)</f>
        <v/>
      </c>
      <c r="C3" s="157">
        <f>IF('Time Series Inputs'!C3="","",'Time Series Inputs'!C3)</f>
        <v/>
      </c>
      <c r="D3" s="157">
        <f>IF(A3="","",'Apply Constraints'!A3)</f>
        <v/>
      </c>
      <c r="E3" s="157">
        <f>IF(B3="","",(V2*B3/B2/(1+V2*(B3/B2-1))))</f>
        <v/>
      </c>
      <c r="F3" s="157">
        <f>IF(B3="","",R2*B3+T2)</f>
        <v/>
      </c>
      <c r="G3" s="157">
        <f>IF(B3="","", E3*F3)</f>
        <v/>
      </c>
      <c r="H3" s="157">
        <f>IF(B3="","", F3 - R2*B3)</f>
        <v/>
      </c>
      <c r="I3" s="157">
        <f>IF(B3="","", G3/B3)</f>
        <v/>
      </c>
      <c r="J3" s="157">
        <f>IF(B3="","", -F3* (1-(1-ANNUAL_STRATEGY_FEE)^(1/252)))</f>
        <v/>
      </c>
      <c r="K3" s="157">
        <f>IF(B3="","", H3+J3)</f>
        <v/>
      </c>
      <c r="L3" s="157">
        <f>IF(B3="","", K3+G3)</f>
        <v/>
      </c>
      <c r="M3" s="157">
        <f>IF(B3="","", G3/L3)</f>
        <v/>
      </c>
      <c r="N3" s="157">
        <f>IF(B3="","",(D3-M3))</f>
        <v/>
      </c>
      <c r="O3" s="157">
        <f>IF(B3="","",BID_OFFER_SPREAD/2*D3)</f>
        <v/>
      </c>
      <c r="P3" s="157">
        <f>IF(A3="","",IF(D3=0,-E3,IF(AND(D3=(N3+O3),NOT(O3=0)),0,IF(D3&gt;=M3,N3/(1+O3),N3/(1-O3)))))</f>
        <v/>
      </c>
      <c r="Q3" s="157">
        <f>IF(B3="","", IF(D3=0,F3*P3/B3, L3*P3/B3))</f>
        <v/>
      </c>
      <c r="R3" s="157">
        <f>IF(B3="","", Q3+I3)</f>
        <v/>
      </c>
      <c r="S3" s="157">
        <f>IF(A3="","",IF(Q3&gt;0,-Q3*B3*(1+BID_OFFER_SPREAD/2),-Q3*B3*(1-BID_OFFER_SPREAD/2)))</f>
        <v/>
      </c>
      <c r="T3" s="157">
        <f>IF(B3="","", K3+S3)</f>
        <v/>
      </c>
      <c r="U3" s="157">
        <f>IF(B3="","", R3*B3)</f>
        <v/>
      </c>
      <c r="V3" s="157">
        <f>IF(E3="","",U3/(U3+T3))</f>
        <v/>
      </c>
      <c r="W3" s="86">
        <f>IF(B3="","", IF(ROUND(V3,10)=ROUND(D3,10),"Correct", "Error"))</f>
        <v/>
      </c>
      <c r="X3" s="158">
        <f>IF(B3="","", T3+U3)</f>
        <v/>
      </c>
    </row>
    <row customHeight="1" ht="13.5" r="4" s="75">
      <c r="A4" s="126">
        <f>IF('Time Series Inputs'!A4="","",'Time Series Inputs'!A4)</f>
        <v/>
      </c>
      <c r="B4" s="157">
        <f>IF('Time Series Inputs'!B4="","",'Time Series Inputs'!B4)</f>
        <v/>
      </c>
      <c r="C4" s="157">
        <f>IF('Time Series Inputs'!C4="","",'Time Series Inputs'!C4)</f>
        <v/>
      </c>
      <c r="D4" s="157">
        <f>IF(A4="","",'Apply Constraints'!A4)</f>
        <v/>
      </c>
      <c r="E4" s="157">
        <f>IF(B4="","",(V3*B4/B3/(1+V3*(B4/B3-1))))</f>
        <v/>
      </c>
      <c r="F4" s="157">
        <f>IF(B4="","",R3*B4+T3)</f>
        <v/>
      </c>
      <c r="G4" s="157">
        <f>IF(B4="","", E4*F4)</f>
        <v/>
      </c>
      <c r="H4" s="157">
        <f>IF(B4="","", F4 - R3*B4)</f>
        <v/>
      </c>
      <c r="I4" s="157">
        <f>IF(B4="","", G4/B4)</f>
        <v/>
      </c>
      <c r="J4" s="157">
        <f>IF(B4="","", -F4* (1-(1-ANNUAL_STRATEGY_FEE)^(1/252)))</f>
        <v/>
      </c>
      <c r="K4" s="157">
        <f>IF(B4="","", H4+J4)</f>
        <v/>
      </c>
      <c r="L4" s="157">
        <f>IF(B4="","", K4+G4)</f>
        <v/>
      </c>
      <c r="M4" s="157">
        <f>IF(B4="","", G4/L4)</f>
        <v/>
      </c>
      <c r="N4" s="157">
        <f>IF(B4="","",(D4-M4))</f>
        <v/>
      </c>
      <c r="O4" s="157">
        <f>IF(B4="","",BID_OFFER_SPREAD/2*D4)</f>
        <v/>
      </c>
      <c r="P4" s="157">
        <f>IF(A4="","",IF(D4=0,-E4,IF(AND(D4=(N4+O4),NOT(O4=0)),0,IF(D4&gt;=M4,N4/(1+O4),N4/(1-O4)))))</f>
        <v/>
      </c>
      <c r="Q4" s="157">
        <f>IF(B4="","", IF(D4=0,F4*P4/B4, L4*P4/B4))</f>
        <v/>
      </c>
      <c r="R4" s="157">
        <f>IF(B4="","", Q4+I4)</f>
        <v/>
      </c>
      <c r="S4" s="157">
        <f>IF(A4="","",IF(Q4&gt;0,-Q4*B4*(1+BID_OFFER_SPREAD/2),-Q4*B4*(1-BID_OFFER_SPREAD/2)))</f>
        <v/>
      </c>
      <c r="T4" s="157">
        <f>IF(B4="","", K4+S4)</f>
        <v/>
      </c>
      <c r="U4" s="157">
        <f>IF(B4="","", R4*B4)</f>
        <v/>
      </c>
      <c r="V4" s="157">
        <f>IF(E4="","",U4/(U4+T4))</f>
        <v/>
      </c>
      <c r="W4" s="86">
        <f>IF(B4="","", IF(ROUND(V4,10)=ROUND(D4,10),"Correct", "Error"))</f>
        <v/>
      </c>
      <c r="X4" s="158">
        <f>IF(B4="","", T4+U4)</f>
        <v/>
      </c>
    </row>
    <row customHeight="1" ht="13.5" r="5" s="75">
      <c r="A5" s="126">
        <f>IF('Time Series Inputs'!A5="","",'Time Series Inputs'!A5)</f>
        <v/>
      </c>
      <c r="B5" s="157">
        <f>IF('Time Series Inputs'!B5="","",'Time Series Inputs'!B5)</f>
        <v/>
      </c>
      <c r="C5" s="157">
        <f>IF('Time Series Inputs'!C5="","",'Time Series Inputs'!C5)</f>
        <v/>
      </c>
      <c r="D5" s="157">
        <f>IF(A5="","",'Apply Constraints'!A5)</f>
        <v/>
      </c>
      <c r="E5" s="157">
        <f>IF(B5="","",(V4*B5/B4/(1+V4*(B5/B4-1))))</f>
        <v/>
      </c>
      <c r="F5" s="157">
        <f>IF(B5="","",R4*B5+T4)</f>
        <v/>
      </c>
      <c r="G5" s="157">
        <f>IF(B5="","", E5*F5)</f>
        <v/>
      </c>
      <c r="H5" s="157">
        <f>IF(B5="","", F5 - R4*B5)</f>
        <v/>
      </c>
      <c r="I5" s="157">
        <f>IF(B5="","", G5/B5)</f>
        <v/>
      </c>
      <c r="J5" s="157">
        <f>IF(B5="","", -F5* (1-(1-ANNUAL_STRATEGY_FEE)^(1/252)))</f>
        <v/>
      </c>
      <c r="K5" s="157">
        <f>IF(B5="","", H5+J5)</f>
        <v/>
      </c>
      <c r="L5" s="157">
        <f>IF(B5="","", K5+G5)</f>
        <v/>
      </c>
      <c r="M5" s="157">
        <f>IF(B5="","", G5/L5)</f>
        <v/>
      </c>
      <c r="N5" s="157">
        <f>IF(B5="","",(D5-M5))</f>
        <v/>
      </c>
      <c r="O5" s="157">
        <f>IF(B5="","",BID_OFFER_SPREAD/2*D5)</f>
        <v/>
      </c>
      <c r="P5" s="157">
        <f>IF(A5="","",IF(D5=0,-E5,IF(AND(D5=(N5+O5),NOT(O5=0)),0,IF(D5&gt;=M5,N5/(1+O5),N5/(1-O5)))))</f>
        <v/>
      </c>
      <c r="Q5" s="157">
        <f>IF(B5="","", IF(D5=0,F5*P5/B5, L5*P5/B5))</f>
        <v/>
      </c>
      <c r="R5" s="157">
        <f>IF(B5="","", Q5+I5)</f>
        <v/>
      </c>
      <c r="S5" s="157">
        <f>IF(A5="","",IF(Q5&gt;0,-Q5*B5*(1+BID_OFFER_SPREAD/2),-Q5*B5*(1-BID_OFFER_SPREAD/2)))</f>
        <v/>
      </c>
      <c r="T5" s="157">
        <f>IF(B5="","", K5+S5)</f>
        <v/>
      </c>
      <c r="U5" s="157">
        <f>IF(B5="","", R5*B5)</f>
        <v/>
      </c>
      <c r="V5" s="157">
        <f>IF(E5="","",U5/(U5+T5))</f>
        <v/>
      </c>
      <c r="W5" s="86">
        <f>IF(B5="","", IF(ROUND(V5,10)=ROUND(D5,10),"Correct", "Error"))</f>
        <v/>
      </c>
      <c r="X5" s="158">
        <f>IF(B5="","", T5+U5)</f>
        <v/>
      </c>
    </row>
    <row customHeight="1" ht="13.5" r="6" s="75">
      <c r="A6" s="126">
        <f>IF('Time Series Inputs'!A6="","",'Time Series Inputs'!A6)</f>
        <v/>
      </c>
      <c r="B6" s="157">
        <f>IF('Time Series Inputs'!B6="","",'Time Series Inputs'!B6)</f>
        <v/>
      </c>
      <c r="C6" s="157">
        <f>IF('Time Series Inputs'!C6="","",'Time Series Inputs'!C6)</f>
        <v/>
      </c>
      <c r="D6" s="157">
        <f>IF(A6="","",'Apply Constraints'!A6)</f>
        <v/>
      </c>
      <c r="E6" s="157">
        <f>IF(B6="","",(V5*B6/B5/(1+V5*(B6/B5-1))))</f>
        <v/>
      </c>
      <c r="F6" s="157">
        <f>IF(B6="","",R5*B6+T5)</f>
        <v/>
      </c>
      <c r="G6" s="157">
        <f>IF(B6="","", E6*F6)</f>
        <v/>
      </c>
      <c r="H6" s="157">
        <f>IF(B6="","", F6 - R5*B6)</f>
        <v/>
      </c>
      <c r="I6" s="157">
        <f>IF(B6="","", G6/B6)</f>
        <v/>
      </c>
      <c r="J6" s="157">
        <f>IF(B6="","", -F6* (1-(1-ANNUAL_STRATEGY_FEE)^(1/252)))</f>
        <v/>
      </c>
      <c r="K6" s="157">
        <f>IF(B6="","", H6+J6)</f>
        <v/>
      </c>
      <c r="L6" s="157">
        <f>IF(B6="","", K6+G6)</f>
        <v/>
      </c>
      <c r="M6" s="157">
        <f>IF(B6="","", G6/L6)</f>
        <v/>
      </c>
      <c r="N6" s="157">
        <f>IF(B6="","",(D6-M6))</f>
        <v/>
      </c>
      <c r="O6" s="157">
        <f>IF(B6="","",BID_OFFER_SPREAD/2*D6)</f>
        <v/>
      </c>
      <c r="P6" s="157">
        <f>IF(A6="","",IF(D6=0,-E6,IF(AND(D6=(N6+O6),NOT(O6=0)),0,IF(D6&gt;=M6,N6/(1+O6),N6/(1-O6)))))</f>
        <v/>
      </c>
      <c r="Q6" s="157">
        <f>IF(B6="","", IF(D6=0,F6*P6/B6, L6*P6/B6))</f>
        <v/>
      </c>
      <c r="R6" s="157">
        <f>IF(B6="","", Q6+I6)</f>
        <v/>
      </c>
      <c r="S6" s="157">
        <f>IF(A6="","",IF(Q6&gt;0,-Q6*B6*(1+BID_OFFER_SPREAD/2),-Q6*B6*(1-BID_OFFER_SPREAD/2)))</f>
        <v/>
      </c>
      <c r="T6" s="157">
        <f>IF(B6="","", K6+S6)</f>
        <v/>
      </c>
      <c r="U6" s="157">
        <f>IF(B6="","", R6*B6)</f>
        <v/>
      </c>
      <c r="V6" s="157">
        <f>IF(E6="","",U6/(U6+T6))</f>
        <v/>
      </c>
      <c r="W6" s="86">
        <f>IF(B6="","", IF(ROUND(V6,10)=ROUND(D6,10),"Correct", "Error"))</f>
        <v/>
      </c>
      <c r="X6" s="158">
        <f>IF(B6="","", T6+U6)</f>
        <v/>
      </c>
    </row>
    <row customHeight="1" ht="13.5" r="7" s="75">
      <c r="A7" s="126">
        <f>IF('Time Series Inputs'!A7="","",'Time Series Inputs'!A7)</f>
        <v/>
      </c>
      <c r="B7" s="157">
        <f>IF('Time Series Inputs'!B7="","",'Time Series Inputs'!B7)</f>
        <v/>
      </c>
      <c r="C7" s="157">
        <f>IF('Time Series Inputs'!C7="","",'Time Series Inputs'!C7)</f>
        <v/>
      </c>
      <c r="D7" s="157">
        <f>IF(A7="","",'Apply Constraints'!A7)</f>
        <v/>
      </c>
      <c r="E7" s="157">
        <f>IF(B7="","",(V6*B7/B6/(1+V6*(B7/B6-1))))</f>
        <v/>
      </c>
      <c r="F7" s="157">
        <f>IF(B7="","",R6*B7+T6)</f>
        <v/>
      </c>
      <c r="G7" s="157">
        <f>IF(B7="","", E7*F7)</f>
        <v/>
      </c>
      <c r="H7" s="157">
        <f>IF(B7="","", F7 - R6*B7)</f>
        <v/>
      </c>
      <c r="I7" s="157">
        <f>IF(B7="","", G7/B7)</f>
        <v/>
      </c>
      <c r="J7" s="157">
        <f>IF(B7="","", -F7* (1-(1-ANNUAL_STRATEGY_FEE)^(1/252)))</f>
        <v/>
      </c>
      <c r="K7" s="157">
        <f>IF(B7="","", H7+J7)</f>
        <v/>
      </c>
      <c r="L7" s="157">
        <f>IF(B7="","", K7+G7)</f>
        <v/>
      </c>
      <c r="M7" s="157">
        <f>IF(B7="","", G7/L7)</f>
        <v/>
      </c>
      <c r="N7" s="157">
        <f>IF(B7="","",(D7-M7))</f>
        <v/>
      </c>
      <c r="O7" s="157">
        <f>IF(B7="","",BID_OFFER_SPREAD/2*D7)</f>
        <v/>
      </c>
      <c r="P7" s="157">
        <f>IF(A7="","",IF(D7=0,-E7,IF(AND(D7=(N7+O7),NOT(O7=0)),0,IF(D7&gt;=M7,N7/(1+O7),N7/(1-O7)))))</f>
        <v/>
      </c>
      <c r="Q7" s="157">
        <f>IF(B7="","", IF(D7=0,F7*P7/B7, L7*P7/B7))</f>
        <v/>
      </c>
      <c r="R7" s="157">
        <f>IF(B7="","", Q7+I7)</f>
        <v/>
      </c>
      <c r="S7" s="157">
        <f>IF(A7="","",IF(Q7&gt;0,-Q7*B7*(1+BID_OFFER_SPREAD/2),-Q7*B7*(1-BID_OFFER_SPREAD/2)))</f>
        <v/>
      </c>
      <c r="T7" s="157">
        <f>IF(B7="","", K7+S7)</f>
        <v/>
      </c>
      <c r="U7" s="157">
        <f>IF(B7="","", R7*B7)</f>
        <v/>
      </c>
      <c r="V7" s="157">
        <f>IF(E7="","",U7/(U7+T7))</f>
        <v/>
      </c>
      <c r="W7" s="86">
        <f>IF(B7="","", IF(ROUND(V7,10)=ROUND(D7,10),"Correct", "Error"))</f>
        <v/>
      </c>
      <c r="X7" s="158">
        <f>IF(B7="","", T7+U7)</f>
        <v/>
      </c>
    </row>
    <row customHeight="1" ht="13.5" r="8" s="75">
      <c r="A8" s="126">
        <f>IF('Time Series Inputs'!A8="","",'Time Series Inputs'!A8)</f>
        <v/>
      </c>
      <c r="B8" s="157">
        <f>IF('Time Series Inputs'!B8="","",'Time Series Inputs'!B8)</f>
        <v/>
      </c>
      <c r="C8" s="157">
        <f>IF('Time Series Inputs'!C8="","",'Time Series Inputs'!C8)</f>
        <v/>
      </c>
      <c r="D8" s="157">
        <f>IF(A8="","",'Apply Constraints'!A8)</f>
        <v/>
      </c>
      <c r="E8" s="157">
        <f>IF(B8="","",(V7*B8/B7/(1+V7*(B8/B7-1))))</f>
        <v/>
      </c>
      <c r="F8" s="157">
        <f>IF(B8="","",R7*B8+T7)</f>
        <v/>
      </c>
      <c r="G8" s="157">
        <f>IF(B8="","", E8*F8)</f>
        <v/>
      </c>
      <c r="H8" s="157">
        <f>IF(B8="","", F8 - R7*B8)</f>
        <v/>
      </c>
      <c r="I8" s="157">
        <f>IF(B8="","", G8/B8)</f>
        <v/>
      </c>
      <c r="J8" s="157">
        <f>IF(B8="","", -F8* (1-(1-ANNUAL_STRATEGY_FEE)^(1/252)))</f>
        <v/>
      </c>
      <c r="K8" s="157">
        <f>IF(B8="","", H8+J8)</f>
        <v/>
      </c>
      <c r="L8" s="157">
        <f>IF(B8="","", K8+G8)</f>
        <v/>
      </c>
      <c r="M8" s="157">
        <f>IF(B8="","", G8/L8)</f>
        <v/>
      </c>
      <c r="N8" s="157">
        <f>IF(B8="","",(D8-M8))</f>
        <v/>
      </c>
      <c r="O8" s="157">
        <f>IF(B8="","",BID_OFFER_SPREAD/2*D8)</f>
        <v/>
      </c>
      <c r="P8" s="157">
        <f>IF(A8="","",IF(D8=0,-E8,IF(AND(D8=(N8+O8),NOT(O8=0)),0,IF(D8&gt;=M8,N8/(1+O8),N8/(1-O8)))))</f>
        <v/>
      </c>
      <c r="Q8" s="157">
        <f>IF(B8="","", IF(D8=0,F8*P8/B8, L8*P8/B8))</f>
        <v/>
      </c>
      <c r="R8" s="157">
        <f>IF(B8="","", Q8+I8)</f>
        <v/>
      </c>
      <c r="S8" s="157">
        <f>IF(A8="","",IF(Q8&gt;0,-Q8*B8*(1+BID_OFFER_SPREAD/2),-Q8*B8*(1-BID_OFFER_SPREAD/2)))</f>
        <v/>
      </c>
      <c r="T8" s="157">
        <f>IF(B8="","", K8+S8)</f>
        <v/>
      </c>
      <c r="U8" s="157">
        <f>IF(B8="","", R8*B8)</f>
        <v/>
      </c>
      <c r="V8" s="157">
        <f>IF(E8="","",U8/(U8+T8))</f>
        <v/>
      </c>
      <c r="W8" s="86">
        <f>IF(B8="","", IF(ROUND(V8,10)=ROUND(D8,10),"Correct", "Error"))</f>
        <v/>
      </c>
      <c r="X8" s="158">
        <f>IF(B8="","", T8+U8)</f>
        <v/>
      </c>
    </row>
    <row customHeight="1" ht="13.5" r="9" s="75">
      <c r="A9" s="126">
        <f>IF('Time Series Inputs'!A9="","",'Time Series Inputs'!A9)</f>
        <v/>
      </c>
      <c r="B9" s="157">
        <f>IF('Time Series Inputs'!B9="","",'Time Series Inputs'!B9)</f>
        <v/>
      </c>
      <c r="C9" s="157">
        <f>IF('Time Series Inputs'!C9="","",'Time Series Inputs'!C9)</f>
        <v/>
      </c>
      <c r="D9" s="157">
        <f>IF(A9="","",'Apply Constraints'!A9)</f>
        <v/>
      </c>
      <c r="E9" s="157">
        <f>IF(B9="","",(V8*B9/B8/(1+V8*(B9/B8-1))))</f>
        <v/>
      </c>
      <c r="F9" s="157">
        <f>IF(B9="","",R8*B9+T8)</f>
        <v/>
      </c>
      <c r="G9" s="157">
        <f>IF(B9="","", E9*F9)</f>
        <v/>
      </c>
      <c r="H9" s="157">
        <f>IF(B9="","", F9 - R8*B9)</f>
        <v/>
      </c>
      <c r="I9" s="157">
        <f>IF(B9="","", G9/B9)</f>
        <v/>
      </c>
      <c r="J9" s="157">
        <f>IF(B9="","", -F9* (1-(1-ANNUAL_STRATEGY_FEE)^(1/252)))</f>
        <v/>
      </c>
      <c r="K9" s="157">
        <f>IF(B9="","", H9+J9)</f>
        <v/>
      </c>
      <c r="L9" s="157">
        <f>IF(B9="","", K9+G9)</f>
        <v/>
      </c>
      <c r="M9" s="157">
        <f>IF(B9="","", G9/L9)</f>
        <v/>
      </c>
      <c r="N9" s="157">
        <f>IF(B9="","",(D9-M9))</f>
        <v/>
      </c>
      <c r="O9" s="157">
        <f>IF(B9="","",BID_OFFER_SPREAD/2*D9)</f>
        <v/>
      </c>
      <c r="P9" s="157">
        <f>IF(A9="","",IF(D9=0,-E9,IF(AND(D9=(N9+O9),NOT(O9=0)),0,IF(D9&gt;=M9,N9/(1+O9),N9/(1-O9)))))</f>
        <v/>
      </c>
      <c r="Q9" s="157">
        <f>IF(B9="","", IF(D9=0,F9*P9/B9, L9*P9/B9))</f>
        <v/>
      </c>
      <c r="R9" s="157">
        <f>IF(B9="","", Q9+I9)</f>
        <v/>
      </c>
      <c r="S9" s="157">
        <f>IF(A9="","",IF(Q9&gt;0,-Q9*B9*(1+BID_OFFER_SPREAD/2),-Q9*B9*(1-BID_OFFER_SPREAD/2)))</f>
        <v/>
      </c>
      <c r="T9" s="157">
        <f>IF(B9="","", K9+S9)</f>
        <v/>
      </c>
      <c r="U9" s="157">
        <f>IF(B9="","", R9*B9)</f>
        <v/>
      </c>
      <c r="V9" s="157">
        <f>IF(E9="","",U9/(U9+T9))</f>
        <v/>
      </c>
      <c r="W9" s="86">
        <f>IF(B9="","", IF(ROUND(V9,10)=ROUND(D9,10),"Correct", "Error"))</f>
        <v/>
      </c>
      <c r="X9" s="158">
        <f>IF(B9="","", T9+U9)</f>
        <v/>
      </c>
    </row>
    <row customHeight="1" ht="13.5" r="10" s="75">
      <c r="A10" s="126">
        <f>IF('Time Series Inputs'!A10="","",'Time Series Inputs'!A10)</f>
        <v/>
      </c>
      <c r="B10" s="157">
        <f>IF('Time Series Inputs'!B10="","",'Time Series Inputs'!B10)</f>
        <v/>
      </c>
      <c r="C10" s="157">
        <f>IF('Time Series Inputs'!C10="","",'Time Series Inputs'!C10)</f>
        <v/>
      </c>
      <c r="D10" s="157">
        <f>IF(A10="","",'Apply Constraints'!A10)</f>
        <v/>
      </c>
      <c r="E10" s="157">
        <f>IF(B10="","",(V9*B10/B9/(1+V9*(B10/B9-1))))</f>
        <v/>
      </c>
      <c r="F10" s="157">
        <f>IF(B10="","",R9*B10+T9)</f>
        <v/>
      </c>
      <c r="G10" s="157">
        <f>IF(B10="","", E10*F10)</f>
        <v/>
      </c>
      <c r="H10" s="157">
        <f>IF(B10="","", F10 - R9*B10)</f>
        <v/>
      </c>
      <c r="I10" s="157">
        <f>IF(B10="","", G10/B10)</f>
        <v/>
      </c>
      <c r="J10" s="157">
        <f>IF(B10="","", -F10* (1-(1-ANNUAL_STRATEGY_FEE)^(1/252)))</f>
        <v/>
      </c>
      <c r="K10" s="157">
        <f>IF(B10="","", H10+J10)</f>
        <v/>
      </c>
      <c r="L10" s="157">
        <f>IF(B10="","", K10+G10)</f>
        <v/>
      </c>
      <c r="M10" s="157">
        <f>IF(B10="","", G10/L10)</f>
        <v/>
      </c>
      <c r="N10" s="157">
        <f>IF(B10="","",(D10-M10))</f>
        <v/>
      </c>
      <c r="O10" s="157">
        <f>IF(B10="","",BID_OFFER_SPREAD/2*D10)</f>
        <v/>
      </c>
      <c r="P10" s="157">
        <f>IF(A10="","",IF(D10=0,-E10,IF(AND(D10=(N10+O10),NOT(O10=0)),0,IF(D10&gt;=M10,N10/(1+O10),N10/(1-O10)))))</f>
        <v/>
      </c>
      <c r="Q10" s="157">
        <f>IF(B10="","", IF(D10=0,F10*P10/B10, L10*P10/B10))</f>
        <v/>
      </c>
      <c r="R10" s="157">
        <f>IF(B10="","", Q10+I10)</f>
        <v/>
      </c>
      <c r="S10" s="157">
        <f>IF(A10="","",IF(Q10&gt;0,-Q10*B10*(1+BID_OFFER_SPREAD/2),-Q10*B10*(1-BID_OFFER_SPREAD/2)))</f>
        <v/>
      </c>
      <c r="T10" s="157">
        <f>IF(B10="","", K10+S10)</f>
        <v/>
      </c>
      <c r="U10" s="157">
        <f>IF(B10="","", R10*B10)</f>
        <v/>
      </c>
      <c r="V10" s="157">
        <f>IF(E10="","",U10/(U10+T10))</f>
        <v/>
      </c>
      <c r="W10" s="86">
        <f>IF(B10="","", IF(ROUND(V10,10)=ROUND(D10,10),"Correct", "Error"))</f>
        <v/>
      </c>
      <c r="X10" s="158">
        <f>IF(B10="","", T10+U10)</f>
        <v/>
      </c>
    </row>
    <row customHeight="1" ht="13.5" r="11" s="75">
      <c r="A11" s="126">
        <f>IF('Time Series Inputs'!A11="","",'Time Series Inputs'!A11)</f>
        <v/>
      </c>
      <c r="B11" s="157">
        <f>IF('Time Series Inputs'!B11="","",'Time Series Inputs'!B11)</f>
        <v/>
      </c>
      <c r="C11" s="157">
        <f>IF('Time Series Inputs'!C11="","",'Time Series Inputs'!C11)</f>
        <v/>
      </c>
      <c r="D11" s="157">
        <f>IF(A11="","",'Apply Constraints'!A11)</f>
        <v/>
      </c>
      <c r="E11" s="157">
        <f>IF(B11="","",(V10*B11/B10/(1+V10*(B11/B10-1))))</f>
        <v/>
      </c>
      <c r="F11" s="157">
        <f>IF(B11="","",R10*B11+T10)</f>
        <v/>
      </c>
      <c r="G11" s="157">
        <f>IF(B11="","", E11*F11)</f>
        <v/>
      </c>
      <c r="H11" s="157">
        <f>IF(B11="","", F11 - R10*B11)</f>
        <v/>
      </c>
      <c r="I11" s="157">
        <f>IF(B11="","", G11/B11)</f>
        <v/>
      </c>
      <c r="J11" s="157">
        <f>IF(B11="","", -F11* (1-(1-ANNUAL_STRATEGY_FEE)^(1/252)))</f>
        <v/>
      </c>
      <c r="K11" s="157">
        <f>IF(B11="","", H11+J11)</f>
        <v/>
      </c>
      <c r="L11" s="157">
        <f>IF(B11="","", K11+G11)</f>
        <v/>
      </c>
      <c r="M11" s="157">
        <f>IF(B11="","", G11/L11)</f>
        <v/>
      </c>
      <c r="N11" s="157">
        <f>IF(B11="","",(D11-M11))</f>
        <v/>
      </c>
      <c r="O11" s="157">
        <f>IF(B11="","",BID_OFFER_SPREAD/2*D11)</f>
        <v/>
      </c>
      <c r="P11" s="157">
        <f>IF(A11="","",IF(D11=0,-E11,IF(AND(D11=(N11+O11),NOT(O11=0)),0,IF(D11&gt;=M11,N11/(1+O11),N11/(1-O11)))))</f>
        <v/>
      </c>
      <c r="Q11" s="157">
        <f>IF(B11="","", IF(D11=0,F11*P11/B11, L11*P11/B11))</f>
        <v/>
      </c>
      <c r="R11" s="157">
        <f>IF(B11="","", Q11+I11)</f>
        <v/>
      </c>
      <c r="S11" s="157">
        <f>IF(A11="","",IF(Q11&gt;0,-Q11*B11*(1+BID_OFFER_SPREAD/2),-Q11*B11*(1-BID_OFFER_SPREAD/2)))</f>
        <v/>
      </c>
      <c r="T11" s="157">
        <f>IF(B11="","", K11+S11)</f>
        <v/>
      </c>
      <c r="U11" s="157">
        <f>IF(B11="","", R11*B11)</f>
        <v/>
      </c>
      <c r="V11" s="157">
        <f>IF(E11="","",U11/(U11+T11))</f>
        <v/>
      </c>
      <c r="W11" s="86">
        <f>IF(B11="","", IF(ROUND(V11,10)=ROUND(D11,10),"Correct", "Error"))</f>
        <v/>
      </c>
      <c r="X11" s="158">
        <f>IF(B11="","", T11+U11)</f>
        <v/>
      </c>
    </row>
    <row customHeight="1" ht="13.5" r="12" s="75">
      <c r="A12" s="126">
        <f>IF('Time Series Inputs'!A12="","",'Time Series Inputs'!A12)</f>
        <v/>
      </c>
      <c r="B12" s="157">
        <f>IF('Time Series Inputs'!B12="","",'Time Series Inputs'!B12)</f>
        <v/>
      </c>
      <c r="C12" s="157">
        <f>IF('Time Series Inputs'!C12="","",'Time Series Inputs'!C12)</f>
        <v/>
      </c>
      <c r="D12" s="157">
        <f>IF(A12="","",'Apply Constraints'!A12)</f>
        <v/>
      </c>
      <c r="E12" s="157">
        <f>IF(B12="","",(V11*B12/B11/(1+V11*(B12/B11-1))))</f>
        <v/>
      </c>
      <c r="F12" s="157">
        <f>IF(B12="","",R11*B12+T11)</f>
        <v/>
      </c>
      <c r="G12" s="157">
        <f>IF(B12="","", E12*F12)</f>
        <v/>
      </c>
      <c r="H12" s="157">
        <f>IF(B12="","", F12 - R11*B12)</f>
        <v/>
      </c>
      <c r="I12" s="157">
        <f>IF(B12="","", G12/B12)</f>
        <v/>
      </c>
      <c r="J12" s="157">
        <f>IF(B12="","", -F12* (1-(1-ANNUAL_STRATEGY_FEE)^(1/252)))</f>
        <v/>
      </c>
      <c r="K12" s="157">
        <f>IF(B12="","", H12+J12)</f>
        <v/>
      </c>
      <c r="L12" s="157">
        <f>IF(B12="","", K12+G12)</f>
        <v/>
      </c>
      <c r="M12" s="157">
        <f>IF(B12="","", G12/L12)</f>
        <v/>
      </c>
      <c r="N12" s="157">
        <f>IF(B12="","",(D12-M12))</f>
        <v/>
      </c>
      <c r="O12" s="157">
        <f>IF(B12="","",BID_OFFER_SPREAD/2*D12)</f>
        <v/>
      </c>
      <c r="P12" s="157">
        <f>IF(A12="","",IF(D12=0,-E12,IF(AND(D12=(N12+O12),NOT(O12=0)),0,IF(D12&gt;=M12,N12/(1+O12),N12/(1-O12)))))</f>
        <v/>
      </c>
      <c r="Q12" s="157">
        <f>IF(B12="","", IF(D12=0,F12*P12/B12, L12*P12/B12))</f>
        <v/>
      </c>
      <c r="R12" s="157">
        <f>IF(B12="","", Q12+I12)</f>
        <v/>
      </c>
      <c r="S12" s="157">
        <f>IF(A12="","",IF(Q12&gt;0,-Q12*B12*(1+BID_OFFER_SPREAD/2),-Q12*B12*(1-BID_OFFER_SPREAD/2)))</f>
        <v/>
      </c>
      <c r="T12" s="157">
        <f>IF(B12="","", K12+S12)</f>
        <v/>
      </c>
      <c r="U12" s="157">
        <f>IF(B12="","", R12*B12)</f>
        <v/>
      </c>
      <c r="V12" s="157">
        <f>IF(E12="","",U12/(U12+T12))</f>
        <v/>
      </c>
      <c r="W12" s="86">
        <f>IF(B12="","", IF(ROUND(V12,10)=ROUND(D12,10),"Correct", "Error"))</f>
        <v/>
      </c>
      <c r="X12" s="158">
        <f>IF(B12="","", T12+U12)</f>
        <v/>
      </c>
    </row>
    <row customHeight="1" ht="13.5" r="13" s="75">
      <c r="A13" s="126">
        <f>IF('Time Series Inputs'!A13="","",'Time Series Inputs'!A13)</f>
        <v/>
      </c>
      <c r="B13" s="157">
        <f>IF('Time Series Inputs'!B13="","",'Time Series Inputs'!B13)</f>
        <v/>
      </c>
      <c r="C13" s="157">
        <f>IF('Time Series Inputs'!C13="","",'Time Series Inputs'!C13)</f>
        <v/>
      </c>
      <c r="D13" s="157">
        <f>IF(A13="","",'Apply Constraints'!A13)</f>
        <v/>
      </c>
      <c r="E13" s="157">
        <f>IF(B13="","",(V12*B13/B12/(1+V12*(B13/B12-1))))</f>
        <v/>
      </c>
      <c r="F13" s="157">
        <f>IF(B13="","",R12*B13+T12)</f>
        <v/>
      </c>
      <c r="G13" s="157">
        <f>IF(B13="","", E13*F13)</f>
        <v/>
      </c>
      <c r="H13" s="157">
        <f>IF(B13="","", F13 - R12*B13)</f>
        <v/>
      </c>
      <c r="I13" s="157">
        <f>IF(B13="","", G13/B13)</f>
        <v/>
      </c>
      <c r="J13" s="157">
        <f>IF(B13="","", -F13* (1-(1-ANNUAL_STRATEGY_FEE)^(1/252)))</f>
        <v/>
      </c>
      <c r="K13" s="157">
        <f>IF(B13="","", H13+J13)</f>
        <v/>
      </c>
      <c r="L13" s="157">
        <f>IF(B13="","", K13+G13)</f>
        <v/>
      </c>
      <c r="M13" s="157">
        <f>IF(B13="","", G13/L13)</f>
        <v/>
      </c>
      <c r="N13" s="157">
        <f>IF(B13="","",(D13-M13))</f>
        <v/>
      </c>
      <c r="O13" s="157">
        <f>IF(B13="","",BID_OFFER_SPREAD/2*D13)</f>
        <v/>
      </c>
      <c r="P13" s="157">
        <f>IF(A13="","",IF(D13=0,-E13,IF(AND(D13=(N13+O13),NOT(O13=0)),0,IF(D13&gt;=M13,N13/(1+O13),N13/(1-O13)))))</f>
        <v/>
      </c>
      <c r="Q13" s="157">
        <f>IF(B13="","", IF(D13=0,F13*P13/B13, L13*P13/B13))</f>
        <v/>
      </c>
      <c r="R13" s="157">
        <f>IF(B13="","", Q13+I13)</f>
        <v/>
      </c>
      <c r="S13" s="157">
        <f>IF(A13="","",IF(Q13&gt;0,-Q13*B13*(1+BID_OFFER_SPREAD/2),-Q13*B13*(1-BID_OFFER_SPREAD/2)))</f>
        <v/>
      </c>
      <c r="T13" s="157">
        <f>IF(B13="","", K13+S13)</f>
        <v/>
      </c>
      <c r="U13" s="157">
        <f>IF(B13="","", R13*B13)</f>
        <v/>
      </c>
      <c r="V13" s="157">
        <f>IF(E13="","",U13/(U13+T13))</f>
        <v/>
      </c>
      <c r="W13" s="86">
        <f>IF(B13="","", IF(ROUND(V13,10)=ROUND(D13,10),"Correct", "Error"))</f>
        <v/>
      </c>
      <c r="X13" s="158">
        <f>IF(B13="","", T13+U13)</f>
        <v/>
      </c>
    </row>
    <row customHeight="1" ht="13.5" r="14" s="75">
      <c r="A14" s="126">
        <f>IF('Time Series Inputs'!A14="","",'Time Series Inputs'!A14)</f>
        <v/>
      </c>
      <c r="B14" s="157">
        <f>IF('Time Series Inputs'!B14="","",'Time Series Inputs'!B14)</f>
        <v/>
      </c>
      <c r="C14" s="157">
        <f>IF('Time Series Inputs'!C14="","",'Time Series Inputs'!C14)</f>
        <v/>
      </c>
      <c r="D14" s="157">
        <f>IF(A14="","",'Apply Constraints'!A14)</f>
        <v/>
      </c>
      <c r="E14" s="157">
        <f>IF(B14="","",(V13*B14/B13/(1+V13*(B14/B13-1))))</f>
        <v/>
      </c>
      <c r="F14" s="157">
        <f>IF(B14="","",R13*B14+T13)</f>
        <v/>
      </c>
      <c r="G14" s="157">
        <f>IF(B14="","", E14*F14)</f>
        <v/>
      </c>
      <c r="H14" s="157">
        <f>IF(B14="","", F14 - R13*B14)</f>
        <v/>
      </c>
      <c r="I14" s="157">
        <f>IF(B14="","", G14/B14)</f>
        <v/>
      </c>
      <c r="J14" s="157">
        <f>IF(B14="","", -F14* (1-(1-ANNUAL_STRATEGY_FEE)^(1/252)))</f>
        <v/>
      </c>
      <c r="K14" s="157">
        <f>IF(B14="","", H14+J14)</f>
        <v/>
      </c>
      <c r="L14" s="157">
        <f>IF(B14="","", K14+G14)</f>
        <v/>
      </c>
      <c r="M14" s="157">
        <f>IF(B14="","", G14/L14)</f>
        <v/>
      </c>
      <c r="N14" s="157">
        <f>IF(B14="","",(D14-M14))</f>
        <v/>
      </c>
      <c r="O14" s="157">
        <f>IF(B14="","",BID_OFFER_SPREAD/2*D14)</f>
        <v/>
      </c>
      <c r="P14" s="157">
        <f>IF(A14="","",IF(D14=0,-E14,IF(AND(D14=(N14+O14),NOT(O14=0)),0,IF(D14&gt;=M14,N14/(1+O14),N14/(1-O14)))))</f>
        <v/>
      </c>
      <c r="Q14" s="157">
        <f>IF(B14="","", IF(D14=0,F14*P14/B14, L14*P14/B14))</f>
        <v/>
      </c>
      <c r="R14" s="157">
        <f>IF(B14="","", Q14+I14)</f>
        <v/>
      </c>
      <c r="S14" s="157">
        <f>IF(A14="","",IF(Q14&gt;0,-Q14*B14*(1+BID_OFFER_SPREAD/2),-Q14*B14*(1-BID_OFFER_SPREAD/2)))</f>
        <v/>
      </c>
      <c r="T14" s="157">
        <f>IF(B14="","", K14+S14)</f>
        <v/>
      </c>
      <c r="U14" s="157">
        <f>IF(B14="","", R14*B14)</f>
        <v/>
      </c>
      <c r="V14" s="157">
        <f>IF(E14="","",U14/(U14+T14))</f>
        <v/>
      </c>
      <c r="W14" s="86">
        <f>IF(B14="","", IF(ROUND(V14,10)=ROUND(D14,10),"Correct", "Error"))</f>
        <v/>
      </c>
      <c r="X14" s="158">
        <f>IF(B14="","", T14+U14)</f>
        <v/>
      </c>
      <c r="Y14" s="160" t="n"/>
      <c r="Z14" s="160" t="n"/>
      <c r="AB14" s="161" t="n"/>
    </row>
    <row customHeight="1" ht="13.5" r="15" s="75">
      <c r="A15" s="126">
        <f>IF('Time Series Inputs'!A15="","",'Time Series Inputs'!A15)</f>
        <v/>
      </c>
      <c r="B15" s="157">
        <f>IF('Time Series Inputs'!B15="","",'Time Series Inputs'!B15)</f>
        <v/>
      </c>
      <c r="C15" s="157">
        <f>IF('Time Series Inputs'!C15="","",'Time Series Inputs'!C15)</f>
        <v/>
      </c>
      <c r="D15" s="157">
        <f>IF(A15="","",'Apply Constraints'!A15)</f>
        <v/>
      </c>
      <c r="E15" s="157">
        <f>IF(B15="","",(V14*B15/B14/(1+V14*(B15/B14-1))))</f>
        <v/>
      </c>
      <c r="F15" s="157">
        <f>IF(B15="","",R14*B15+T14)</f>
        <v/>
      </c>
      <c r="G15" s="157">
        <f>IF(B15="","", E15*F15)</f>
        <v/>
      </c>
      <c r="H15" s="157">
        <f>IF(B15="","", F15 - R14*B15)</f>
        <v/>
      </c>
      <c r="I15" s="157">
        <f>IF(B15="","", G15/B15)</f>
        <v/>
      </c>
      <c r="J15" s="157">
        <f>IF(B15="","", -F15* (1-(1-ANNUAL_STRATEGY_FEE)^(1/252)))</f>
        <v/>
      </c>
      <c r="K15" s="157">
        <f>IF(B15="","", H15+J15)</f>
        <v/>
      </c>
      <c r="L15" s="157">
        <f>IF(B15="","", K15+G15)</f>
        <v/>
      </c>
      <c r="M15" s="157">
        <f>IF(B15="","", G15/L15)</f>
        <v/>
      </c>
      <c r="N15" s="157">
        <f>IF(B15="","",(D15-M15))</f>
        <v/>
      </c>
      <c r="O15" s="157">
        <f>IF(B15="","",BID_OFFER_SPREAD/2*D15)</f>
        <v/>
      </c>
      <c r="P15" s="157">
        <f>IF(A15="","",IF(D15=0,-E15,IF(AND(D15=(N15+O15),NOT(O15=0)),0,IF(D15&gt;=M15,N15/(1+O15),N15/(1-O15)))))</f>
        <v/>
      </c>
      <c r="Q15" s="157">
        <f>IF(B15="","", IF(D15=0,F15*P15/B15, L15*P15/B15))</f>
        <v/>
      </c>
      <c r="R15" s="157">
        <f>IF(B15="","", Q15+I15)</f>
        <v/>
      </c>
      <c r="S15" s="157">
        <f>IF(A15="","",IF(Q15&gt;0,-Q15*B15*(1+BID_OFFER_SPREAD/2),-Q15*B15*(1-BID_OFFER_SPREAD/2)))</f>
        <v/>
      </c>
      <c r="T15" s="157">
        <f>IF(B15="","", K15+S15)</f>
        <v/>
      </c>
      <c r="U15" s="157">
        <f>IF(B15="","", R15*B15)</f>
        <v/>
      </c>
      <c r="V15" s="157">
        <f>IF(E15="","",U15/(U15+T15))</f>
        <v/>
      </c>
      <c r="W15" s="86">
        <f>IF(B15="","", IF(ROUND(V15,10)=ROUND(D15,10),"Correct", "Error"))</f>
        <v/>
      </c>
      <c r="X15" s="158">
        <f>IF(B15="","", T15+U15)</f>
        <v/>
      </c>
      <c r="Y15" s="160" t="n"/>
      <c r="Z15" s="160" t="n"/>
      <c r="AB15" s="161" t="n"/>
    </row>
    <row customHeight="1" ht="13.5" r="16" s="75">
      <c r="A16" s="126">
        <f>IF('Time Series Inputs'!A16="","",'Time Series Inputs'!A16)</f>
        <v/>
      </c>
      <c r="B16" s="157">
        <f>IF('Time Series Inputs'!B16="","",'Time Series Inputs'!B16)</f>
        <v/>
      </c>
      <c r="C16" s="157">
        <f>IF('Time Series Inputs'!C16="","",'Time Series Inputs'!C16)</f>
        <v/>
      </c>
      <c r="D16" s="157">
        <f>IF(A16="","",'Apply Constraints'!A16)</f>
        <v/>
      </c>
      <c r="E16" s="157">
        <f>IF(B16="","",(V15*B16/B15/(1+V15*(B16/B15-1))))</f>
        <v/>
      </c>
      <c r="F16" s="157">
        <f>IF(B16="","",R15*B16+T15)</f>
        <v/>
      </c>
      <c r="G16" s="157">
        <f>IF(B16="","", E16*F16)</f>
        <v/>
      </c>
      <c r="H16" s="157">
        <f>IF(B16="","", F16 - R15*B16)</f>
        <v/>
      </c>
      <c r="I16" s="157">
        <f>IF(B16="","", G16/B16)</f>
        <v/>
      </c>
      <c r="J16" s="157">
        <f>IF(B16="","", -F16* (1-(1-ANNUAL_STRATEGY_FEE)^(1/252)))</f>
        <v/>
      </c>
      <c r="K16" s="157">
        <f>IF(B16="","", H16+J16)</f>
        <v/>
      </c>
      <c r="L16" s="157">
        <f>IF(B16="","", K16+G16)</f>
        <v/>
      </c>
      <c r="M16" s="157">
        <f>IF(B16="","", G16/L16)</f>
        <v/>
      </c>
      <c r="N16" s="157">
        <f>IF(B16="","",(D16-M16))</f>
        <v/>
      </c>
      <c r="O16" s="157">
        <f>IF(B16="","",BID_OFFER_SPREAD/2*D16)</f>
        <v/>
      </c>
      <c r="P16" s="157">
        <f>IF(A16="","",IF(D16=0,-E16,IF(AND(D16=(N16+O16),NOT(O16=0)),0,IF(D16&gt;=M16,N16/(1+O16),N16/(1-O16)))))</f>
        <v/>
      </c>
      <c r="Q16" s="157">
        <f>IF(B16="","", IF(D16=0,F16*P16/B16, L16*P16/B16))</f>
        <v/>
      </c>
      <c r="R16" s="157">
        <f>IF(B16="","", Q16+I16)</f>
        <v/>
      </c>
      <c r="S16" s="157">
        <f>IF(A16="","",IF(Q16&gt;0,-Q16*B16*(1+BID_OFFER_SPREAD/2),-Q16*B16*(1-BID_OFFER_SPREAD/2)))</f>
        <v/>
      </c>
      <c r="T16" s="157">
        <f>IF(B16="","", K16+S16)</f>
        <v/>
      </c>
      <c r="U16" s="157">
        <f>IF(B16="","", R16*B16)</f>
        <v/>
      </c>
      <c r="V16" s="157">
        <f>IF(E16="","",U16/(U16+T16))</f>
        <v/>
      </c>
      <c r="W16" s="86">
        <f>IF(B16="","", IF(ROUND(V16,10)=ROUND(D16,10),"Correct", "Error"))</f>
        <v/>
      </c>
      <c r="X16" s="158">
        <f>IF(B16="","", T16+U16)</f>
        <v/>
      </c>
      <c r="Y16" s="160" t="n"/>
      <c r="Z16" s="160" t="n"/>
      <c r="AB16" s="161" t="n"/>
    </row>
    <row customHeight="1" ht="13.5" r="17" s="75">
      <c r="A17" s="126">
        <f>IF('Time Series Inputs'!A17="","",'Time Series Inputs'!A17)</f>
        <v/>
      </c>
      <c r="B17" s="157">
        <f>IF('Time Series Inputs'!B17="","",'Time Series Inputs'!B17)</f>
        <v/>
      </c>
      <c r="C17" s="157">
        <f>IF('Time Series Inputs'!C17="","",'Time Series Inputs'!C17)</f>
        <v/>
      </c>
      <c r="D17" s="157">
        <f>IF(A17="","",'Apply Constraints'!A17)</f>
        <v/>
      </c>
      <c r="E17" s="157">
        <f>IF(B17="","",(V16*B17/B16/(1+V16*(B17/B16-1))))</f>
        <v/>
      </c>
      <c r="F17" s="157">
        <f>IF(B17="","",R16*B17+T16)</f>
        <v/>
      </c>
      <c r="G17" s="157">
        <f>IF(B17="","", E17*F17)</f>
        <v/>
      </c>
      <c r="H17" s="157">
        <f>IF(B17="","", F17 - R16*B17)</f>
        <v/>
      </c>
      <c r="I17" s="157">
        <f>IF(B17="","", G17/B17)</f>
        <v/>
      </c>
      <c r="J17" s="157">
        <f>IF(B17="","", -F17* (1-(1-ANNUAL_STRATEGY_FEE)^(1/252)))</f>
        <v/>
      </c>
      <c r="K17" s="157">
        <f>IF(B17="","", H17+J17)</f>
        <v/>
      </c>
      <c r="L17" s="157">
        <f>IF(B17="","", K17+G17)</f>
        <v/>
      </c>
      <c r="M17" s="157">
        <f>IF(B17="","", G17/L17)</f>
        <v/>
      </c>
      <c r="N17" s="157">
        <f>IF(B17="","",(D17-M17))</f>
        <v/>
      </c>
      <c r="O17" s="157">
        <f>IF(B17="","",BID_OFFER_SPREAD/2*D17)</f>
        <v/>
      </c>
      <c r="P17" s="157">
        <f>IF(A17="","",IF(D17=0,-E17,IF(AND(D17=(N17+O17),NOT(O17=0)),0,IF(D17&gt;=M17,N17/(1+O17),N17/(1-O17)))))</f>
        <v/>
      </c>
      <c r="Q17" s="157">
        <f>IF(B17="","", IF(D17=0,F17*P17/B17, L17*P17/B17))</f>
        <v/>
      </c>
      <c r="R17" s="157">
        <f>IF(B17="","", Q17+I17)</f>
        <v/>
      </c>
      <c r="S17" s="157">
        <f>IF(A17="","",IF(Q17&gt;0,-Q17*B17*(1+BID_OFFER_SPREAD/2),-Q17*B17*(1-BID_OFFER_SPREAD/2)))</f>
        <v/>
      </c>
      <c r="T17" s="157">
        <f>IF(B17="","", K17+S17)</f>
        <v/>
      </c>
      <c r="U17" s="157">
        <f>IF(B17="","", R17*B17)</f>
        <v/>
      </c>
      <c r="V17" s="157">
        <f>IF(E17="","",U17/(U17+T17))</f>
        <v/>
      </c>
      <c r="W17" s="86">
        <f>IF(B17="","", IF(ROUND(V17,10)=ROUND(D17,10),"Correct", "Error"))</f>
        <v/>
      </c>
      <c r="X17" s="158">
        <f>IF(B17="","", T17+U17)</f>
        <v/>
      </c>
      <c r="Y17" s="160" t="n"/>
      <c r="Z17" s="160" t="n"/>
      <c r="AB17" s="161" t="n"/>
    </row>
    <row customHeight="1" ht="13.5" r="18" s="75">
      <c r="A18" s="126">
        <f>IF('Time Series Inputs'!A18="","",'Time Series Inputs'!A18)</f>
        <v/>
      </c>
      <c r="B18" s="157">
        <f>IF('Time Series Inputs'!B18="","",'Time Series Inputs'!B18)</f>
        <v/>
      </c>
      <c r="C18" s="157">
        <f>IF('Time Series Inputs'!C18="","",'Time Series Inputs'!C18)</f>
        <v/>
      </c>
      <c r="D18" s="157">
        <f>IF(A18="","",'Apply Constraints'!A18)</f>
        <v/>
      </c>
      <c r="E18" s="157">
        <f>IF(B18="","",(V17*B18/B17/(1+V17*(B18/B17-1))))</f>
        <v/>
      </c>
      <c r="F18" s="157">
        <f>IF(B18="","",R17*B18+T17)</f>
        <v/>
      </c>
      <c r="G18" s="157">
        <f>IF(B18="","", E18*F18)</f>
        <v/>
      </c>
      <c r="H18" s="157">
        <f>IF(B18="","", F18 - R17*B18)</f>
        <v/>
      </c>
      <c r="I18" s="157">
        <f>IF(B18="","", G18/B18)</f>
        <v/>
      </c>
      <c r="J18" s="157">
        <f>IF(B18="","", -F18* (1-(1-ANNUAL_STRATEGY_FEE)^(1/252)))</f>
        <v/>
      </c>
      <c r="K18" s="157">
        <f>IF(B18="","", H18+J18)</f>
        <v/>
      </c>
      <c r="L18" s="157">
        <f>IF(B18="","", K18+G18)</f>
        <v/>
      </c>
      <c r="M18" s="157">
        <f>IF(B18="","", G18/L18)</f>
        <v/>
      </c>
      <c r="N18" s="157">
        <f>IF(B18="","",(D18-M18))</f>
        <v/>
      </c>
      <c r="O18" s="157">
        <f>IF(B18="","",BID_OFFER_SPREAD/2*D18)</f>
        <v/>
      </c>
      <c r="P18" s="157">
        <f>IF(A18="","",IF(D18=0,-E18,IF(AND(D18=(N18+O18),NOT(O18=0)),0,IF(D18&gt;=M18,N18/(1+O18),N18/(1-O18)))))</f>
        <v/>
      </c>
      <c r="Q18" s="157">
        <f>IF(B18="","", IF(D18=0,F18*P18/B18, L18*P18/B18))</f>
        <v/>
      </c>
      <c r="R18" s="157">
        <f>IF(B18="","", Q18+I18)</f>
        <v/>
      </c>
      <c r="S18" s="157">
        <f>IF(A18="","",IF(Q18&gt;0,-Q18*B18*(1+BID_OFFER_SPREAD/2),-Q18*B18*(1-BID_OFFER_SPREAD/2)))</f>
        <v/>
      </c>
      <c r="T18" s="157">
        <f>IF(B18="","", K18+S18)</f>
        <v/>
      </c>
      <c r="U18" s="157">
        <f>IF(B18="","", R18*B18)</f>
        <v/>
      </c>
      <c r="V18" s="157">
        <f>IF(E18="","",U18/(U18+T18))</f>
        <v/>
      </c>
      <c r="W18" s="86">
        <f>IF(B18="","", IF(ROUND(V18,10)=ROUND(D18,10),"Correct", "Error"))</f>
        <v/>
      </c>
      <c r="X18" s="158">
        <f>IF(B18="","", T18+U18)</f>
        <v/>
      </c>
      <c r="Y18" s="160" t="n"/>
      <c r="Z18" s="160" t="n"/>
      <c r="AB18" s="161" t="n"/>
    </row>
    <row customHeight="1" ht="13.5" r="19" s="75">
      <c r="A19" s="126">
        <f>IF('Time Series Inputs'!A19="","",'Time Series Inputs'!A19)</f>
        <v/>
      </c>
      <c r="B19" s="157">
        <f>IF('Time Series Inputs'!B19="","",'Time Series Inputs'!B19)</f>
        <v/>
      </c>
      <c r="C19" s="157">
        <f>IF('Time Series Inputs'!C19="","",'Time Series Inputs'!C19)</f>
        <v/>
      </c>
      <c r="D19" s="157">
        <f>IF(A19="","",'Apply Constraints'!A19)</f>
        <v/>
      </c>
      <c r="E19" s="157">
        <f>IF(B19="","",(V18*B19/B18/(1+V18*(B19/B18-1))))</f>
        <v/>
      </c>
      <c r="F19" s="157">
        <f>IF(B19="","",R18*B19+T18)</f>
        <v/>
      </c>
      <c r="G19" s="157">
        <f>IF(B19="","", E19*F19)</f>
        <v/>
      </c>
      <c r="H19" s="157">
        <f>IF(B19="","", F19 - R18*B19)</f>
        <v/>
      </c>
      <c r="I19" s="157">
        <f>IF(B19="","", G19/B19)</f>
        <v/>
      </c>
      <c r="J19" s="157">
        <f>IF(B19="","", -F19* (1-(1-ANNUAL_STRATEGY_FEE)^(1/252)))</f>
        <v/>
      </c>
      <c r="K19" s="157">
        <f>IF(B19="","", H19+J19)</f>
        <v/>
      </c>
      <c r="L19" s="157">
        <f>IF(B19="","", K19+G19)</f>
        <v/>
      </c>
      <c r="M19" s="157">
        <f>IF(B19="","", G19/L19)</f>
        <v/>
      </c>
      <c r="N19" s="157">
        <f>IF(B19="","",(D19-M19))</f>
        <v/>
      </c>
      <c r="O19" s="157">
        <f>IF(B19="","",BID_OFFER_SPREAD/2*D19)</f>
        <v/>
      </c>
      <c r="P19" s="157">
        <f>IF(A19="","",IF(D19=0,-E19,IF(AND(D19=(N19+O19),NOT(O19=0)),0,IF(D19&gt;=M19,N19/(1+O19),N19/(1-O19)))))</f>
        <v/>
      </c>
      <c r="Q19" s="157">
        <f>IF(B19="","", IF(D19=0,F19*P19/B19, L19*P19/B19))</f>
        <v/>
      </c>
      <c r="R19" s="157">
        <f>IF(B19="","", Q19+I19)</f>
        <v/>
      </c>
      <c r="S19" s="157">
        <f>IF(A19="","",IF(Q19&gt;0,-Q19*B19*(1+BID_OFFER_SPREAD/2),-Q19*B19*(1-BID_OFFER_SPREAD/2)))</f>
        <v/>
      </c>
      <c r="T19" s="157">
        <f>IF(B19="","", K19+S19)</f>
        <v/>
      </c>
      <c r="U19" s="157">
        <f>IF(B19="","", R19*B19)</f>
        <v/>
      </c>
      <c r="V19" s="157">
        <f>IF(E19="","",U19/(U19+T19))</f>
        <v/>
      </c>
      <c r="W19" s="86">
        <f>IF(B19="","", IF(ROUND(V19,10)=ROUND(D19,10),"Correct", "Error"))</f>
        <v/>
      </c>
      <c r="X19" s="158">
        <f>IF(B19="","", T19+U19)</f>
        <v/>
      </c>
      <c r="Y19" s="160" t="n"/>
      <c r="Z19" s="160" t="n"/>
      <c r="AB19" s="161" t="n"/>
    </row>
    <row customHeight="1" ht="13.5" r="20" s="75">
      <c r="A20" s="126">
        <f>IF('Time Series Inputs'!A20="","",'Time Series Inputs'!A20)</f>
        <v/>
      </c>
      <c r="B20" s="157">
        <f>IF('Time Series Inputs'!B20="","",'Time Series Inputs'!B20)</f>
        <v/>
      </c>
      <c r="C20" s="157">
        <f>IF('Time Series Inputs'!C20="","",'Time Series Inputs'!C20)</f>
        <v/>
      </c>
      <c r="D20" s="157">
        <f>IF(A20="","",'Apply Constraints'!A20)</f>
        <v/>
      </c>
      <c r="E20" s="157">
        <f>IF(B20="","",(V19*B20/B19/(1+V19*(B20/B19-1))))</f>
        <v/>
      </c>
      <c r="F20" s="157">
        <f>IF(B20="","",R19*B20+T19)</f>
        <v/>
      </c>
      <c r="G20" s="157">
        <f>IF(B20="","", E20*F20)</f>
        <v/>
      </c>
      <c r="H20" s="157">
        <f>IF(B20="","", F20 - R19*B20)</f>
        <v/>
      </c>
      <c r="I20" s="157">
        <f>IF(B20="","", G20/B20)</f>
        <v/>
      </c>
      <c r="J20" s="157">
        <f>IF(B20="","", -F20* (1-(1-ANNUAL_STRATEGY_FEE)^(1/252)))</f>
        <v/>
      </c>
      <c r="K20" s="157">
        <f>IF(B20="","", H20+J20)</f>
        <v/>
      </c>
      <c r="L20" s="157">
        <f>IF(B20="","", K20+G20)</f>
        <v/>
      </c>
      <c r="M20" s="157">
        <f>IF(B20="","", G20/L20)</f>
        <v/>
      </c>
      <c r="N20" s="157">
        <f>IF(B20="","",(D20-M20))</f>
        <v/>
      </c>
      <c r="O20" s="157">
        <f>IF(B20="","",BID_OFFER_SPREAD/2*D20)</f>
        <v/>
      </c>
      <c r="P20" s="157">
        <f>IF(A20="","",IF(D20=0,-E20,IF(AND(D20=(N20+O20),NOT(O20=0)),0,IF(D20&gt;=M20,N20/(1+O20),N20/(1-O20)))))</f>
        <v/>
      </c>
      <c r="Q20" s="157">
        <f>IF(B20="","", IF(D20=0,F20*P20/B20, L20*P20/B20))</f>
        <v/>
      </c>
      <c r="R20" s="157">
        <f>IF(B20="","", Q20+I20)</f>
        <v/>
      </c>
      <c r="S20" s="157">
        <f>IF(A20="","",IF(Q20&gt;0,-Q20*B20*(1+BID_OFFER_SPREAD/2),-Q20*B20*(1-BID_OFFER_SPREAD/2)))</f>
        <v/>
      </c>
      <c r="T20" s="157">
        <f>IF(B20="","", K20+S20)</f>
        <v/>
      </c>
      <c r="U20" s="157">
        <f>IF(B20="","", R20*B20)</f>
        <v/>
      </c>
      <c r="V20" s="157">
        <f>IF(E20="","",U20/(U20+T20))</f>
        <v/>
      </c>
      <c r="W20" s="86">
        <f>IF(B20="","", IF(ROUND(V20,10)=ROUND(D20,10),"Correct", "Error"))</f>
        <v/>
      </c>
      <c r="X20" s="158">
        <f>IF(B20="","", T20+U20)</f>
        <v/>
      </c>
      <c r="Y20" s="160" t="n"/>
      <c r="Z20" s="160" t="n"/>
      <c r="AB20" s="161" t="n"/>
    </row>
    <row customHeight="1" ht="13.5" r="21" s="75">
      <c r="A21" s="126">
        <f>IF('Time Series Inputs'!A21="","",'Time Series Inputs'!A21)</f>
        <v/>
      </c>
      <c r="B21" s="157">
        <f>IF('Time Series Inputs'!B21="","",'Time Series Inputs'!B21)</f>
        <v/>
      </c>
      <c r="C21" s="157">
        <f>IF('Time Series Inputs'!C21="","",'Time Series Inputs'!C21)</f>
        <v/>
      </c>
      <c r="D21" s="157">
        <f>IF(A21="","",'Apply Constraints'!A21)</f>
        <v/>
      </c>
      <c r="E21" s="157">
        <f>IF(B21="","",(V20*B21/B20/(1+V20*(B21/B20-1))))</f>
        <v/>
      </c>
      <c r="F21" s="157">
        <f>IF(B21="","",R20*B21+T20)</f>
        <v/>
      </c>
      <c r="G21" s="157">
        <f>IF(B21="","", E21*F21)</f>
        <v/>
      </c>
      <c r="H21" s="157">
        <f>IF(B21="","", F21 - R20*B21)</f>
        <v/>
      </c>
      <c r="I21" s="157">
        <f>IF(B21="","", G21/B21)</f>
        <v/>
      </c>
      <c r="J21" s="157">
        <f>IF(B21="","", -F21* (1-(1-ANNUAL_STRATEGY_FEE)^(1/252)))</f>
        <v/>
      </c>
      <c r="K21" s="157">
        <f>IF(B21="","", H21+J21)</f>
        <v/>
      </c>
      <c r="L21" s="157">
        <f>IF(B21="","", K21+G21)</f>
        <v/>
      </c>
      <c r="M21" s="157">
        <f>IF(B21="","", G21/L21)</f>
        <v/>
      </c>
      <c r="N21" s="157">
        <f>IF(B21="","",(D21-M21))</f>
        <v/>
      </c>
      <c r="O21" s="157">
        <f>IF(B21="","",BID_OFFER_SPREAD/2*D21)</f>
        <v/>
      </c>
      <c r="P21" s="157">
        <f>IF(A21="","",IF(D21=0,-E21,IF(AND(D21=(N21+O21),NOT(O21=0)),0,IF(D21&gt;=M21,N21/(1+O21),N21/(1-O21)))))</f>
        <v/>
      </c>
      <c r="Q21" s="157">
        <f>IF(B21="","", IF(D21=0,F21*P21/B21, L21*P21/B21))</f>
        <v/>
      </c>
      <c r="R21" s="157">
        <f>IF(B21="","", Q21+I21)</f>
        <v/>
      </c>
      <c r="S21" s="157">
        <f>IF(A21="","",IF(Q21&gt;0,-Q21*B21*(1+BID_OFFER_SPREAD/2),-Q21*B21*(1-BID_OFFER_SPREAD/2)))</f>
        <v/>
      </c>
      <c r="T21" s="157">
        <f>IF(B21="","", K21+S21)</f>
        <v/>
      </c>
      <c r="U21" s="157">
        <f>IF(B21="","", R21*B21)</f>
        <v/>
      </c>
      <c r="V21" s="157">
        <f>IF(E21="","",U21/(U21+T21))</f>
        <v/>
      </c>
      <c r="W21" s="86">
        <f>IF(B21="","", IF(ROUND(V21,10)=ROUND(D21,10),"Correct", "Error"))</f>
        <v/>
      </c>
      <c r="X21" s="158">
        <f>IF(B21="","", T21+U21)</f>
        <v/>
      </c>
      <c r="Y21" s="160" t="n"/>
      <c r="Z21" s="160" t="n"/>
      <c r="AB21" s="161" t="n"/>
    </row>
    <row customHeight="1" ht="13.5" r="22" s="75">
      <c r="A22" s="126">
        <f>IF('Time Series Inputs'!A22="","",'Time Series Inputs'!A22)</f>
        <v/>
      </c>
      <c r="B22" s="157">
        <f>IF('Time Series Inputs'!B22="","",'Time Series Inputs'!B22)</f>
        <v/>
      </c>
      <c r="C22" s="157">
        <f>IF('Time Series Inputs'!C22="","",'Time Series Inputs'!C22)</f>
        <v/>
      </c>
      <c r="D22" s="157">
        <f>IF(A22="","",'Apply Constraints'!A22)</f>
        <v/>
      </c>
      <c r="E22" s="157">
        <f>IF(B22="","",(V21*B22/B21/(1+V21*(B22/B21-1))))</f>
        <v/>
      </c>
      <c r="F22" s="157">
        <f>IF(B22="","",R21*B22+T21)</f>
        <v/>
      </c>
      <c r="G22" s="157">
        <f>IF(B22="","", E22*F22)</f>
        <v/>
      </c>
      <c r="H22" s="157">
        <f>IF(B22="","", F22 - R21*B22)</f>
        <v/>
      </c>
      <c r="I22" s="157">
        <f>IF(B22="","", G22/B22)</f>
        <v/>
      </c>
      <c r="J22" s="157">
        <f>IF(B22="","", -F22* (1-(1-ANNUAL_STRATEGY_FEE)^(1/252)))</f>
        <v/>
      </c>
      <c r="K22" s="157">
        <f>IF(B22="","", H22+J22)</f>
        <v/>
      </c>
      <c r="L22" s="157">
        <f>IF(B22="","", K22+G22)</f>
        <v/>
      </c>
      <c r="M22" s="157">
        <f>IF(B22="","", G22/L22)</f>
        <v/>
      </c>
      <c r="N22" s="157">
        <f>IF(B22="","",(D22-M22))</f>
        <v/>
      </c>
      <c r="O22" s="157">
        <f>IF(B22="","",BID_OFFER_SPREAD/2*D22)</f>
        <v/>
      </c>
      <c r="P22" s="157">
        <f>IF(A22="","",IF(D22=0,-E22,IF(AND(D22=(N22+O22),NOT(O22=0)),0,IF(D22&gt;=M22,N22/(1+O22),N22/(1-O22)))))</f>
        <v/>
      </c>
      <c r="Q22" s="157">
        <f>IF(B22="","", IF(D22=0,F22*P22/B22, L22*P22/B22))</f>
        <v/>
      </c>
      <c r="R22" s="157">
        <f>IF(B22="","", Q22+I22)</f>
        <v/>
      </c>
      <c r="S22" s="157">
        <f>IF(A22="","",IF(Q22&gt;0,-Q22*B22*(1+BID_OFFER_SPREAD/2),-Q22*B22*(1-BID_OFFER_SPREAD/2)))</f>
        <v/>
      </c>
      <c r="T22" s="157">
        <f>IF(B22="","", K22+S22)</f>
        <v/>
      </c>
      <c r="U22" s="157">
        <f>IF(B22="","", R22*B22)</f>
        <v/>
      </c>
      <c r="V22" s="157">
        <f>IF(E22="","",U22/(U22+T22))</f>
        <v/>
      </c>
      <c r="W22" s="86">
        <f>IF(B22="","", IF(ROUND(V22,10)=ROUND(D22,10),"Correct", "Error"))</f>
        <v/>
      </c>
      <c r="X22" s="158">
        <f>IF(B22="","", T22+U22)</f>
        <v/>
      </c>
    </row>
    <row customHeight="1" ht="13.5" r="23" s="75">
      <c r="A23" s="126">
        <f>IF('Time Series Inputs'!A23="","",'Time Series Inputs'!A23)</f>
        <v/>
      </c>
      <c r="B23" s="157">
        <f>IF('Time Series Inputs'!B23="","",'Time Series Inputs'!B23)</f>
        <v/>
      </c>
      <c r="C23" s="157">
        <f>IF('Time Series Inputs'!C23="","",'Time Series Inputs'!C23)</f>
        <v/>
      </c>
      <c r="D23" s="157">
        <f>IF(A23="","",'Apply Constraints'!A23)</f>
        <v/>
      </c>
      <c r="E23" s="157">
        <f>IF(B23="","",(V22*B23/B22/(1+V22*(B23/B22-1))))</f>
        <v/>
      </c>
      <c r="F23" s="157">
        <f>IF(B23="","",R22*B23+T22)</f>
        <v/>
      </c>
      <c r="G23" s="157">
        <f>IF(B23="","", E23*F23)</f>
        <v/>
      </c>
      <c r="H23" s="157">
        <f>IF(B23="","", F23 - R22*B23)</f>
        <v/>
      </c>
      <c r="I23" s="157">
        <f>IF(B23="","", G23/B23)</f>
        <v/>
      </c>
      <c r="J23" s="157">
        <f>IF(B23="","", -F23* (1-(1-ANNUAL_STRATEGY_FEE)^(1/252)))</f>
        <v/>
      </c>
      <c r="K23" s="157">
        <f>IF(B23="","", H23+J23)</f>
        <v/>
      </c>
      <c r="L23" s="157">
        <f>IF(B23="","", K23+G23)</f>
        <v/>
      </c>
      <c r="M23" s="157">
        <f>IF(B23="","", G23/L23)</f>
        <v/>
      </c>
      <c r="N23" s="157">
        <f>IF(B23="","",(D23-M23))</f>
        <v/>
      </c>
      <c r="O23" s="157">
        <f>IF(B23="","",BID_OFFER_SPREAD/2*D23)</f>
        <v/>
      </c>
      <c r="P23" s="157">
        <f>IF(A23="","",IF(D23=0,-E23,IF(AND(D23=(N23+O23),NOT(O23=0)),0,IF(D23&gt;=M23,N23/(1+O23),N23/(1-O23)))))</f>
        <v/>
      </c>
      <c r="Q23" s="157">
        <f>IF(B23="","", IF(D23=0,F23*P23/B23, L23*P23/B23))</f>
        <v/>
      </c>
      <c r="R23" s="157">
        <f>IF(B23="","", Q23+I23)</f>
        <v/>
      </c>
      <c r="S23" s="157">
        <f>IF(A23="","",IF(Q23&gt;0,-Q23*B23*(1+BID_OFFER_SPREAD/2),-Q23*B23*(1-BID_OFFER_SPREAD/2)))</f>
        <v/>
      </c>
      <c r="T23" s="157">
        <f>IF(B23="","", K23+S23)</f>
        <v/>
      </c>
      <c r="U23" s="157">
        <f>IF(B23="","", R23*B23)</f>
        <v/>
      </c>
      <c r="V23" s="157">
        <f>IF(E23="","",U23/(U23+T23))</f>
        <v/>
      </c>
      <c r="W23" s="86">
        <f>IF(B23="","", IF(ROUND(V23,10)=ROUND(D23,10),"Correct", "Error"))</f>
        <v/>
      </c>
      <c r="X23" s="158">
        <f>IF(B23="","", T23+U23)</f>
        <v/>
      </c>
    </row>
    <row customHeight="1" ht="13.5" r="24" s="75">
      <c r="A24" s="126">
        <f>IF('Time Series Inputs'!A24="","",'Time Series Inputs'!A24)</f>
        <v/>
      </c>
      <c r="B24" s="157">
        <f>IF('Time Series Inputs'!B24="","",'Time Series Inputs'!B24)</f>
        <v/>
      </c>
      <c r="C24" s="157">
        <f>IF('Time Series Inputs'!C24="","",'Time Series Inputs'!C24)</f>
        <v/>
      </c>
      <c r="D24" s="157">
        <f>IF(A24="","",'Apply Constraints'!A24)</f>
        <v/>
      </c>
      <c r="E24" s="157">
        <f>IF(B24="","",(V23*B24/B23/(1+V23*(B24/B23-1))))</f>
        <v/>
      </c>
      <c r="F24" s="157">
        <f>IF(B24="","",R23*B24+T23)</f>
        <v/>
      </c>
      <c r="G24" s="157">
        <f>IF(B24="","", E24*F24)</f>
        <v/>
      </c>
      <c r="H24" s="157">
        <f>IF(B24="","", F24 - R23*B24)</f>
        <v/>
      </c>
      <c r="I24" s="157">
        <f>IF(B24="","", G24/B24)</f>
        <v/>
      </c>
      <c r="J24" s="157">
        <f>IF(B24="","", -F24* (1-(1-ANNUAL_STRATEGY_FEE)^(1/252)))</f>
        <v/>
      </c>
      <c r="K24" s="157">
        <f>IF(B24="","", H24+J24)</f>
        <v/>
      </c>
      <c r="L24" s="157">
        <f>IF(B24="","", K24+G24)</f>
        <v/>
      </c>
      <c r="M24" s="157">
        <f>IF(B24="","", G24/L24)</f>
        <v/>
      </c>
      <c r="N24" s="157">
        <f>IF(B24="","",(D24-M24))</f>
        <v/>
      </c>
      <c r="O24" s="157">
        <f>IF(B24="","",BID_OFFER_SPREAD/2*D24)</f>
        <v/>
      </c>
      <c r="P24" s="157">
        <f>IF(A24="","",IF(D24=0,-E24,IF(AND(D24=(N24+O24),NOT(O24=0)),0,IF(D24&gt;=M24,N24/(1+O24),N24/(1-O24)))))</f>
        <v/>
      </c>
      <c r="Q24" s="157">
        <f>IF(B24="","", IF(D24=0,F24*P24/B24, L24*P24/B24))</f>
        <v/>
      </c>
      <c r="R24" s="157">
        <f>IF(B24="","", Q24+I24)</f>
        <v/>
      </c>
      <c r="S24" s="157">
        <f>IF(A24="","",IF(Q24&gt;0,-Q24*B24*(1+BID_OFFER_SPREAD/2),-Q24*B24*(1-BID_OFFER_SPREAD/2)))</f>
        <v/>
      </c>
      <c r="T24" s="157">
        <f>IF(B24="","", K24+S24)</f>
        <v/>
      </c>
      <c r="U24" s="157">
        <f>IF(B24="","", R24*B24)</f>
        <v/>
      </c>
      <c r="V24" s="157">
        <f>IF(E24="","",U24/(U24+T24))</f>
        <v/>
      </c>
      <c r="W24" s="86">
        <f>IF(B24="","", IF(ROUND(V24,10)=ROUND(D24,10),"Correct", "Error"))</f>
        <v/>
      </c>
      <c r="X24" s="158">
        <f>IF(B24="","", T24+U24)</f>
        <v/>
      </c>
    </row>
    <row customHeight="1" ht="13.5" r="25" s="75">
      <c r="A25" s="126">
        <f>IF('Time Series Inputs'!A25="","",'Time Series Inputs'!A25)</f>
        <v/>
      </c>
      <c r="B25" s="157">
        <f>IF('Time Series Inputs'!B25="","",'Time Series Inputs'!B25)</f>
        <v/>
      </c>
      <c r="C25" s="157">
        <f>IF('Time Series Inputs'!C25="","",'Time Series Inputs'!C25)</f>
        <v/>
      </c>
      <c r="D25" s="157">
        <f>IF(A25="","",'Apply Constraints'!A25)</f>
        <v/>
      </c>
      <c r="E25" s="157">
        <f>IF(B25="","",(V24*B25/B24/(1+V24*(B25/B24-1))))</f>
        <v/>
      </c>
      <c r="F25" s="157">
        <f>IF(B25="","",R24*B25+T24)</f>
        <v/>
      </c>
      <c r="G25" s="157">
        <f>IF(B25="","", E25*F25)</f>
        <v/>
      </c>
      <c r="H25" s="157">
        <f>IF(B25="","", F25 - R24*B25)</f>
        <v/>
      </c>
      <c r="I25" s="157">
        <f>IF(B25="","", G25/B25)</f>
        <v/>
      </c>
      <c r="J25" s="157">
        <f>IF(B25="","", -F25* (1-(1-ANNUAL_STRATEGY_FEE)^(1/252)))</f>
        <v/>
      </c>
      <c r="K25" s="157">
        <f>IF(B25="","", H25+J25)</f>
        <v/>
      </c>
      <c r="L25" s="157">
        <f>IF(B25="","", K25+G25)</f>
        <v/>
      </c>
      <c r="M25" s="157">
        <f>IF(B25="","", G25/L25)</f>
        <v/>
      </c>
      <c r="N25" s="157">
        <f>IF(B25="","",(D25-M25))</f>
        <v/>
      </c>
      <c r="O25" s="157">
        <f>IF(B25="","",BID_OFFER_SPREAD/2*D25)</f>
        <v/>
      </c>
      <c r="P25" s="157">
        <f>IF(A25="","",IF(D25=0,-E25,IF(AND(D25=(N25+O25),NOT(O25=0)),0,IF(D25&gt;=M25,N25/(1+O25),N25/(1-O25)))))</f>
        <v/>
      </c>
      <c r="Q25" s="157">
        <f>IF(B25="","", IF(D25=0,F25*P25/B25, L25*P25/B25))</f>
        <v/>
      </c>
      <c r="R25" s="157">
        <f>IF(B25="","", Q25+I25)</f>
        <v/>
      </c>
      <c r="S25" s="157">
        <f>IF(A25="","",IF(Q25&gt;0,-Q25*B25*(1+BID_OFFER_SPREAD/2),-Q25*B25*(1-BID_OFFER_SPREAD/2)))</f>
        <v/>
      </c>
      <c r="T25" s="157">
        <f>IF(B25="","", K25+S25)</f>
        <v/>
      </c>
      <c r="U25" s="157">
        <f>IF(B25="","", R25*B25)</f>
        <v/>
      </c>
      <c r="V25" s="157">
        <f>IF(E25="","",U25/(U25+T25))</f>
        <v/>
      </c>
      <c r="W25" s="86">
        <f>IF(B25="","", IF(ROUND(V25,10)=ROUND(D25,10),"Correct", "Error"))</f>
        <v/>
      </c>
      <c r="X25" s="158">
        <f>IF(B25="","", T25+U25)</f>
        <v/>
      </c>
    </row>
    <row customHeight="1" ht="13.5" r="26" s="75">
      <c r="A26" s="126">
        <f>IF('Time Series Inputs'!A26="","",'Time Series Inputs'!A26)</f>
        <v/>
      </c>
      <c r="B26" s="157">
        <f>IF('Time Series Inputs'!B26="","",'Time Series Inputs'!B26)</f>
        <v/>
      </c>
      <c r="C26" s="157">
        <f>IF('Time Series Inputs'!C26="","",'Time Series Inputs'!C26)</f>
        <v/>
      </c>
      <c r="D26" s="157">
        <f>IF(A26="","",'Apply Constraints'!A26)</f>
        <v/>
      </c>
      <c r="E26" s="157">
        <f>IF(B26="","",(V25*B26/B25/(1+V25*(B26/B25-1))))</f>
        <v/>
      </c>
      <c r="F26" s="157">
        <f>IF(B26="","",R25*B26+T25)</f>
        <v/>
      </c>
      <c r="G26" s="157">
        <f>IF(B26="","", E26*F26)</f>
        <v/>
      </c>
      <c r="H26" s="157">
        <f>IF(B26="","", F26 - R25*B26)</f>
        <v/>
      </c>
      <c r="I26" s="157">
        <f>IF(B26="","", G26/B26)</f>
        <v/>
      </c>
      <c r="J26" s="157">
        <f>IF(B26="","", -F26* (1-(1-ANNUAL_STRATEGY_FEE)^(1/252)))</f>
        <v/>
      </c>
      <c r="K26" s="157">
        <f>IF(B26="","", H26+J26)</f>
        <v/>
      </c>
      <c r="L26" s="157">
        <f>IF(B26="","", K26+G26)</f>
        <v/>
      </c>
      <c r="M26" s="157">
        <f>IF(B26="","", G26/L26)</f>
        <v/>
      </c>
      <c r="N26" s="157">
        <f>IF(B26="","",(D26-M26))</f>
        <v/>
      </c>
      <c r="O26" s="157">
        <f>IF(B26="","",BID_OFFER_SPREAD/2*D26)</f>
        <v/>
      </c>
      <c r="P26" s="157">
        <f>IF(A26="","",IF(D26=0,-E26,IF(AND(D26=(N26+O26),NOT(O26=0)),0,IF(D26&gt;=M26,N26/(1+O26),N26/(1-O26)))))</f>
        <v/>
      </c>
      <c r="Q26" s="157">
        <f>IF(B26="","", IF(D26=0,F26*P26/B26, L26*P26/B26))</f>
        <v/>
      </c>
      <c r="R26" s="157">
        <f>IF(B26="","", Q26+I26)</f>
        <v/>
      </c>
      <c r="S26" s="157">
        <f>IF(A26="","",IF(Q26&gt;0,-Q26*B26*(1+BID_OFFER_SPREAD/2),-Q26*B26*(1-BID_OFFER_SPREAD/2)))</f>
        <v/>
      </c>
      <c r="T26" s="157">
        <f>IF(B26="","", K26+S26)</f>
        <v/>
      </c>
      <c r="U26" s="157">
        <f>IF(B26="","", R26*B26)</f>
        <v/>
      </c>
      <c r="V26" s="157">
        <f>IF(E26="","",U26/(U26+T26))</f>
        <v/>
      </c>
      <c r="W26" s="86">
        <f>IF(B26="","", IF(ROUND(V26,10)=ROUND(D26,10),"Correct", "Error"))</f>
        <v/>
      </c>
      <c r="X26" s="158">
        <f>IF(B26="","", T26+U26)</f>
        <v/>
      </c>
    </row>
    <row customHeight="1" ht="13.5" r="27" s="75">
      <c r="A27" s="126">
        <f>IF('Time Series Inputs'!A27="","",'Time Series Inputs'!A27)</f>
        <v/>
      </c>
      <c r="B27" s="157">
        <f>IF('Time Series Inputs'!B27="","",'Time Series Inputs'!B27)</f>
        <v/>
      </c>
      <c r="C27" s="157">
        <f>IF('Time Series Inputs'!C27="","",'Time Series Inputs'!C27)</f>
        <v/>
      </c>
      <c r="D27" s="157">
        <f>IF(A27="","",'Apply Constraints'!A27)</f>
        <v/>
      </c>
      <c r="E27" s="157">
        <f>IF(B27="","",(V26*B27/B26/(1+V26*(B27/B26-1))))</f>
        <v/>
      </c>
      <c r="F27" s="157">
        <f>IF(B27="","",R26*B27+T26)</f>
        <v/>
      </c>
      <c r="G27" s="157">
        <f>IF(B27="","", E27*F27)</f>
        <v/>
      </c>
      <c r="H27" s="157">
        <f>IF(B27="","", F27 - R26*B27)</f>
        <v/>
      </c>
      <c r="I27" s="157">
        <f>IF(B27="","", G27/B27)</f>
        <v/>
      </c>
      <c r="J27" s="157">
        <f>IF(B27="","", -F27* (1-(1-ANNUAL_STRATEGY_FEE)^(1/252)))</f>
        <v/>
      </c>
      <c r="K27" s="157">
        <f>IF(B27="","", H27+J27)</f>
        <v/>
      </c>
      <c r="L27" s="157">
        <f>IF(B27="","", K27+G27)</f>
        <v/>
      </c>
      <c r="M27" s="157">
        <f>IF(B27="","", G27/L27)</f>
        <v/>
      </c>
      <c r="N27" s="157">
        <f>IF(B27="","",(D27-M27))</f>
        <v/>
      </c>
      <c r="O27" s="157">
        <f>IF(B27="","",BID_OFFER_SPREAD/2*D27)</f>
        <v/>
      </c>
      <c r="P27" s="157">
        <f>IF(A27="","",IF(D27=0,-E27,IF(AND(D27=(N27+O27),NOT(O27=0)),0,IF(D27&gt;=M27,N27/(1+O27),N27/(1-O27)))))</f>
        <v/>
      </c>
      <c r="Q27" s="157">
        <f>IF(B27="","", IF(D27=0,F27*P27/B27, L27*P27/B27))</f>
        <v/>
      </c>
      <c r="R27" s="157">
        <f>IF(B27="","", Q27+I27)</f>
        <v/>
      </c>
      <c r="S27" s="157">
        <f>IF(A27="","",IF(Q27&gt;0,-Q27*B27*(1+BID_OFFER_SPREAD/2),-Q27*B27*(1-BID_OFFER_SPREAD/2)))</f>
        <v/>
      </c>
      <c r="T27" s="157">
        <f>IF(B27="","", K27+S27)</f>
        <v/>
      </c>
      <c r="U27" s="157">
        <f>IF(B27="","", R27*B27)</f>
        <v/>
      </c>
      <c r="V27" s="157">
        <f>IF(E27="","",U27/(U27+T27))</f>
        <v/>
      </c>
      <c r="W27" s="86">
        <f>IF(B27="","", IF(ROUND(V27,10)=ROUND(D27,10),"Correct", "Error"))</f>
        <v/>
      </c>
      <c r="X27" s="158">
        <f>IF(B27="","", T27+U27)</f>
        <v/>
      </c>
    </row>
    <row customHeight="1" ht="13.5" r="28" s="75">
      <c r="A28" s="126">
        <f>IF('Time Series Inputs'!A28="","",'Time Series Inputs'!A28)</f>
        <v/>
      </c>
      <c r="B28" s="157">
        <f>IF('Time Series Inputs'!B28="","",'Time Series Inputs'!B28)</f>
        <v/>
      </c>
      <c r="C28" s="157">
        <f>IF('Time Series Inputs'!C28="","",'Time Series Inputs'!C28)</f>
        <v/>
      </c>
      <c r="D28" s="157">
        <f>IF(A28="","",'Apply Constraints'!A28)</f>
        <v/>
      </c>
      <c r="E28" s="157">
        <f>IF(B28="","",(V27*B28/B27/(1+V27*(B28/B27-1))))</f>
        <v/>
      </c>
      <c r="F28" s="157">
        <f>IF(B28="","",R27*B28+T27)</f>
        <v/>
      </c>
      <c r="G28" s="157">
        <f>IF(B28="","", E28*F28)</f>
        <v/>
      </c>
      <c r="H28" s="157">
        <f>IF(B28="","", F28 - R27*B28)</f>
        <v/>
      </c>
      <c r="I28" s="157">
        <f>IF(B28="","", G28/B28)</f>
        <v/>
      </c>
      <c r="J28" s="157">
        <f>IF(B28="","", -F28* (1-(1-ANNUAL_STRATEGY_FEE)^(1/252)))</f>
        <v/>
      </c>
      <c r="K28" s="157">
        <f>IF(B28="","", H28+J28)</f>
        <v/>
      </c>
      <c r="L28" s="157">
        <f>IF(B28="","", K28+G28)</f>
        <v/>
      </c>
      <c r="M28" s="157">
        <f>IF(B28="","", G28/L28)</f>
        <v/>
      </c>
      <c r="N28" s="157">
        <f>IF(B28="","",(D28-M28))</f>
        <v/>
      </c>
      <c r="O28" s="157">
        <f>IF(B28="","",BID_OFFER_SPREAD/2*D28)</f>
        <v/>
      </c>
      <c r="P28" s="157">
        <f>IF(A28="","",IF(D28=0,-E28,IF(AND(D28=(N28+O28),NOT(O28=0)),0,IF(D28&gt;=M28,N28/(1+O28),N28/(1-O28)))))</f>
        <v/>
      </c>
      <c r="Q28" s="157">
        <f>IF(B28="","", IF(D28=0,F28*P28/B28, L28*P28/B28))</f>
        <v/>
      </c>
      <c r="R28" s="157">
        <f>IF(B28="","", Q28+I28)</f>
        <v/>
      </c>
      <c r="S28" s="157">
        <f>IF(A28="","",IF(Q28&gt;0,-Q28*B28*(1+BID_OFFER_SPREAD/2),-Q28*B28*(1-BID_OFFER_SPREAD/2)))</f>
        <v/>
      </c>
      <c r="T28" s="157">
        <f>IF(B28="","", K28+S28)</f>
        <v/>
      </c>
      <c r="U28" s="157">
        <f>IF(B28="","", R28*B28)</f>
        <v/>
      </c>
      <c r="V28" s="157">
        <f>IF(E28="","",U28/(U28+T28))</f>
        <v/>
      </c>
      <c r="W28" s="86">
        <f>IF(B28="","", IF(ROUND(V28,10)=ROUND(D28,10),"Correct", "Error"))</f>
        <v/>
      </c>
      <c r="X28" s="158">
        <f>IF(B28="","", T28+U28)</f>
        <v/>
      </c>
    </row>
    <row customHeight="1" ht="13.5" r="29" s="75">
      <c r="A29" s="126">
        <f>IF('Time Series Inputs'!A29="","",'Time Series Inputs'!A29)</f>
        <v/>
      </c>
      <c r="B29" s="157">
        <f>IF('Time Series Inputs'!B29="","",'Time Series Inputs'!B29)</f>
        <v/>
      </c>
      <c r="C29" s="157">
        <f>IF('Time Series Inputs'!C29="","",'Time Series Inputs'!C29)</f>
        <v/>
      </c>
      <c r="D29" s="157">
        <f>IF(A29="","",'Apply Constraints'!A29)</f>
        <v/>
      </c>
      <c r="E29" s="157">
        <f>IF(B29="","",(V28*B29/B28/(1+V28*(B29/B28-1))))</f>
        <v/>
      </c>
      <c r="F29" s="157">
        <f>IF(B29="","",R28*B29+T28)</f>
        <v/>
      </c>
      <c r="G29" s="157">
        <f>IF(B29="","", E29*F29)</f>
        <v/>
      </c>
      <c r="H29" s="157">
        <f>IF(B29="","", F29 - R28*B29)</f>
        <v/>
      </c>
      <c r="I29" s="157">
        <f>IF(B29="","", G29/B29)</f>
        <v/>
      </c>
      <c r="J29" s="157">
        <f>IF(B29="","", -F29* (1-(1-ANNUAL_STRATEGY_FEE)^(1/252)))</f>
        <v/>
      </c>
      <c r="K29" s="157">
        <f>IF(B29="","", H29+J29)</f>
        <v/>
      </c>
      <c r="L29" s="157">
        <f>IF(B29="","", K29+G29)</f>
        <v/>
      </c>
      <c r="M29" s="157">
        <f>IF(B29="","", G29/L29)</f>
        <v/>
      </c>
      <c r="N29" s="157">
        <f>IF(B29="","",(D29-M29))</f>
        <v/>
      </c>
      <c r="O29" s="157">
        <f>IF(B29="","",BID_OFFER_SPREAD/2*D29)</f>
        <v/>
      </c>
      <c r="P29" s="157">
        <f>IF(A29="","",IF(D29=0,-E29,IF(AND(D29=(N29+O29),NOT(O29=0)),0,IF(D29&gt;=M29,N29/(1+O29),N29/(1-O29)))))</f>
        <v/>
      </c>
      <c r="Q29" s="157">
        <f>IF(B29="","", IF(D29=0,F29*P29/B29, L29*P29/B29))</f>
        <v/>
      </c>
      <c r="R29" s="157">
        <f>IF(B29="","", Q29+I29)</f>
        <v/>
      </c>
      <c r="S29" s="157">
        <f>IF(A29="","",IF(Q29&gt;0,-Q29*B29*(1+BID_OFFER_SPREAD/2),-Q29*B29*(1-BID_OFFER_SPREAD/2)))</f>
        <v/>
      </c>
      <c r="T29" s="157">
        <f>IF(B29="","", K29+S29)</f>
        <v/>
      </c>
      <c r="U29" s="157">
        <f>IF(B29="","", R29*B29)</f>
        <v/>
      </c>
      <c r="V29" s="157">
        <f>IF(E29="","",U29/(U29+T29))</f>
        <v/>
      </c>
      <c r="W29" s="86">
        <f>IF(B29="","", IF(ROUND(V29,10)=ROUND(D29,10),"Correct", "Error"))</f>
        <v/>
      </c>
      <c r="X29" s="158">
        <f>IF(B29="","", T29+U29)</f>
        <v/>
      </c>
    </row>
    <row customHeight="1" ht="13.5" r="30" s="75">
      <c r="A30" s="126">
        <f>IF('Time Series Inputs'!A30="","",'Time Series Inputs'!A30)</f>
        <v/>
      </c>
      <c r="B30" s="157">
        <f>IF('Time Series Inputs'!B30="","",'Time Series Inputs'!B30)</f>
        <v/>
      </c>
      <c r="C30" s="157">
        <f>IF('Time Series Inputs'!C30="","",'Time Series Inputs'!C30)</f>
        <v/>
      </c>
      <c r="D30" s="157">
        <f>IF(A30="","",'Apply Constraints'!A30)</f>
        <v/>
      </c>
      <c r="E30" s="157">
        <f>IF(B30="","",(V29*B30/B29/(1+V29*(B30/B29-1))))</f>
        <v/>
      </c>
      <c r="F30" s="157">
        <f>IF(B30="","",R29*B30+T29)</f>
        <v/>
      </c>
      <c r="G30" s="157">
        <f>IF(B30="","", E30*F30)</f>
        <v/>
      </c>
      <c r="H30" s="157">
        <f>IF(B30="","", F30 - R29*B30)</f>
        <v/>
      </c>
      <c r="I30" s="157">
        <f>IF(B30="","", G30/B30)</f>
        <v/>
      </c>
      <c r="J30" s="157">
        <f>IF(B30="","", -F30* (1-(1-ANNUAL_STRATEGY_FEE)^(1/252)))</f>
        <v/>
      </c>
      <c r="K30" s="157">
        <f>IF(B30="","", H30+J30)</f>
        <v/>
      </c>
      <c r="L30" s="157">
        <f>IF(B30="","", K30+G30)</f>
        <v/>
      </c>
      <c r="M30" s="157">
        <f>IF(B30="","", G30/L30)</f>
        <v/>
      </c>
      <c r="N30" s="157">
        <f>IF(B30="","",(D30-M30))</f>
        <v/>
      </c>
      <c r="O30" s="157">
        <f>IF(B30="","",BID_OFFER_SPREAD/2*D30)</f>
        <v/>
      </c>
      <c r="P30" s="157">
        <f>IF(A30="","",IF(D30=0,-E30,IF(AND(D30=(N30+O30),NOT(O30=0)),0,IF(D30&gt;=M30,N30/(1+O30),N30/(1-O30)))))</f>
        <v/>
      </c>
      <c r="Q30" s="157">
        <f>IF(B30="","", IF(D30=0,F30*P30/B30, L30*P30/B30))</f>
        <v/>
      </c>
      <c r="R30" s="157">
        <f>IF(B30="","", Q30+I30)</f>
        <v/>
      </c>
      <c r="S30" s="157">
        <f>IF(A30="","",IF(Q30&gt;0,-Q30*B30*(1+BID_OFFER_SPREAD/2),-Q30*B30*(1-BID_OFFER_SPREAD/2)))</f>
        <v/>
      </c>
      <c r="T30" s="157">
        <f>IF(B30="","", K30+S30)</f>
        <v/>
      </c>
      <c r="U30" s="157">
        <f>IF(B30="","", R30*B30)</f>
        <v/>
      </c>
      <c r="V30" s="157">
        <f>IF(E30="","",U30/(U30+T30))</f>
        <v/>
      </c>
      <c r="W30" s="86">
        <f>IF(B30="","", IF(ROUND(V30,10)=ROUND(D30,10),"Correct", "Error"))</f>
        <v/>
      </c>
      <c r="X30" s="158">
        <f>IF(B30="","", T30+U30)</f>
        <v/>
      </c>
    </row>
    <row customHeight="1" ht="13.5" r="31" s="75">
      <c r="A31" s="126">
        <f>IF('Time Series Inputs'!A31="","",'Time Series Inputs'!A31)</f>
        <v/>
      </c>
      <c r="B31" s="157">
        <f>IF('Time Series Inputs'!B31="","",'Time Series Inputs'!B31)</f>
        <v/>
      </c>
      <c r="C31" s="157">
        <f>IF('Time Series Inputs'!C31="","",'Time Series Inputs'!C31)</f>
        <v/>
      </c>
      <c r="D31" s="157">
        <f>IF(A31="","",'Apply Constraints'!A31)</f>
        <v/>
      </c>
      <c r="E31" s="157">
        <f>IF(B31="","",(V30*B31/B30/(1+V30*(B31/B30-1))))</f>
        <v/>
      </c>
      <c r="F31" s="157">
        <f>IF(B31="","",R30*B31+T30)</f>
        <v/>
      </c>
      <c r="G31" s="157">
        <f>IF(B31="","", E31*F31)</f>
        <v/>
      </c>
      <c r="H31" s="157">
        <f>IF(B31="","", F31 - R30*B31)</f>
        <v/>
      </c>
      <c r="I31" s="157">
        <f>IF(B31="","", G31/B31)</f>
        <v/>
      </c>
      <c r="J31" s="157">
        <f>IF(B31="","", -F31* (1-(1-ANNUAL_STRATEGY_FEE)^(1/252)))</f>
        <v/>
      </c>
      <c r="K31" s="157">
        <f>IF(B31="","", H31+J31)</f>
        <v/>
      </c>
      <c r="L31" s="157">
        <f>IF(B31="","", K31+G31)</f>
        <v/>
      </c>
      <c r="M31" s="157">
        <f>IF(B31="","", G31/L31)</f>
        <v/>
      </c>
      <c r="N31" s="157">
        <f>IF(B31="","",(D31-M31))</f>
        <v/>
      </c>
      <c r="O31" s="157">
        <f>IF(B31="","",BID_OFFER_SPREAD/2*D31)</f>
        <v/>
      </c>
      <c r="P31" s="157">
        <f>IF(A31="","",IF(D31=0,-E31,IF(AND(D31=(N31+O31),NOT(O31=0)),0,IF(D31&gt;=M31,N31/(1+O31),N31/(1-O31)))))</f>
        <v/>
      </c>
      <c r="Q31" s="157">
        <f>IF(B31="","", IF(D31=0,F31*P31/B31, L31*P31/B31))</f>
        <v/>
      </c>
      <c r="R31" s="157">
        <f>IF(B31="","", Q31+I31)</f>
        <v/>
      </c>
      <c r="S31" s="157">
        <f>IF(A31="","",IF(Q31&gt;0,-Q31*B31*(1+BID_OFFER_SPREAD/2),-Q31*B31*(1-BID_OFFER_SPREAD/2)))</f>
        <v/>
      </c>
      <c r="T31" s="157">
        <f>IF(B31="","", K31+S31)</f>
        <v/>
      </c>
      <c r="U31" s="157">
        <f>IF(B31="","", R31*B31)</f>
        <v/>
      </c>
      <c r="V31" s="157">
        <f>IF(E31="","",U31/(U31+T31))</f>
        <v/>
      </c>
      <c r="W31" s="86">
        <f>IF(B31="","", IF(ROUND(V31,10)=ROUND(D31,10),"Correct", "Error"))</f>
        <v/>
      </c>
      <c r="X31" s="158">
        <f>IF(B31="","", T31+U31)</f>
        <v/>
      </c>
    </row>
    <row customHeight="1" ht="13.5" r="32" s="75">
      <c r="A32" s="126">
        <f>IF('Time Series Inputs'!A32="","",'Time Series Inputs'!A32)</f>
        <v/>
      </c>
      <c r="B32" s="157">
        <f>IF('Time Series Inputs'!B32="","",'Time Series Inputs'!B32)</f>
        <v/>
      </c>
      <c r="C32" s="157">
        <f>IF('Time Series Inputs'!C32="","",'Time Series Inputs'!C32)</f>
        <v/>
      </c>
      <c r="D32" s="157">
        <f>IF(A32="","",'Apply Constraints'!A32)</f>
        <v/>
      </c>
      <c r="E32" s="157">
        <f>IF(B32="","",(V31*B32/B31/(1+V31*(B32/B31-1))))</f>
        <v/>
      </c>
      <c r="F32" s="157">
        <f>IF(B32="","",R31*B32+T31)</f>
        <v/>
      </c>
      <c r="G32" s="157">
        <f>IF(B32="","", E32*F32)</f>
        <v/>
      </c>
      <c r="H32" s="157">
        <f>IF(B32="","", F32 - R31*B32)</f>
        <v/>
      </c>
      <c r="I32" s="157">
        <f>IF(B32="","", G32/B32)</f>
        <v/>
      </c>
      <c r="J32" s="157">
        <f>IF(B32="","", -F32* (1-(1-ANNUAL_STRATEGY_FEE)^(1/252)))</f>
        <v/>
      </c>
      <c r="K32" s="157">
        <f>IF(B32="","", H32+J32)</f>
        <v/>
      </c>
      <c r="L32" s="157">
        <f>IF(B32="","", K32+G32)</f>
        <v/>
      </c>
      <c r="M32" s="157">
        <f>IF(B32="","", G32/L32)</f>
        <v/>
      </c>
      <c r="N32" s="157">
        <f>IF(B32="","",(D32-M32))</f>
        <v/>
      </c>
      <c r="O32" s="157">
        <f>IF(B32="","",BID_OFFER_SPREAD/2*D32)</f>
        <v/>
      </c>
      <c r="P32" s="157">
        <f>IF(A32="","",IF(D32=0,-E32,IF(AND(D32=(N32+O32),NOT(O32=0)),0,IF(D32&gt;=M32,N32/(1+O32),N32/(1-O32)))))</f>
        <v/>
      </c>
      <c r="Q32" s="157">
        <f>IF(B32="","", IF(D32=0,F32*P32/B32, L32*P32/B32))</f>
        <v/>
      </c>
      <c r="R32" s="157">
        <f>IF(B32="","", Q32+I32)</f>
        <v/>
      </c>
      <c r="S32" s="157">
        <f>IF(A32="","",IF(Q32&gt;0,-Q32*B32*(1+BID_OFFER_SPREAD/2),-Q32*B32*(1-BID_OFFER_SPREAD/2)))</f>
        <v/>
      </c>
      <c r="T32" s="157">
        <f>IF(B32="","", K32+S32)</f>
        <v/>
      </c>
      <c r="U32" s="157">
        <f>IF(B32="","", R32*B32)</f>
        <v/>
      </c>
      <c r="V32" s="157">
        <f>IF(E32="","",U32/(U32+T32))</f>
        <v/>
      </c>
      <c r="W32" s="86">
        <f>IF(B32="","", IF(ROUND(V32,10)=ROUND(D32,10),"Correct", "Error"))</f>
        <v/>
      </c>
      <c r="X32" s="158">
        <f>IF(B32="","", T32+U32)</f>
        <v/>
      </c>
    </row>
    <row customHeight="1" ht="13.5" r="33" s="75">
      <c r="A33" s="126">
        <f>IF('Time Series Inputs'!A33="","",'Time Series Inputs'!A33)</f>
        <v/>
      </c>
      <c r="B33" s="157">
        <f>IF('Time Series Inputs'!B33="","",'Time Series Inputs'!B33)</f>
        <v/>
      </c>
      <c r="C33" s="157">
        <f>IF('Time Series Inputs'!C33="","",'Time Series Inputs'!C33)</f>
        <v/>
      </c>
      <c r="D33" s="157">
        <f>IF(A33="","",'Apply Constraints'!A33)</f>
        <v/>
      </c>
      <c r="E33" s="157">
        <f>IF(B33="","",(V32*B33/B32/(1+V32*(B33/B32-1))))</f>
        <v/>
      </c>
      <c r="F33" s="157">
        <f>IF(B33="","",R32*B33+T32)</f>
        <v/>
      </c>
      <c r="G33" s="157">
        <f>IF(B33="","", E33*F33)</f>
        <v/>
      </c>
      <c r="H33" s="157">
        <f>IF(B33="","", F33 - R32*B33)</f>
        <v/>
      </c>
      <c r="I33" s="157">
        <f>IF(B33="","", G33/B33)</f>
        <v/>
      </c>
      <c r="J33" s="157">
        <f>IF(B33="","", -F33* (1-(1-ANNUAL_STRATEGY_FEE)^(1/252)))</f>
        <v/>
      </c>
      <c r="K33" s="157">
        <f>IF(B33="","", H33+J33)</f>
        <v/>
      </c>
      <c r="L33" s="157">
        <f>IF(B33="","", K33+G33)</f>
        <v/>
      </c>
      <c r="M33" s="157">
        <f>IF(B33="","", G33/L33)</f>
        <v/>
      </c>
      <c r="N33" s="157">
        <f>IF(B33="","",(D33-M33))</f>
        <v/>
      </c>
      <c r="O33" s="157">
        <f>IF(B33="","",BID_OFFER_SPREAD/2*D33)</f>
        <v/>
      </c>
      <c r="P33" s="157">
        <f>IF(A33="","",IF(D33=0,-E33,IF(AND(D33=(N33+O33),NOT(O33=0)),0,IF(D33&gt;=M33,N33/(1+O33),N33/(1-O33)))))</f>
        <v/>
      </c>
      <c r="Q33" s="157">
        <f>IF(B33="","", IF(D33=0,F33*P33/B33, L33*P33/B33))</f>
        <v/>
      </c>
      <c r="R33" s="157">
        <f>IF(B33="","", Q33+I33)</f>
        <v/>
      </c>
      <c r="S33" s="157">
        <f>IF(A33="","",IF(Q33&gt;0,-Q33*B33*(1+BID_OFFER_SPREAD/2),-Q33*B33*(1-BID_OFFER_SPREAD/2)))</f>
        <v/>
      </c>
      <c r="T33" s="157">
        <f>IF(B33="","", K33+S33)</f>
        <v/>
      </c>
      <c r="U33" s="157">
        <f>IF(B33="","", R33*B33)</f>
        <v/>
      </c>
      <c r="V33" s="157">
        <f>IF(E33="","",U33/(U33+T33))</f>
        <v/>
      </c>
      <c r="W33" s="86">
        <f>IF(B33="","", IF(ROUND(V33,10)=ROUND(D33,10),"Correct", "Error"))</f>
        <v/>
      </c>
      <c r="X33" s="158">
        <f>IF(B33="","", T33+U33)</f>
        <v/>
      </c>
    </row>
    <row customHeight="1" ht="13.5" r="34" s="75">
      <c r="A34" s="126">
        <f>IF('Time Series Inputs'!A34="","",'Time Series Inputs'!A34)</f>
        <v/>
      </c>
      <c r="B34" s="157">
        <f>IF('Time Series Inputs'!B34="","",'Time Series Inputs'!B34)</f>
        <v/>
      </c>
      <c r="C34" s="157">
        <f>IF('Time Series Inputs'!C34="","",'Time Series Inputs'!C34)</f>
        <v/>
      </c>
      <c r="D34" s="157">
        <f>IF(A34="","",'Apply Constraints'!A34)</f>
        <v/>
      </c>
      <c r="E34" s="157">
        <f>IF(B34="","",(V33*B34/B33/(1+V33*(B34/B33-1))))</f>
        <v/>
      </c>
      <c r="F34" s="157">
        <f>IF(B34="","",R33*B34+T33)</f>
        <v/>
      </c>
      <c r="G34" s="157">
        <f>IF(B34="","", E34*F34)</f>
        <v/>
      </c>
      <c r="H34" s="157">
        <f>IF(B34="","", F34 - R33*B34)</f>
        <v/>
      </c>
      <c r="I34" s="157">
        <f>IF(B34="","", G34/B34)</f>
        <v/>
      </c>
      <c r="J34" s="157">
        <f>IF(B34="","", -F34* (1-(1-ANNUAL_STRATEGY_FEE)^(1/252)))</f>
        <v/>
      </c>
      <c r="K34" s="157">
        <f>IF(B34="","", H34+J34)</f>
        <v/>
      </c>
      <c r="L34" s="157">
        <f>IF(B34="","", K34+G34)</f>
        <v/>
      </c>
      <c r="M34" s="157">
        <f>IF(B34="","", G34/L34)</f>
        <v/>
      </c>
      <c r="N34" s="157">
        <f>IF(B34="","",(D34-M34))</f>
        <v/>
      </c>
      <c r="O34" s="157">
        <f>IF(B34="","",BID_OFFER_SPREAD/2*D34)</f>
        <v/>
      </c>
      <c r="P34" s="157">
        <f>IF(A34="","",IF(D34=0,-E34,IF(AND(D34=(N34+O34),NOT(O34=0)),0,IF(D34&gt;=M34,N34/(1+O34),N34/(1-O34)))))</f>
        <v/>
      </c>
      <c r="Q34" s="157">
        <f>IF(B34="","", IF(D34=0,F34*P34/B34, L34*P34/B34))</f>
        <v/>
      </c>
      <c r="R34" s="157">
        <f>IF(B34="","", Q34+I34)</f>
        <v/>
      </c>
      <c r="S34" s="157">
        <f>IF(A34="","",IF(Q34&gt;0,-Q34*B34*(1+BID_OFFER_SPREAD/2),-Q34*B34*(1-BID_OFFER_SPREAD/2)))</f>
        <v/>
      </c>
      <c r="T34" s="157">
        <f>IF(B34="","", K34+S34)</f>
        <v/>
      </c>
      <c r="U34" s="157">
        <f>IF(B34="","", R34*B34)</f>
        <v/>
      </c>
      <c r="V34" s="157">
        <f>IF(E34="","",U34/(U34+T34))</f>
        <v/>
      </c>
      <c r="W34" s="86">
        <f>IF(B34="","", IF(ROUND(V34,10)=ROUND(D34,10),"Correct", "Error"))</f>
        <v/>
      </c>
      <c r="X34" s="158">
        <f>IF(B34="","", T34+U34)</f>
        <v/>
      </c>
    </row>
    <row customHeight="1" ht="13.5" r="35" s="75">
      <c r="A35" s="126">
        <f>IF('Time Series Inputs'!A35="","",'Time Series Inputs'!A35)</f>
        <v/>
      </c>
      <c r="B35" s="157">
        <f>IF('Time Series Inputs'!B35="","",'Time Series Inputs'!B35)</f>
        <v/>
      </c>
      <c r="C35" s="157">
        <f>IF('Time Series Inputs'!C35="","",'Time Series Inputs'!C35)</f>
        <v/>
      </c>
      <c r="D35" s="157">
        <f>IF(A35="","",'Apply Constraints'!A35)</f>
        <v/>
      </c>
      <c r="E35" s="157">
        <f>IF(B35="","",(V34*B35/B34/(1+V34*(B35/B34-1))))</f>
        <v/>
      </c>
      <c r="F35" s="157">
        <f>IF(B35="","",R34*B35+T34)</f>
        <v/>
      </c>
      <c r="G35" s="157">
        <f>IF(B35="","", E35*F35)</f>
        <v/>
      </c>
      <c r="H35" s="157">
        <f>IF(B35="","", F35 - R34*B35)</f>
        <v/>
      </c>
      <c r="I35" s="157">
        <f>IF(B35="","", G35/B35)</f>
        <v/>
      </c>
      <c r="J35" s="157">
        <f>IF(B35="","", -F35* (1-(1-ANNUAL_STRATEGY_FEE)^(1/252)))</f>
        <v/>
      </c>
      <c r="K35" s="157">
        <f>IF(B35="","", H35+J35)</f>
        <v/>
      </c>
      <c r="L35" s="157">
        <f>IF(B35="","", K35+G35)</f>
        <v/>
      </c>
      <c r="M35" s="157">
        <f>IF(B35="","", G35/L35)</f>
        <v/>
      </c>
      <c r="N35" s="157">
        <f>IF(B35="","",(D35-M35))</f>
        <v/>
      </c>
      <c r="O35" s="157">
        <f>IF(B35="","",BID_OFFER_SPREAD/2*D35)</f>
        <v/>
      </c>
      <c r="P35" s="157">
        <f>IF(A35="","",IF(D35=0,-E35,IF(AND(D35=(N35+O35),NOT(O35=0)),0,IF(D35&gt;=M35,N35/(1+O35),N35/(1-O35)))))</f>
        <v/>
      </c>
      <c r="Q35" s="157">
        <f>IF(B35="","", IF(D35=0,F35*P35/B35, L35*P35/B35))</f>
        <v/>
      </c>
      <c r="R35" s="157">
        <f>IF(B35="","", Q35+I35)</f>
        <v/>
      </c>
      <c r="S35" s="157">
        <f>IF(A35="","",IF(Q35&gt;0,-Q35*B35*(1+BID_OFFER_SPREAD/2),-Q35*B35*(1-BID_OFFER_SPREAD/2)))</f>
        <v/>
      </c>
      <c r="T35" s="157">
        <f>IF(B35="","", K35+S35)</f>
        <v/>
      </c>
      <c r="U35" s="157">
        <f>IF(B35="","", R35*B35)</f>
        <v/>
      </c>
      <c r="V35" s="157">
        <f>IF(E35="","",U35/(U35+T35))</f>
        <v/>
      </c>
      <c r="W35" s="86">
        <f>IF(B35="","", IF(ROUND(V35,10)=ROUND(D35,10),"Correct", "Error"))</f>
        <v/>
      </c>
      <c r="X35" s="158">
        <f>IF(B35="","", T35+U35)</f>
        <v/>
      </c>
    </row>
    <row customHeight="1" ht="13.5" r="36" s="75">
      <c r="A36" s="126">
        <f>IF('Time Series Inputs'!A36="","",'Time Series Inputs'!A36)</f>
        <v/>
      </c>
      <c r="B36" s="157">
        <f>IF('Time Series Inputs'!B36="","",'Time Series Inputs'!B36)</f>
        <v/>
      </c>
      <c r="C36" s="157">
        <f>IF('Time Series Inputs'!C36="","",'Time Series Inputs'!C36)</f>
        <v/>
      </c>
      <c r="D36" s="157">
        <f>IF(A36="","",'Apply Constraints'!A36)</f>
        <v/>
      </c>
      <c r="E36" s="157">
        <f>IF(B36="","",(V35*B36/B35/(1+V35*(B36/B35-1))))</f>
        <v/>
      </c>
      <c r="F36" s="157">
        <f>IF(B36="","",R35*B36+T35)</f>
        <v/>
      </c>
      <c r="G36" s="157">
        <f>IF(B36="","", E36*F36)</f>
        <v/>
      </c>
      <c r="H36" s="157">
        <f>IF(B36="","", F36 - R35*B36)</f>
        <v/>
      </c>
      <c r="I36" s="157">
        <f>IF(B36="","", G36/B36)</f>
        <v/>
      </c>
      <c r="J36" s="157">
        <f>IF(B36="","", -F36* (1-(1-ANNUAL_STRATEGY_FEE)^(1/252)))</f>
        <v/>
      </c>
      <c r="K36" s="157">
        <f>IF(B36="","", H36+J36)</f>
        <v/>
      </c>
      <c r="L36" s="157">
        <f>IF(B36="","", K36+G36)</f>
        <v/>
      </c>
      <c r="M36" s="157">
        <f>IF(B36="","", G36/L36)</f>
        <v/>
      </c>
      <c r="N36" s="157">
        <f>IF(B36="","",(D36-M36))</f>
        <v/>
      </c>
      <c r="O36" s="157">
        <f>IF(B36="","",BID_OFFER_SPREAD/2*D36)</f>
        <v/>
      </c>
      <c r="P36" s="157">
        <f>IF(A36="","",IF(D36=0,-E36,IF(AND(D36=(N36+O36),NOT(O36=0)),0,IF(D36&gt;=M36,N36/(1+O36),N36/(1-O36)))))</f>
        <v/>
      </c>
      <c r="Q36" s="157">
        <f>IF(B36="","", IF(D36=0,F36*P36/B36, L36*P36/B36))</f>
        <v/>
      </c>
      <c r="R36" s="157">
        <f>IF(B36="","", Q36+I36)</f>
        <v/>
      </c>
      <c r="S36" s="157">
        <f>IF(A36="","",IF(Q36&gt;0,-Q36*B36*(1+BID_OFFER_SPREAD/2),-Q36*B36*(1-BID_OFFER_SPREAD/2)))</f>
        <v/>
      </c>
      <c r="T36" s="157">
        <f>IF(B36="","", K36+S36)</f>
        <v/>
      </c>
      <c r="U36" s="157">
        <f>IF(B36="","", R36*B36)</f>
        <v/>
      </c>
      <c r="V36" s="157">
        <f>IF(E36="","",U36/(U36+T36))</f>
        <v/>
      </c>
      <c r="W36" s="86">
        <f>IF(B36="","", IF(ROUND(V36,10)=ROUND(D36,10),"Correct", "Error"))</f>
        <v/>
      </c>
      <c r="X36" s="158">
        <f>IF(B36="","", T36+U36)</f>
        <v/>
      </c>
    </row>
    <row customHeight="1" ht="13.5" r="37" s="75">
      <c r="A37" s="126">
        <f>IF('Time Series Inputs'!A37="","",'Time Series Inputs'!A37)</f>
        <v/>
      </c>
      <c r="B37" s="157">
        <f>IF('Time Series Inputs'!B37="","",'Time Series Inputs'!B37)</f>
        <v/>
      </c>
      <c r="C37" s="157">
        <f>IF('Time Series Inputs'!C37="","",'Time Series Inputs'!C37)</f>
        <v/>
      </c>
      <c r="D37" s="157">
        <f>IF(A37="","",'Apply Constraints'!A37)</f>
        <v/>
      </c>
      <c r="E37" s="157">
        <f>IF(B37="","",(V36*B37/B36/(1+V36*(B37/B36-1))))</f>
        <v/>
      </c>
      <c r="F37" s="157">
        <f>IF(B37="","",R36*B37+T36)</f>
        <v/>
      </c>
      <c r="G37" s="157">
        <f>IF(B37="","", E37*F37)</f>
        <v/>
      </c>
      <c r="H37" s="157">
        <f>IF(B37="","", F37 - R36*B37)</f>
        <v/>
      </c>
      <c r="I37" s="157">
        <f>IF(B37="","", G37/B37)</f>
        <v/>
      </c>
      <c r="J37" s="157">
        <f>IF(B37="","", -F37* (1-(1-ANNUAL_STRATEGY_FEE)^(1/252)))</f>
        <v/>
      </c>
      <c r="K37" s="157">
        <f>IF(B37="","", H37+J37)</f>
        <v/>
      </c>
      <c r="L37" s="157">
        <f>IF(B37="","", K37+G37)</f>
        <v/>
      </c>
      <c r="M37" s="157">
        <f>IF(B37="","", G37/L37)</f>
        <v/>
      </c>
      <c r="N37" s="157">
        <f>IF(B37="","",(D37-M37))</f>
        <v/>
      </c>
      <c r="O37" s="157">
        <f>IF(B37="","",BID_OFFER_SPREAD/2*D37)</f>
        <v/>
      </c>
      <c r="P37" s="157">
        <f>IF(A37="","",IF(D37=0,-E37,IF(AND(D37=(N37+O37),NOT(O37=0)),0,IF(D37&gt;=M37,N37/(1+O37),N37/(1-O37)))))</f>
        <v/>
      </c>
      <c r="Q37" s="157">
        <f>IF(B37="","", IF(D37=0,F37*P37/B37, L37*P37/B37))</f>
        <v/>
      </c>
      <c r="R37" s="157">
        <f>IF(B37="","", Q37+I37)</f>
        <v/>
      </c>
      <c r="S37" s="157">
        <f>IF(A37="","",IF(Q37&gt;0,-Q37*B37*(1+BID_OFFER_SPREAD/2),-Q37*B37*(1-BID_OFFER_SPREAD/2)))</f>
        <v/>
      </c>
      <c r="T37" s="157">
        <f>IF(B37="","", K37+S37)</f>
        <v/>
      </c>
      <c r="U37" s="157">
        <f>IF(B37="","", R37*B37)</f>
        <v/>
      </c>
      <c r="V37" s="157">
        <f>IF(E37="","",U37/(U37+T37))</f>
        <v/>
      </c>
      <c r="W37" s="86">
        <f>IF(B37="","", IF(ROUND(V37,10)=ROUND(D37,10),"Correct", "Error"))</f>
        <v/>
      </c>
      <c r="X37" s="158">
        <f>IF(B37="","", T37+U37)</f>
        <v/>
      </c>
    </row>
    <row customHeight="1" ht="13.5" r="38" s="75">
      <c r="A38" s="126">
        <f>IF('Time Series Inputs'!A38="","",'Time Series Inputs'!A38)</f>
        <v/>
      </c>
      <c r="B38" s="157">
        <f>IF('Time Series Inputs'!B38="","",'Time Series Inputs'!B38)</f>
        <v/>
      </c>
      <c r="C38" s="157">
        <f>IF('Time Series Inputs'!C38="","",'Time Series Inputs'!C38)</f>
        <v/>
      </c>
      <c r="D38" s="157">
        <f>IF(A38="","",'Apply Constraints'!A38)</f>
        <v/>
      </c>
      <c r="E38" s="157">
        <f>IF(B38="","",(V37*B38/B37/(1+V37*(B38/B37-1))))</f>
        <v/>
      </c>
      <c r="F38" s="157">
        <f>IF(B38="","",R37*B38+T37)</f>
        <v/>
      </c>
      <c r="G38" s="157">
        <f>IF(B38="","", E38*F38)</f>
        <v/>
      </c>
      <c r="H38" s="157">
        <f>IF(B38="","", F38 - R37*B38)</f>
        <v/>
      </c>
      <c r="I38" s="157">
        <f>IF(B38="","", G38/B38)</f>
        <v/>
      </c>
      <c r="J38" s="157">
        <f>IF(B38="","", -F38* (1-(1-ANNUAL_STRATEGY_FEE)^(1/252)))</f>
        <v/>
      </c>
      <c r="K38" s="157">
        <f>IF(B38="","", H38+J38)</f>
        <v/>
      </c>
      <c r="L38" s="157">
        <f>IF(B38="","", K38+G38)</f>
        <v/>
      </c>
      <c r="M38" s="157">
        <f>IF(B38="","", G38/L38)</f>
        <v/>
      </c>
      <c r="N38" s="157">
        <f>IF(B38="","",(D38-M38))</f>
        <v/>
      </c>
      <c r="O38" s="157">
        <f>IF(B38="","",BID_OFFER_SPREAD/2*D38)</f>
        <v/>
      </c>
      <c r="P38" s="157">
        <f>IF(A38="","",IF(D38=0,-E38,IF(AND(D38=(N38+O38),NOT(O38=0)),0,IF(D38&gt;=M38,N38/(1+O38),N38/(1-O38)))))</f>
        <v/>
      </c>
      <c r="Q38" s="157">
        <f>IF(B38="","", IF(D38=0,F38*P38/B38, L38*P38/B38))</f>
        <v/>
      </c>
      <c r="R38" s="157">
        <f>IF(B38="","", Q38+I38)</f>
        <v/>
      </c>
      <c r="S38" s="157">
        <f>IF(A38="","",IF(Q38&gt;0,-Q38*B38*(1+BID_OFFER_SPREAD/2),-Q38*B38*(1-BID_OFFER_SPREAD/2)))</f>
        <v/>
      </c>
      <c r="T38" s="157">
        <f>IF(B38="","", K38+S38)</f>
        <v/>
      </c>
      <c r="U38" s="157">
        <f>IF(B38="","", R38*B38)</f>
        <v/>
      </c>
      <c r="V38" s="157">
        <f>IF(E38="","",U38/(U38+T38))</f>
        <v/>
      </c>
      <c r="W38" s="86">
        <f>IF(B38="","", IF(ROUND(V38,10)=ROUND(D38,10),"Correct", "Error"))</f>
        <v/>
      </c>
      <c r="X38" s="158">
        <f>IF(B38="","", T38+U38)</f>
        <v/>
      </c>
    </row>
    <row customHeight="1" ht="13.5" r="39" s="75">
      <c r="A39" s="126">
        <f>IF('Time Series Inputs'!A39="","",'Time Series Inputs'!A39)</f>
        <v/>
      </c>
      <c r="B39" s="157">
        <f>IF('Time Series Inputs'!B39="","",'Time Series Inputs'!B39)</f>
        <v/>
      </c>
      <c r="C39" s="157">
        <f>IF('Time Series Inputs'!C39="","",'Time Series Inputs'!C39)</f>
        <v/>
      </c>
      <c r="D39" s="157">
        <f>IF(A39="","",'Apply Constraints'!A39)</f>
        <v/>
      </c>
      <c r="E39" s="157">
        <f>IF(B39="","",(V38*B39/B38/(1+V38*(B39/B38-1))))</f>
        <v/>
      </c>
      <c r="F39" s="157">
        <f>IF(B39="","",R38*B39+T38)</f>
        <v/>
      </c>
      <c r="G39" s="157">
        <f>IF(B39="","", E39*F39)</f>
        <v/>
      </c>
      <c r="H39" s="157">
        <f>IF(B39="","", F39 - R38*B39)</f>
        <v/>
      </c>
      <c r="I39" s="157">
        <f>IF(B39="","", G39/B39)</f>
        <v/>
      </c>
      <c r="J39" s="157">
        <f>IF(B39="","", -F39* (1-(1-ANNUAL_STRATEGY_FEE)^(1/252)))</f>
        <v/>
      </c>
      <c r="K39" s="157">
        <f>IF(B39="","", H39+J39)</f>
        <v/>
      </c>
      <c r="L39" s="157">
        <f>IF(B39="","", K39+G39)</f>
        <v/>
      </c>
      <c r="M39" s="157">
        <f>IF(B39="","", G39/L39)</f>
        <v/>
      </c>
      <c r="N39" s="157">
        <f>IF(B39="","",(D39-M39))</f>
        <v/>
      </c>
      <c r="O39" s="157">
        <f>IF(B39="","",BID_OFFER_SPREAD/2*D39)</f>
        <v/>
      </c>
      <c r="P39" s="157">
        <f>IF(A39="","",IF(D39=0,-E39,IF(AND(D39=(N39+O39),NOT(O39=0)),0,IF(D39&gt;=M39,N39/(1+O39),N39/(1-O39)))))</f>
        <v/>
      </c>
      <c r="Q39" s="157">
        <f>IF(B39="","", IF(D39=0,F39*P39/B39, L39*P39/B39))</f>
        <v/>
      </c>
      <c r="R39" s="157">
        <f>IF(B39="","", Q39+I39)</f>
        <v/>
      </c>
      <c r="S39" s="157">
        <f>IF(A39="","",IF(Q39&gt;0,-Q39*B39*(1+BID_OFFER_SPREAD/2),-Q39*B39*(1-BID_OFFER_SPREAD/2)))</f>
        <v/>
      </c>
      <c r="T39" s="157">
        <f>IF(B39="","", K39+S39)</f>
        <v/>
      </c>
      <c r="U39" s="157">
        <f>IF(B39="","", R39*B39)</f>
        <v/>
      </c>
      <c r="V39" s="157">
        <f>IF(E39="","",U39/(U39+T39))</f>
        <v/>
      </c>
      <c r="W39" s="86">
        <f>IF(B39="","", IF(ROUND(V39,10)=ROUND(D39,10),"Correct", "Error"))</f>
        <v/>
      </c>
      <c r="X39" s="158">
        <f>IF(B39="","", T39+U39)</f>
        <v/>
      </c>
    </row>
    <row customHeight="1" ht="13.5" r="40" s="75">
      <c r="A40" s="126">
        <f>IF('Time Series Inputs'!A40="","",'Time Series Inputs'!A40)</f>
        <v/>
      </c>
      <c r="B40" s="157">
        <f>IF('Time Series Inputs'!B40="","",'Time Series Inputs'!B40)</f>
        <v/>
      </c>
      <c r="C40" s="157">
        <f>IF('Time Series Inputs'!C40="","",'Time Series Inputs'!C40)</f>
        <v/>
      </c>
      <c r="D40" s="157">
        <f>IF(A40="","",'Apply Constraints'!A40)</f>
        <v/>
      </c>
      <c r="E40" s="157">
        <f>IF(B40="","",(V39*B40/B39/(1+V39*(B40/B39-1))))</f>
        <v/>
      </c>
      <c r="F40" s="157">
        <f>IF(B40="","",R39*B40+T39)</f>
        <v/>
      </c>
      <c r="G40" s="157">
        <f>IF(B40="","", E40*F40)</f>
        <v/>
      </c>
      <c r="H40" s="157">
        <f>IF(B40="","", F40 - R39*B40)</f>
        <v/>
      </c>
      <c r="I40" s="157">
        <f>IF(B40="","", G40/B40)</f>
        <v/>
      </c>
      <c r="J40" s="157">
        <f>IF(B40="","", -F40* (1-(1-ANNUAL_STRATEGY_FEE)^(1/252)))</f>
        <v/>
      </c>
      <c r="K40" s="157">
        <f>IF(B40="","", H40+J40)</f>
        <v/>
      </c>
      <c r="L40" s="157">
        <f>IF(B40="","", K40+G40)</f>
        <v/>
      </c>
      <c r="M40" s="157">
        <f>IF(B40="","", G40/L40)</f>
        <v/>
      </c>
      <c r="N40" s="157">
        <f>IF(B40="","",(D40-M40))</f>
        <v/>
      </c>
      <c r="O40" s="157">
        <f>IF(B40="","",BID_OFFER_SPREAD/2*D40)</f>
        <v/>
      </c>
      <c r="P40" s="157">
        <f>IF(A40="","",IF(D40=0,-E40,IF(AND(D40=(N40+O40),NOT(O40=0)),0,IF(D40&gt;=M40,N40/(1+O40),N40/(1-O40)))))</f>
        <v/>
      </c>
      <c r="Q40" s="157">
        <f>IF(B40="","", IF(D40=0,F40*P40/B40, L40*P40/B40))</f>
        <v/>
      </c>
      <c r="R40" s="157">
        <f>IF(B40="","", Q40+I40)</f>
        <v/>
      </c>
      <c r="S40" s="157">
        <f>IF(A40="","",IF(Q40&gt;0,-Q40*B40*(1+BID_OFFER_SPREAD/2),-Q40*B40*(1-BID_OFFER_SPREAD/2)))</f>
        <v/>
      </c>
      <c r="T40" s="157">
        <f>IF(B40="","", K40+S40)</f>
        <v/>
      </c>
      <c r="U40" s="157">
        <f>IF(B40="","", R40*B40)</f>
        <v/>
      </c>
      <c r="V40" s="157">
        <f>IF(E40="","",U40/(U40+T40))</f>
        <v/>
      </c>
      <c r="W40" s="86">
        <f>IF(B40="","", IF(ROUND(V40,10)=ROUND(D40,10),"Correct", "Error"))</f>
        <v/>
      </c>
      <c r="X40" s="158">
        <f>IF(B40="","", T40+U40)</f>
        <v/>
      </c>
    </row>
    <row customHeight="1" ht="13.5" r="41" s="75">
      <c r="A41" s="126">
        <f>IF('Time Series Inputs'!A41="","",'Time Series Inputs'!A41)</f>
        <v/>
      </c>
      <c r="B41" s="157">
        <f>IF('Time Series Inputs'!B41="","",'Time Series Inputs'!B41)</f>
        <v/>
      </c>
      <c r="C41" s="157">
        <f>IF('Time Series Inputs'!C41="","",'Time Series Inputs'!C41)</f>
        <v/>
      </c>
      <c r="D41" s="157">
        <f>IF(A41="","",'Apply Constraints'!A41)</f>
        <v/>
      </c>
      <c r="E41" s="157">
        <f>IF(B41="","",(V40*B41/B40/(1+V40*(B41/B40-1))))</f>
        <v/>
      </c>
      <c r="F41" s="157">
        <f>IF(B41="","",R40*B41+T40)</f>
        <v/>
      </c>
      <c r="G41" s="157">
        <f>IF(B41="","", E41*F41)</f>
        <v/>
      </c>
      <c r="H41" s="157">
        <f>IF(B41="","", F41 - R40*B41)</f>
        <v/>
      </c>
      <c r="I41" s="157">
        <f>IF(B41="","", G41/B41)</f>
        <v/>
      </c>
      <c r="J41" s="157">
        <f>IF(B41="","", -F41* (1-(1-ANNUAL_STRATEGY_FEE)^(1/252)))</f>
        <v/>
      </c>
      <c r="K41" s="157">
        <f>IF(B41="","", H41+J41)</f>
        <v/>
      </c>
      <c r="L41" s="157">
        <f>IF(B41="","", K41+G41)</f>
        <v/>
      </c>
      <c r="M41" s="157">
        <f>IF(B41="","", G41/L41)</f>
        <v/>
      </c>
      <c r="N41" s="157">
        <f>IF(B41="","",(D41-M41))</f>
        <v/>
      </c>
      <c r="O41" s="157">
        <f>IF(B41="","",BID_OFFER_SPREAD/2*D41)</f>
        <v/>
      </c>
      <c r="P41" s="157">
        <f>IF(A41="","",IF(D41=0,-E41,IF(AND(D41=(N41+O41),NOT(O41=0)),0,IF(D41&gt;=M41,N41/(1+O41),N41/(1-O41)))))</f>
        <v/>
      </c>
      <c r="Q41" s="157">
        <f>IF(B41="","", IF(D41=0,F41*P41/B41, L41*P41/B41))</f>
        <v/>
      </c>
      <c r="R41" s="157">
        <f>IF(B41="","", Q41+I41)</f>
        <v/>
      </c>
      <c r="S41" s="157">
        <f>IF(A41="","",IF(Q41&gt;0,-Q41*B41*(1+BID_OFFER_SPREAD/2),-Q41*B41*(1-BID_OFFER_SPREAD/2)))</f>
        <v/>
      </c>
      <c r="T41" s="157">
        <f>IF(B41="","", K41+S41)</f>
        <v/>
      </c>
      <c r="U41" s="157">
        <f>IF(B41="","", R41*B41)</f>
        <v/>
      </c>
      <c r="V41" s="157">
        <f>IF(E41="","",U41/(U41+T41))</f>
        <v/>
      </c>
      <c r="W41" s="86">
        <f>IF(B41="","", IF(ROUND(V41,10)=ROUND(D41,10),"Correct", "Error"))</f>
        <v/>
      </c>
      <c r="X41" s="158">
        <f>IF(B41="","", T41+U41)</f>
        <v/>
      </c>
    </row>
    <row customHeight="1" ht="13.5" r="42" s="75">
      <c r="A42" s="126">
        <f>IF('Time Series Inputs'!A42="","",'Time Series Inputs'!A42)</f>
        <v/>
      </c>
      <c r="B42" s="157">
        <f>IF('Time Series Inputs'!B42="","",'Time Series Inputs'!B42)</f>
        <v/>
      </c>
      <c r="C42" s="157">
        <f>IF('Time Series Inputs'!C42="","",'Time Series Inputs'!C42)</f>
        <v/>
      </c>
      <c r="D42" s="157">
        <f>IF(A42="","",'Apply Constraints'!A42)</f>
        <v/>
      </c>
      <c r="E42" s="157">
        <f>IF(B42="","",(V41*B42/B41/(1+V41*(B42/B41-1))))</f>
        <v/>
      </c>
      <c r="F42" s="157">
        <f>IF(B42="","",R41*B42+T41)</f>
        <v/>
      </c>
      <c r="G42" s="157">
        <f>IF(B42="","", E42*F42)</f>
        <v/>
      </c>
      <c r="H42" s="157">
        <f>IF(B42="","", F42 - R41*B42)</f>
        <v/>
      </c>
      <c r="I42" s="157">
        <f>IF(B42="","", G42/B42)</f>
        <v/>
      </c>
      <c r="J42" s="157">
        <f>IF(B42="","", -F42* (1-(1-ANNUAL_STRATEGY_FEE)^(1/252)))</f>
        <v/>
      </c>
      <c r="K42" s="157">
        <f>IF(B42="","", H42+J42)</f>
        <v/>
      </c>
      <c r="L42" s="157">
        <f>IF(B42="","", K42+G42)</f>
        <v/>
      </c>
      <c r="M42" s="157">
        <f>IF(B42="","", G42/L42)</f>
        <v/>
      </c>
      <c r="N42" s="157">
        <f>IF(B42="","",(D42-M42))</f>
        <v/>
      </c>
      <c r="O42" s="157">
        <f>IF(B42="","",BID_OFFER_SPREAD/2*D42)</f>
        <v/>
      </c>
      <c r="P42" s="157">
        <f>IF(A42="","",IF(D42=0,-E42,IF(AND(D42=(N42+O42),NOT(O42=0)),0,IF(D42&gt;=M42,N42/(1+O42),N42/(1-O42)))))</f>
        <v/>
      </c>
      <c r="Q42" s="157">
        <f>IF(B42="","", IF(D42=0,F42*P42/B42, L42*P42/B42))</f>
        <v/>
      </c>
      <c r="R42" s="157">
        <f>IF(B42="","", Q42+I42)</f>
        <v/>
      </c>
      <c r="S42" s="157">
        <f>IF(A42="","",IF(Q42&gt;0,-Q42*B42*(1+BID_OFFER_SPREAD/2),-Q42*B42*(1-BID_OFFER_SPREAD/2)))</f>
        <v/>
      </c>
      <c r="T42" s="157">
        <f>IF(B42="","", K42+S42)</f>
        <v/>
      </c>
      <c r="U42" s="157">
        <f>IF(B42="","", R42*B42)</f>
        <v/>
      </c>
      <c r="V42" s="157">
        <f>IF(E42="","",U42/(U42+T42))</f>
        <v/>
      </c>
      <c r="W42" s="86">
        <f>IF(B42="","", IF(ROUND(V42,10)=ROUND(D42,10),"Correct", "Error"))</f>
        <v/>
      </c>
      <c r="X42" s="158">
        <f>IF(B42="","", T42+U42)</f>
        <v/>
      </c>
    </row>
    <row customHeight="1" ht="13.5" r="43" s="75">
      <c r="A43" s="126">
        <f>IF('Time Series Inputs'!A43="","",'Time Series Inputs'!A43)</f>
        <v/>
      </c>
      <c r="B43" s="157">
        <f>IF('Time Series Inputs'!B43="","",'Time Series Inputs'!B43)</f>
        <v/>
      </c>
      <c r="C43" s="157">
        <f>IF('Time Series Inputs'!C43="","",'Time Series Inputs'!C43)</f>
        <v/>
      </c>
      <c r="D43" s="157">
        <f>IF(A43="","",'Apply Constraints'!A43)</f>
        <v/>
      </c>
      <c r="E43" s="157">
        <f>IF(B43="","",(V42*B43/B42/(1+V42*(B43/B42-1))))</f>
        <v/>
      </c>
      <c r="F43" s="157">
        <f>IF(B43="","",R42*B43+T42)</f>
        <v/>
      </c>
      <c r="G43" s="157">
        <f>IF(B43="","", E43*F43)</f>
        <v/>
      </c>
      <c r="H43" s="157">
        <f>IF(B43="","", F43 - R42*B43)</f>
        <v/>
      </c>
      <c r="I43" s="157">
        <f>IF(B43="","", G43/B43)</f>
        <v/>
      </c>
      <c r="J43" s="157">
        <f>IF(B43="","", -F43* (1-(1-ANNUAL_STRATEGY_FEE)^(1/252)))</f>
        <v/>
      </c>
      <c r="K43" s="157">
        <f>IF(B43="","", H43+J43)</f>
        <v/>
      </c>
      <c r="L43" s="157">
        <f>IF(B43="","", K43+G43)</f>
        <v/>
      </c>
      <c r="M43" s="157">
        <f>IF(B43="","", G43/L43)</f>
        <v/>
      </c>
      <c r="N43" s="157">
        <f>IF(B43="","",(D43-M43))</f>
        <v/>
      </c>
      <c r="O43" s="157">
        <f>IF(B43="","",BID_OFFER_SPREAD/2*D43)</f>
        <v/>
      </c>
      <c r="P43" s="157">
        <f>IF(A43="","",IF(D43=0,-E43,IF(AND(D43=(N43+O43),NOT(O43=0)),0,IF(D43&gt;=M43,N43/(1+O43),N43/(1-O43)))))</f>
        <v/>
      </c>
      <c r="Q43" s="157">
        <f>IF(B43="","", IF(D43=0,F43*P43/B43, L43*P43/B43))</f>
        <v/>
      </c>
      <c r="R43" s="157">
        <f>IF(B43="","", Q43+I43)</f>
        <v/>
      </c>
      <c r="S43" s="157">
        <f>IF(A43="","",IF(Q43&gt;0,-Q43*B43*(1+BID_OFFER_SPREAD/2),-Q43*B43*(1-BID_OFFER_SPREAD/2)))</f>
        <v/>
      </c>
      <c r="T43" s="157">
        <f>IF(B43="","", K43+S43)</f>
        <v/>
      </c>
      <c r="U43" s="157">
        <f>IF(B43="","", R43*B43)</f>
        <v/>
      </c>
      <c r="V43" s="157">
        <f>IF(E43="","",U43/(U43+T43))</f>
        <v/>
      </c>
      <c r="W43" s="86">
        <f>IF(B43="","", IF(ROUND(V43,10)=ROUND(D43,10),"Correct", "Error"))</f>
        <v/>
      </c>
      <c r="X43" s="158">
        <f>IF(B43="","", T43+U43)</f>
        <v/>
      </c>
    </row>
    <row customHeight="1" ht="13.5" r="44" s="75">
      <c r="A44" s="126">
        <f>IF('Time Series Inputs'!A44="","",'Time Series Inputs'!A44)</f>
        <v/>
      </c>
      <c r="B44" s="157">
        <f>IF('Time Series Inputs'!B44="","",'Time Series Inputs'!B44)</f>
        <v/>
      </c>
      <c r="C44" s="157">
        <f>IF('Time Series Inputs'!C44="","",'Time Series Inputs'!C44)</f>
        <v/>
      </c>
      <c r="D44" s="157">
        <f>IF(A44="","",'Apply Constraints'!A44)</f>
        <v/>
      </c>
      <c r="E44" s="157">
        <f>IF(B44="","",(V43*B44/B43/(1+V43*(B44/B43-1))))</f>
        <v/>
      </c>
      <c r="F44" s="157">
        <f>IF(B44="","",R43*B44+T43)</f>
        <v/>
      </c>
      <c r="G44" s="157">
        <f>IF(B44="","", E44*F44)</f>
        <v/>
      </c>
      <c r="H44" s="157">
        <f>IF(B44="","", F44 - R43*B44)</f>
        <v/>
      </c>
      <c r="I44" s="157">
        <f>IF(B44="","", G44/B44)</f>
        <v/>
      </c>
      <c r="J44" s="157">
        <f>IF(B44="","", -F44* (1-(1-ANNUAL_STRATEGY_FEE)^(1/252)))</f>
        <v/>
      </c>
      <c r="K44" s="157">
        <f>IF(B44="","", H44+J44)</f>
        <v/>
      </c>
      <c r="L44" s="157">
        <f>IF(B44="","", K44+G44)</f>
        <v/>
      </c>
      <c r="M44" s="157">
        <f>IF(B44="","", G44/L44)</f>
        <v/>
      </c>
      <c r="N44" s="157">
        <f>IF(B44="","",(D44-M44))</f>
        <v/>
      </c>
      <c r="O44" s="157">
        <f>IF(B44="","",BID_OFFER_SPREAD/2*D44)</f>
        <v/>
      </c>
      <c r="P44" s="157">
        <f>IF(A44="","",IF(D44=0,-E44,IF(AND(D44=(N44+O44),NOT(O44=0)),0,IF(D44&gt;=M44,N44/(1+O44),N44/(1-O44)))))</f>
        <v/>
      </c>
      <c r="Q44" s="157">
        <f>IF(B44="","", IF(D44=0,F44*P44/B44, L44*P44/B44))</f>
        <v/>
      </c>
      <c r="R44" s="157">
        <f>IF(B44="","", Q44+I44)</f>
        <v/>
      </c>
      <c r="S44" s="157">
        <f>IF(A44="","",IF(Q44&gt;0,-Q44*B44*(1+BID_OFFER_SPREAD/2),-Q44*B44*(1-BID_OFFER_SPREAD/2)))</f>
        <v/>
      </c>
      <c r="T44" s="157">
        <f>IF(B44="","", K44+S44)</f>
        <v/>
      </c>
      <c r="U44" s="157">
        <f>IF(B44="","", R44*B44)</f>
        <v/>
      </c>
      <c r="V44" s="157">
        <f>IF(E44="","",U44/(U44+T44))</f>
        <v/>
      </c>
      <c r="W44" s="86">
        <f>IF(B44="","", IF(ROUND(V44,10)=ROUND(D44,10),"Correct", "Error"))</f>
        <v/>
      </c>
      <c r="X44" s="158">
        <f>IF(B44="","", T44+U44)</f>
        <v/>
      </c>
    </row>
    <row customHeight="1" ht="13.5" r="45" s="75">
      <c r="A45" s="126">
        <f>IF('Time Series Inputs'!A45="","",'Time Series Inputs'!A45)</f>
        <v/>
      </c>
      <c r="B45" s="157">
        <f>IF('Time Series Inputs'!B45="","",'Time Series Inputs'!B45)</f>
        <v/>
      </c>
      <c r="C45" s="157">
        <f>IF('Time Series Inputs'!C45="","",'Time Series Inputs'!C45)</f>
        <v/>
      </c>
      <c r="D45" s="157">
        <f>IF(A45="","",'Apply Constraints'!A45)</f>
        <v/>
      </c>
      <c r="E45" s="157">
        <f>IF(B45="","",(V44*B45/B44/(1+V44*(B45/B44-1))))</f>
        <v/>
      </c>
      <c r="F45" s="157">
        <f>IF(B45="","",R44*B45+T44)</f>
        <v/>
      </c>
      <c r="G45" s="157">
        <f>IF(B45="","", E45*F45)</f>
        <v/>
      </c>
      <c r="H45" s="157">
        <f>IF(B45="","", F45 - R44*B45)</f>
        <v/>
      </c>
      <c r="I45" s="157">
        <f>IF(B45="","", G45/B45)</f>
        <v/>
      </c>
      <c r="J45" s="157">
        <f>IF(B45="","", -F45* (1-(1-ANNUAL_STRATEGY_FEE)^(1/252)))</f>
        <v/>
      </c>
      <c r="K45" s="157">
        <f>IF(B45="","", H45+J45)</f>
        <v/>
      </c>
      <c r="L45" s="157">
        <f>IF(B45="","", K45+G45)</f>
        <v/>
      </c>
      <c r="M45" s="157">
        <f>IF(B45="","", G45/L45)</f>
        <v/>
      </c>
      <c r="N45" s="157">
        <f>IF(B45="","",(D45-M45))</f>
        <v/>
      </c>
      <c r="O45" s="157">
        <f>IF(B45="","",BID_OFFER_SPREAD/2*D45)</f>
        <v/>
      </c>
      <c r="P45" s="157">
        <f>IF(A45="","",IF(D45=0,-E45,IF(AND(D45=(N45+O45),NOT(O45=0)),0,IF(D45&gt;=M45,N45/(1+O45),N45/(1-O45)))))</f>
        <v/>
      </c>
      <c r="Q45" s="157">
        <f>IF(B45="","", IF(D45=0,F45*P45/B45, L45*P45/B45))</f>
        <v/>
      </c>
      <c r="R45" s="157">
        <f>IF(B45="","", Q45+I45)</f>
        <v/>
      </c>
      <c r="S45" s="157">
        <f>IF(A45="","",IF(Q45&gt;0,-Q45*B45*(1+BID_OFFER_SPREAD/2),-Q45*B45*(1-BID_OFFER_SPREAD/2)))</f>
        <v/>
      </c>
      <c r="T45" s="157">
        <f>IF(B45="","", K45+S45)</f>
        <v/>
      </c>
      <c r="U45" s="157">
        <f>IF(B45="","", R45*B45)</f>
        <v/>
      </c>
      <c r="V45" s="157">
        <f>IF(E45="","",U45/(U45+T45))</f>
        <v/>
      </c>
      <c r="W45" s="86">
        <f>IF(B45="","", IF(ROUND(V45,10)=ROUND(D45,10),"Correct", "Error"))</f>
        <v/>
      </c>
      <c r="X45" s="158">
        <f>IF(B45="","", T45+U45)</f>
        <v/>
      </c>
    </row>
    <row customHeight="1" ht="13.5" r="46" s="75">
      <c r="A46" s="126">
        <f>IF('Time Series Inputs'!A46="","",'Time Series Inputs'!A46)</f>
        <v/>
      </c>
      <c r="B46" s="157">
        <f>IF('Time Series Inputs'!B46="","",'Time Series Inputs'!B46)</f>
        <v/>
      </c>
      <c r="C46" s="157">
        <f>IF('Time Series Inputs'!C46="","",'Time Series Inputs'!C46)</f>
        <v/>
      </c>
      <c r="D46" s="157">
        <f>IF(A46="","",'Apply Constraints'!A46)</f>
        <v/>
      </c>
      <c r="E46" s="157">
        <f>IF(B46="","",(V45*B46/B45/(1+V45*(B46/B45-1))))</f>
        <v/>
      </c>
      <c r="F46" s="157">
        <f>IF(B46="","",R45*B46+T45)</f>
        <v/>
      </c>
      <c r="G46" s="157">
        <f>IF(B46="","", E46*F46)</f>
        <v/>
      </c>
      <c r="H46" s="157">
        <f>IF(B46="","", F46 - R45*B46)</f>
        <v/>
      </c>
      <c r="I46" s="157">
        <f>IF(B46="","", G46/B46)</f>
        <v/>
      </c>
      <c r="J46" s="157">
        <f>IF(B46="","", -F46* (1-(1-ANNUAL_STRATEGY_FEE)^(1/252)))</f>
        <v/>
      </c>
      <c r="K46" s="157">
        <f>IF(B46="","", H46+J46)</f>
        <v/>
      </c>
      <c r="L46" s="157">
        <f>IF(B46="","", K46+G46)</f>
        <v/>
      </c>
      <c r="M46" s="157">
        <f>IF(B46="","", G46/L46)</f>
        <v/>
      </c>
      <c r="N46" s="157">
        <f>IF(B46="","",(D46-M46))</f>
        <v/>
      </c>
      <c r="O46" s="157">
        <f>IF(B46="","",BID_OFFER_SPREAD/2*D46)</f>
        <v/>
      </c>
      <c r="P46" s="157">
        <f>IF(A46="","",IF(D46=0,-E46,IF(AND(D46=(N46+O46),NOT(O46=0)),0,IF(D46&gt;=M46,N46/(1+O46),N46/(1-O46)))))</f>
        <v/>
      </c>
      <c r="Q46" s="157">
        <f>IF(B46="","", IF(D46=0,F46*P46/B46, L46*P46/B46))</f>
        <v/>
      </c>
      <c r="R46" s="157">
        <f>IF(B46="","", Q46+I46)</f>
        <v/>
      </c>
      <c r="S46" s="157">
        <f>IF(A46="","",IF(Q46&gt;0,-Q46*B46*(1+BID_OFFER_SPREAD/2),-Q46*B46*(1-BID_OFFER_SPREAD/2)))</f>
        <v/>
      </c>
      <c r="T46" s="157">
        <f>IF(B46="","", K46+S46)</f>
        <v/>
      </c>
      <c r="U46" s="157">
        <f>IF(B46="","", R46*B46)</f>
        <v/>
      </c>
      <c r="V46" s="157">
        <f>IF(E46="","",U46/(U46+T46))</f>
        <v/>
      </c>
      <c r="W46" s="86">
        <f>IF(B46="","", IF(ROUND(V46,10)=ROUND(D46,10),"Correct", "Error"))</f>
        <v/>
      </c>
      <c r="X46" s="158">
        <f>IF(B46="","", T46+U46)</f>
        <v/>
      </c>
    </row>
    <row customHeight="1" ht="13.5" r="47" s="75">
      <c r="A47" s="126">
        <f>IF('Time Series Inputs'!A47="","",'Time Series Inputs'!A47)</f>
        <v/>
      </c>
      <c r="B47" s="157">
        <f>IF('Time Series Inputs'!B47="","",'Time Series Inputs'!B47)</f>
        <v/>
      </c>
      <c r="C47" s="157">
        <f>IF('Time Series Inputs'!C47="","",'Time Series Inputs'!C47)</f>
        <v/>
      </c>
      <c r="D47" s="157">
        <f>IF(A47="","",'Apply Constraints'!A47)</f>
        <v/>
      </c>
      <c r="E47" s="157">
        <f>IF(B47="","",(V46*B47/B46/(1+V46*(B47/B46-1))))</f>
        <v/>
      </c>
      <c r="F47" s="157">
        <f>IF(B47="","",R46*B47+T46)</f>
        <v/>
      </c>
      <c r="G47" s="157">
        <f>IF(B47="","", E47*F47)</f>
        <v/>
      </c>
      <c r="H47" s="157">
        <f>IF(B47="","", F47 - R46*B47)</f>
        <v/>
      </c>
      <c r="I47" s="157">
        <f>IF(B47="","", G47/B47)</f>
        <v/>
      </c>
      <c r="J47" s="157">
        <f>IF(B47="","", -F47* (1-(1-ANNUAL_STRATEGY_FEE)^(1/252)))</f>
        <v/>
      </c>
      <c r="K47" s="157">
        <f>IF(B47="","", H47+J47)</f>
        <v/>
      </c>
      <c r="L47" s="157">
        <f>IF(B47="","", K47+G47)</f>
        <v/>
      </c>
      <c r="M47" s="157">
        <f>IF(B47="","", G47/L47)</f>
        <v/>
      </c>
      <c r="N47" s="157">
        <f>IF(B47="","",(D47-M47))</f>
        <v/>
      </c>
      <c r="O47" s="157">
        <f>IF(B47="","",BID_OFFER_SPREAD/2*D47)</f>
        <v/>
      </c>
      <c r="P47" s="157">
        <f>IF(A47="","",IF(D47=0,-E47,IF(AND(D47=(N47+O47),NOT(O47=0)),0,IF(D47&gt;=M47,N47/(1+O47),N47/(1-O47)))))</f>
        <v/>
      </c>
      <c r="Q47" s="157">
        <f>IF(B47="","", IF(D47=0,F47*P47/B47, L47*P47/B47))</f>
        <v/>
      </c>
      <c r="R47" s="157">
        <f>IF(B47="","", Q47+I47)</f>
        <v/>
      </c>
      <c r="S47" s="157">
        <f>IF(A47="","",IF(Q47&gt;0,-Q47*B47*(1+BID_OFFER_SPREAD/2),-Q47*B47*(1-BID_OFFER_SPREAD/2)))</f>
        <v/>
      </c>
      <c r="T47" s="157">
        <f>IF(B47="","", K47+S47)</f>
        <v/>
      </c>
      <c r="U47" s="157">
        <f>IF(B47="","", R47*B47)</f>
        <v/>
      </c>
      <c r="V47" s="157">
        <f>IF(E47="","",U47/(U47+T47))</f>
        <v/>
      </c>
      <c r="W47" s="86">
        <f>IF(B47="","", IF(ROUND(V47,10)=ROUND(D47,10),"Correct", "Error"))</f>
        <v/>
      </c>
      <c r="X47" s="158">
        <f>IF(B47="","", T47+U47)</f>
        <v/>
      </c>
    </row>
    <row customHeight="1" ht="13.5" r="48" s="75">
      <c r="A48" s="126">
        <f>IF('Time Series Inputs'!A48="","",'Time Series Inputs'!A48)</f>
        <v/>
      </c>
      <c r="B48" s="157">
        <f>IF('Time Series Inputs'!B48="","",'Time Series Inputs'!B48)</f>
        <v/>
      </c>
      <c r="C48" s="157">
        <f>IF('Time Series Inputs'!C48="","",'Time Series Inputs'!C48)</f>
        <v/>
      </c>
      <c r="D48" s="157">
        <f>IF(A48="","",'Apply Constraints'!A48)</f>
        <v/>
      </c>
      <c r="E48" s="157">
        <f>IF(B48="","",(V47*B48/B47/(1+V47*(B48/B47-1))))</f>
        <v/>
      </c>
      <c r="F48" s="157">
        <f>IF(B48="","",R47*B48+T47)</f>
        <v/>
      </c>
      <c r="G48" s="157">
        <f>IF(B48="","", E48*F48)</f>
        <v/>
      </c>
      <c r="H48" s="157">
        <f>IF(B48="","", F48 - R47*B48)</f>
        <v/>
      </c>
      <c r="I48" s="157">
        <f>IF(B48="","", G48/B48)</f>
        <v/>
      </c>
      <c r="J48" s="157">
        <f>IF(B48="","", -F48* (1-(1-ANNUAL_STRATEGY_FEE)^(1/252)))</f>
        <v/>
      </c>
      <c r="K48" s="157">
        <f>IF(B48="","", H48+J48)</f>
        <v/>
      </c>
      <c r="L48" s="157">
        <f>IF(B48="","", K48+G48)</f>
        <v/>
      </c>
      <c r="M48" s="157">
        <f>IF(B48="","", G48/L48)</f>
        <v/>
      </c>
      <c r="N48" s="157">
        <f>IF(B48="","",(D48-M48))</f>
        <v/>
      </c>
      <c r="O48" s="157">
        <f>IF(B48="","",BID_OFFER_SPREAD/2*D48)</f>
        <v/>
      </c>
      <c r="P48" s="157">
        <f>IF(A48="","",IF(D48=0,-E48,IF(AND(D48=(N48+O48),NOT(O48=0)),0,IF(D48&gt;=M48,N48/(1+O48),N48/(1-O48)))))</f>
        <v/>
      </c>
      <c r="Q48" s="157">
        <f>IF(B48="","", IF(D48=0,F48*P48/B48, L48*P48/B48))</f>
        <v/>
      </c>
      <c r="R48" s="157">
        <f>IF(B48="","", Q48+I48)</f>
        <v/>
      </c>
      <c r="S48" s="157">
        <f>IF(A48="","",IF(Q48&gt;0,-Q48*B48*(1+BID_OFFER_SPREAD/2),-Q48*B48*(1-BID_OFFER_SPREAD/2)))</f>
        <v/>
      </c>
      <c r="T48" s="157">
        <f>IF(B48="","", K48+S48)</f>
        <v/>
      </c>
      <c r="U48" s="157">
        <f>IF(B48="","", R48*B48)</f>
        <v/>
      </c>
      <c r="V48" s="157">
        <f>IF(E48="","",U48/(U48+T48))</f>
        <v/>
      </c>
      <c r="W48" s="86">
        <f>IF(B48="","", IF(ROUND(V48,10)=ROUND(D48,10),"Correct", "Error"))</f>
        <v/>
      </c>
      <c r="X48" s="158">
        <f>IF(B48="","", T48+U48)</f>
        <v/>
      </c>
    </row>
    <row customHeight="1" ht="13.5" r="49" s="75">
      <c r="A49" s="126">
        <f>IF('Time Series Inputs'!A49="","",'Time Series Inputs'!A49)</f>
        <v/>
      </c>
      <c r="B49" s="157">
        <f>IF('Time Series Inputs'!B49="","",'Time Series Inputs'!B49)</f>
        <v/>
      </c>
      <c r="C49" s="157">
        <f>IF('Time Series Inputs'!C49="","",'Time Series Inputs'!C49)</f>
        <v/>
      </c>
      <c r="D49" s="157">
        <f>IF(A49="","",'Apply Constraints'!A49)</f>
        <v/>
      </c>
      <c r="E49" s="157">
        <f>IF(B49="","",(V48*B49/B48/(1+V48*(B49/B48-1))))</f>
        <v/>
      </c>
      <c r="F49" s="157">
        <f>IF(B49="","",R48*B49+T48)</f>
        <v/>
      </c>
      <c r="G49" s="157">
        <f>IF(B49="","", E49*F49)</f>
        <v/>
      </c>
      <c r="H49" s="157">
        <f>IF(B49="","", F49 - R48*B49)</f>
        <v/>
      </c>
      <c r="I49" s="157">
        <f>IF(B49="","", G49/B49)</f>
        <v/>
      </c>
      <c r="J49" s="157">
        <f>IF(B49="","", -F49* (1-(1-ANNUAL_STRATEGY_FEE)^(1/252)))</f>
        <v/>
      </c>
      <c r="K49" s="157">
        <f>IF(B49="","", H49+J49)</f>
        <v/>
      </c>
      <c r="L49" s="157">
        <f>IF(B49="","", K49+G49)</f>
        <v/>
      </c>
      <c r="M49" s="157">
        <f>IF(B49="","", G49/L49)</f>
        <v/>
      </c>
      <c r="N49" s="157">
        <f>IF(B49="","",(D49-M49))</f>
        <v/>
      </c>
      <c r="O49" s="157">
        <f>IF(B49="","",BID_OFFER_SPREAD/2*D49)</f>
        <v/>
      </c>
      <c r="P49" s="157">
        <f>IF(A49="","",IF(D49=0,-E49,IF(AND(D49=(N49+O49),NOT(O49=0)),0,IF(D49&gt;=M49,N49/(1+O49),N49/(1-O49)))))</f>
        <v/>
      </c>
      <c r="Q49" s="157">
        <f>IF(B49="","", IF(D49=0,F49*P49/B49, L49*P49/B49))</f>
        <v/>
      </c>
      <c r="R49" s="157">
        <f>IF(B49="","", Q49+I49)</f>
        <v/>
      </c>
      <c r="S49" s="157">
        <f>IF(A49="","",IF(Q49&gt;0,-Q49*B49*(1+BID_OFFER_SPREAD/2),-Q49*B49*(1-BID_OFFER_SPREAD/2)))</f>
        <v/>
      </c>
      <c r="T49" s="157">
        <f>IF(B49="","", K49+S49)</f>
        <v/>
      </c>
      <c r="U49" s="157">
        <f>IF(B49="","", R49*B49)</f>
        <v/>
      </c>
      <c r="V49" s="157">
        <f>IF(E49="","",U49/(U49+T49))</f>
        <v/>
      </c>
      <c r="W49" s="86">
        <f>IF(B49="","", IF(ROUND(V49,10)=ROUND(D49,10),"Correct", "Error"))</f>
        <v/>
      </c>
      <c r="X49" s="158">
        <f>IF(B49="","", T49+U49)</f>
        <v/>
      </c>
    </row>
    <row customHeight="1" ht="13.5" r="50" s="75">
      <c r="A50" s="126">
        <f>IF('Time Series Inputs'!A50="","",'Time Series Inputs'!A50)</f>
        <v/>
      </c>
      <c r="B50" s="157">
        <f>IF('Time Series Inputs'!B50="","",'Time Series Inputs'!B50)</f>
        <v/>
      </c>
      <c r="C50" s="157">
        <f>IF('Time Series Inputs'!C50="","",'Time Series Inputs'!C50)</f>
        <v/>
      </c>
      <c r="D50" s="157">
        <f>IF(A50="","",'Apply Constraints'!A50)</f>
        <v/>
      </c>
      <c r="E50" s="157">
        <f>IF(B50="","",(V49*B50/B49/(1+V49*(B50/B49-1))))</f>
        <v/>
      </c>
      <c r="F50" s="157">
        <f>IF(B50="","",R49*B50+T49)</f>
        <v/>
      </c>
      <c r="G50" s="157">
        <f>IF(B50="","", E50*F50)</f>
        <v/>
      </c>
      <c r="H50" s="157">
        <f>IF(B50="","", F50 - R49*B50)</f>
        <v/>
      </c>
      <c r="I50" s="157">
        <f>IF(B50="","", G50/B50)</f>
        <v/>
      </c>
      <c r="J50" s="157">
        <f>IF(B50="","", -F50* (1-(1-ANNUAL_STRATEGY_FEE)^(1/252)))</f>
        <v/>
      </c>
      <c r="K50" s="157">
        <f>IF(B50="","", H50+J50)</f>
        <v/>
      </c>
      <c r="L50" s="157">
        <f>IF(B50="","", K50+G50)</f>
        <v/>
      </c>
      <c r="M50" s="157">
        <f>IF(B50="","", G50/L50)</f>
        <v/>
      </c>
      <c r="N50" s="157">
        <f>IF(B50="","",(D50-M50))</f>
        <v/>
      </c>
      <c r="O50" s="157">
        <f>IF(B50="","",BID_OFFER_SPREAD/2*D50)</f>
        <v/>
      </c>
      <c r="P50" s="157">
        <f>IF(A50="","",IF(D50=0,-E50,IF(AND(D50=(N50+O50),NOT(O50=0)),0,IF(D50&gt;=M50,N50/(1+O50),N50/(1-O50)))))</f>
        <v/>
      </c>
      <c r="Q50" s="157">
        <f>IF(B50="","", IF(D50=0,F50*P50/B50, L50*P50/B50))</f>
        <v/>
      </c>
      <c r="R50" s="157">
        <f>IF(B50="","", Q50+I50)</f>
        <v/>
      </c>
      <c r="S50" s="157">
        <f>IF(A50="","",IF(Q50&gt;0,-Q50*B50*(1+BID_OFFER_SPREAD/2),-Q50*B50*(1-BID_OFFER_SPREAD/2)))</f>
        <v/>
      </c>
      <c r="T50" s="157">
        <f>IF(B50="","", K50+S50)</f>
        <v/>
      </c>
      <c r="U50" s="157">
        <f>IF(B50="","", R50*B50)</f>
        <v/>
      </c>
      <c r="V50" s="157">
        <f>IF(E50="","",U50/(U50+T50))</f>
        <v/>
      </c>
      <c r="W50" s="86">
        <f>IF(B50="","", IF(ROUND(V50,10)=ROUND(D50,10),"Correct", "Error"))</f>
        <v/>
      </c>
      <c r="X50" s="158">
        <f>IF(B50="","", T50+U50)</f>
        <v/>
      </c>
    </row>
    <row customHeight="1" ht="13.5" r="51" s="75">
      <c r="A51" s="126">
        <f>IF('Time Series Inputs'!A51="","",'Time Series Inputs'!A51)</f>
        <v/>
      </c>
      <c r="B51" s="157">
        <f>IF('Time Series Inputs'!B51="","",'Time Series Inputs'!B51)</f>
        <v/>
      </c>
      <c r="C51" s="157">
        <f>IF('Time Series Inputs'!C51="","",'Time Series Inputs'!C51)</f>
        <v/>
      </c>
      <c r="D51" s="157">
        <f>IF(A51="","",'Apply Constraints'!A51)</f>
        <v/>
      </c>
      <c r="E51" s="157">
        <f>IF(B51="","",(V50*B51/B50/(1+V50*(B51/B50-1))))</f>
        <v/>
      </c>
      <c r="F51" s="157">
        <f>IF(B51="","",R50*B51+T50)</f>
        <v/>
      </c>
      <c r="G51" s="157">
        <f>IF(B51="","", E51*F51)</f>
        <v/>
      </c>
      <c r="H51" s="157">
        <f>IF(B51="","", F51 - R50*B51)</f>
        <v/>
      </c>
      <c r="I51" s="157">
        <f>IF(B51="","", G51/B51)</f>
        <v/>
      </c>
      <c r="J51" s="157">
        <f>IF(B51="","", -F51* (1-(1-ANNUAL_STRATEGY_FEE)^(1/252)))</f>
        <v/>
      </c>
      <c r="K51" s="157">
        <f>IF(B51="","", H51+J51)</f>
        <v/>
      </c>
      <c r="L51" s="157">
        <f>IF(B51="","", K51+G51)</f>
        <v/>
      </c>
      <c r="M51" s="157">
        <f>IF(B51="","", G51/L51)</f>
        <v/>
      </c>
      <c r="N51" s="157">
        <f>IF(B51="","",(D51-M51))</f>
        <v/>
      </c>
      <c r="O51" s="157">
        <f>IF(B51="","",BID_OFFER_SPREAD/2*D51)</f>
        <v/>
      </c>
      <c r="P51" s="157">
        <f>IF(A51="","",IF(D51=0,-E51,IF(AND(D51=(N51+O51),NOT(O51=0)),0,IF(D51&gt;=M51,N51/(1+O51),N51/(1-O51)))))</f>
        <v/>
      </c>
      <c r="Q51" s="157">
        <f>IF(B51="","", IF(D51=0,F51*P51/B51, L51*P51/B51))</f>
        <v/>
      </c>
      <c r="R51" s="157">
        <f>IF(B51="","", Q51+I51)</f>
        <v/>
      </c>
      <c r="S51" s="157">
        <f>IF(A51="","",IF(Q51&gt;0,-Q51*B51*(1+BID_OFFER_SPREAD/2),-Q51*B51*(1-BID_OFFER_SPREAD/2)))</f>
        <v/>
      </c>
      <c r="T51" s="157">
        <f>IF(B51="","", K51+S51)</f>
        <v/>
      </c>
      <c r="U51" s="157">
        <f>IF(B51="","", R51*B51)</f>
        <v/>
      </c>
      <c r="V51" s="157">
        <f>IF(E51="","",U51/(U51+T51))</f>
        <v/>
      </c>
      <c r="W51" s="86">
        <f>IF(B51="","", IF(ROUND(V51,10)=ROUND(D51,10),"Correct", "Error"))</f>
        <v/>
      </c>
      <c r="X51" s="158">
        <f>IF(B51="","", T51+U51)</f>
        <v/>
      </c>
    </row>
    <row customHeight="1" ht="13.5" r="52" s="75">
      <c r="A52" s="126">
        <f>IF('Time Series Inputs'!A52="","",'Time Series Inputs'!A52)</f>
        <v/>
      </c>
      <c r="B52" s="157">
        <f>IF('Time Series Inputs'!B52="","",'Time Series Inputs'!B52)</f>
        <v/>
      </c>
      <c r="C52" s="157">
        <f>IF('Time Series Inputs'!C52="","",'Time Series Inputs'!C52)</f>
        <v/>
      </c>
      <c r="D52" s="157">
        <f>IF(A52="","",'Apply Constraints'!A52)</f>
        <v/>
      </c>
      <c r="E52" s="157">
        <f>IF(B52="","",(V51*B52/B51/(1+V51*(B52/B51-1))))</f>
        <v/>
      </c>
      <c r="F52" s="157">
        <f>IF(B52="","",R51*B52+T51)</f>
        <v/>
      </c>
      <c r="G52" s="157">
        <f>IF(B52="","", E52*F52)</f>
        <v/>
      </c>
      <c r="H52" s="157">
        <f>IF(B52="","", F52 - R51*B52)</f>
        <v/>
      </c>
      <c r="I52" s="157">
        <f>IF(B52="","", G52/B52)</f>
        <v/>
      </c>
      <c r="J52" s="157">
        <f>IF(B52="","", -F52* (1-(1-ANNUAL_STRATEGY_FEE)^(1/252)))</f>
        <v/>
      </c>
      <c r="K52" s="157">
        <f>IF(B52="","", H52+J52)</f>
        <v/>
      </c>
      <c r="L52" s="157">
        <f>IF(B52="","", K52+G52)</f>
        <v/>
      </c>
      <c r="M52" s="157">
        <f>IF(B52="","", G52/L52)</f>
        <v/>
      </c>
      <c r="N52" s="157">
        <f>IF(B52="","",(D52-M52))</f>
        <v/>
      </c>
      <c r="O52" s="157">
        <f>IF(B52="","",BID_OFFER_SPREAD/2*D52)</f>
        <v/>
      </c>
      <c r="P52" s="157">
        <f>IF(A52="","",IF(D52=0,-E52,IF(AND(D52=(N52+O52),NOT(O52=0)),0,IF(D52&gt;=M52,N52/(1+O52),N52/(1-O52)))))</f>
        <v/>
      </c>
      <c r="Q52" s="157">
        <f>IF(B52="","", IF(D52=0,F52*P52/B52, L52*P52/B52))</f>
        <v/>
      </c>
      <c r="R52" s="157">
        <f>IF(B52="","", Q52+I52)</f>
        <v/>
      </c>
      <c r="S52" s="157">
        <f>IF(A52="","",IF(Q52&gt;0,-Q52*B52*(1+BID_OFFER_SPREAD/2),-Q52*B52*(1-BID_OFFER_SPREAD/2)))</f>
        <v/>
      </c>
      <c r="T52" s="157">
        <f>IF(B52="","", K52+S52)</f>
        <v/>
      </c>
      <c r="U52" s="157">
        <f>IF(B52="","", R52*B52)</f>
        <v/>
      </c>
      <c r="V52" s="157">
        <f>IF(E52="","",U52/(U52+T52))</f>
        <v/>
      </c>
      <c r="W52" s="86">
        <f>IF(B52="","", IF(ROUND(V52,10)=ROUND(D52,10),"Correct", "Error"))</f>
        <v/>
      </c>
      <c r="X52" s="158">
        <f>IF(B52="","", T52+U52)</f>
        <v/>
      </c>
    </row>
    <row customHeight="1" ht="13.5" r="53" s="75">
      <c r="A53" s="126">
        <f>IF('Time Series Inputs'!A53="","",'Time Series Inputs'!A53)</f>
        <v/>
      </c>
      <c r="B53" s="157">
        <f>IF('Time Series Inputs'!B53="","",'Time Series Inputs'!B53)</f>
        <v/>
      </c>
      <c r="C53" s="157">
        <f>IF('Time Series Inputs'!C53="","",'Time Series Inputs'!C53)</f>
        <v/>
      </c>
      <c r="D53" s="157">
        <f>IF(A53="","",'Apply Constraints'!A53)</f>
        <v/>
      </c>
      <c r="E53" s="157">
        <f>IF(B53="","",(V52*B53/B52/(1+V52*(B53/B52-1))))</f>
        <v/>
      </c>
      <c r="F53" s="157">
        <f>IF(B53="","",R52*B53+T52)</f>
        <v/>
      </c>
      <c r="G53" s="157">
        <f>IF(B53="","", E53*F53)</f>
        <v/>
      </c>
      <c r="H53" s="157">
        <f>IF(B53="","", F53 - R52*B53)</f>
        <v/>
      </c>
      <c r="I53" s="157">
        <f>IF(B53="","", G53/B53)</f>
        <v/>
      </c>
      <c r="J53" s="157">
        <f>IF(B53="","", -F53* (1-(1-ANNUAL_STRATEGY_FEE)^(1/252)))</f>
        <v/>
      </c>
      <c r="K53" s="157">
        <f>IF(B53="","", H53+J53)</f>
        <v/>
      </c>
      <c r="L53" s="157">
        <f>IF(B53="","", K53+G53)</f>
        <v/>
      </c>
      <c r="M53" s="157">
        <f>IF(B53="","", G53/L53)</f>
        <v/>
      </c>
      <c r="N53" s="157">
        <f>IF(B53="","",(D53-M53))</f>
        <v/>
      </c>
      <c r="O53" s="157">
        <f>IF(B53="","",BID_OFFER_SPREAD/2*D53)</f>
        <v/>
      </c>
      <c r="P53" s="157">
        <f>IF(A53="","",IF(D53=0,-E53,IF(AND(D53=(N53+O53),NOT(O53=0)),0,IF(D53&gt;=M53,N53/(1+O53),N53/(1-O53)))))</f>
        <v/>
      </c>
      <c r="Q53" s="157">
        <f>IF(B53="","", IF(D53=0,F53*P53/B53, L53*P53/B53))</f>
        <v/>
      </c>
      <c r="R53" s="157">
        <f>IF(B53="","", Q53+I53)</f>
        <v/>
      </c>
      <c r="S53" s="157">
        <f>IF(A53="","",IF(Q53&gt;0,-Q53*B53*(1+BID_OFFER_SPREAD/2),-Q53*B53*(1-BID_OFFER_SPREAD/2)))</f>
        <v/>
      </c>
      <c r="T53" s="157">
        <f>IF(B53="","", K53+S53)</f>
        <v/>
      </c>
      <c r="U53" s="157">
        <f>IF(B53="","", R53*B53)</f>
        <v/>
      </c>
      <c r="V53" s="157">
        <f>IF(E53="","",U53/(U53+T53))</f>
        <v/>
      </c>
      <c r="W53" s="86">
        <f>IF(B53="","", IF(ROUND(V53,10)=ROUND(D53,10),"Correct", "Error"))</f>
        <v/>
      </c>
      <c r="X53" s="158">
        <f>IF(B53="","", T53+U53)</f>
        <v/>
      </c>
    </row>
    <row customHeight="1" ht="13.5" r="54" s="75">
      <c r="A54" s="126">
        <f>IF('Time Series Inputs'!A54="","",'Time Series Inputs'!A54)</f>
        <v/>
      </c>
      <c r="B54" s="157">
        <f>IF('Time Series Inputs'!B54="","",'Time Series Inputs'!B54)</f>
        <v/>
      </c>
      <c r="C54" s="157">
        <f>IF('Time Series Inputs'!C54="","",'Time Series Inputs'!C54)</f>
        <v/>
      </c>
      <c r="D54" s="157">
        <f>IF(A54="","",'Apply Constraints'!A54)</f>
        <v/>
      </c>
      <c r="E54" s="157">
        <f>IF(B54="","",(V53*B54/B53/(1+V53*(B54/B53-1))))</f>
        <v/>
      </c>
      <c r="F54" s="157">
        <f>IF(B54="","",R53*B54+T53)</f>
        <v/>
      </c>
      <c r="G54" s="157">
        <f>IF(B54="","", E54*F54)</f>
        <v/>
      </c>
      <c r="H54" s="157">
        <f>IF(B54="","", F54 - R53*B54)</f>
        <v/>
      </c>
      <c r="I54" s="157">
        <f>IF(B54="","", G54/B54)</f>
        <v/>
      </c>
      <c r="J54" s="157">
        <f>IF(B54="","", -F54* (1-(1-ANNUAL_STRATEGY_FEE)^(1/252)))</f>
        <v/>
      </c>
      <c r="K54" s="157">
        <f>IF(B54="","", H54+J54)</f>
        <v/>
      </c>
      <c r="L54" s="157">
        <f>IF(B54="","", K54+G54)</f>
        <v/>
      </c>
      <c r="M54" s="157">
        <f>IF(B54="","", G54/L54)</f>
        <v/>
      </c>
      <c r="N54" s="157">
        <f>IF(B54="","",(D54-M54))</f>
        <v/>
      </c>
      <c r="O54" s="157">
        <f>IF(B54="","",BID_OFFER_SPREAD/2*D54)</f>
        <v/>
      </c>
      <c r="P54" s="157">
        <f>IF(A54="","",IF(D54=0,-E54,IF(AND(D54=(N54+O54),NOT(O54=0)),0,IF(D54&gt;=M54,N54/(1+O54),N54/(1-O54)))))</f>
        <v/>
      </c>
      <c r="Q54" s="157">
        <f>IF(B54="","", IF(D54=0,F54*P54/B54, L54*P54/B54))</f>
        <v/>
      </c>
      <c r="R54" s="157">
        <f>IF(B54="","", Q54+I54)</f>
        <v/>
      </c>
      <c r="S54" s="157">
        <f>IF(A54="","",IF(Q54&gt;0,-Q54*B54*(1+BID_OFFER_SPREAD/2),-Q54*B54*(1-BID_OFFER_SPREAD/2)))</f>
        <v/>
      </c>
      <c r="T54" s="157">
        <f>IF(B54="","", K54+S54)</f>
        <v/>
      </c>
      <c r="U54" s="157">
        <f>IF(B54="","", R54*B54)</f>
        <v/>
      </c>
      <c r="V54" s="157">
        <f>IF(E54="","",U54/(U54+T54))</f>
        <v/>
      </c>
      <c r="W54" s="86">
        <f>IF(B54="","", IF(ROUND(V54,10)=ROUND(D54,10),"Correct", "Error"))</f>
        <v/>
      </c>
      <c r="X54" s="158">
        <f>IF(B54="","", T54+U54)</f>
        <v/>
      </c>
    </row>
    <row customHeight="1" ht="13.5" r="55" s="75">
      <c r="A55" s="126">
        <f>IF('Time Series Inputs'!A55="","",'Time Series Inputs'!A55)</f>
        <v/>
      </c>
      <c r="B55" s="157">
        <f>IF('Time Series Inputs'!B55="","",'Time Series Inputs'!B55)</f>
        <v/>
      </c>
      <c r="C55" s="157">
        <f>IF('Time Series Inputs'!C55="","",'Time Series Inputs'!C55)</f>
        <v/>
      </c>
      <c r="D55" s="157">
        <f>IF(A55="","",'Apply Constraints'!A55)</f>
        <v/>
      </c>
      <c r="E55" s="157">
        <f>IF(B55="","",(V54*B55/B54/(1+V54*(B55/B54-1))))</f>
        <v/>
      </c>
      <c r="F55" s="157">
        <f>IF(B55="","",R54*B55+T54)</f>
        <v/>
      </c>
      <c r="G55" s="157">
        <f>IF(B55="","", E55*F55)</f>
        <v/>
      </c>
      <c r="H55" s="157">
        <f>IF(B55="","", F55 - R54*B55)</f>
        <v/>
      </c>
      <c r="I55" s="157">
        <f>IF(B55="","", G55/B55)</f>
        <v/>
      </c>
      <c r="J55" s="157">
        <f>IF(B55="","", -F55* (1-(1-ANNUAL_STRATEGY_FEE)^(1/252)))</f>
        <v/>
      </c>
      <c r="K55" s="157">
        <f>IF(B55="","", H55+J55)</f>
        <v/>
      </c>
      <c r="L55" s="157">
        <f>IF(B55="","", K55+G55)</f>
        <v/>
      </c>
      <c r="M55" s="157">
        <f>IF(B55="","", G55/L55)</f>
        <v/>
      </c>
      <c r="N55" s="157">
        <f>IF(B55="","",(D55-M55))</f>
        <v/>
      </c>
      <c r="O55" s="157">
        <f>IF(B55="","",BID_OFFER_SPREAD/2*D55)</f>
        <v/>
      </c>
      <c r="P55" s="157">
        <f>IF(A55="","",IF(D55=0,-E55,IF(AND(D55=(N55+O55),NOT(O55=0)),0,IF(D55&gt;=M55,N55/(1+O55),N55/(1-O55)))))</f>
        <v/>
      </c>
      <c r="Q55" s="157">
        <f>IF(B55="","", IF(D55=0,F55*P55/B55, L55*P55/B55))</f>
        <v/>
      </c>
      <c r="R55" s="157">
        <f>IF(B55="","", Q55+I55)</f>
        <v/>
      </c>
      <c r="S55" s="157">
        <f>IF(A55="","",IF(Q55&gt;0,-Q55*B55*(1+BID_OFFER_SPREAD/2),-Q55*B55*(1-BID_OFFER_SPREAD/2)))</f>
        <v/>
      </c>
      <c r="T55" s="157">
        <f>IF(B55="","", K55+S55)</f>
        <v/>
      </c>
      <c r="U55" s="157">
        <f>IF(B55="","", R55*B55)</f>
        <v/>
      </c>
      <c r="V55" s="157">
        <f>IF(E55="","",U55/(U55+T55))</f>
        <v/>
      </c>
      <c r="W55" s="86">
        <f>IF(B55="","", IF(ROUND(V55,10)=ROUND(D55,10),"Correct", "Error"))</f>
        <v/>
      </c>
      <c r="X55" s="158">
        <f>IF(B55="","", T55+U55)</f>
        <v/>
      </c>
    </row>
    <row customHeight="1" ht="13.5" r="56" s="75">
      <c r="A56" s="126">
        <f>IF('Time Series Inputs'!A56="","",'Time Series Inputs'!A56)</f>
        <v/>
      </c>
      <c r="B56" s="157">
        <f>IF('Time Series Inputs'!B56="","",'Time Series Inputs'!B56)</f>
        <v/>
      </c>
      <c r="C56" s="157">
        <f>IF('Time Series Inputs'!C56="","",'Time Series Inputs'!C56)</f>
        <v/>
      </c>
      <c r="D56" s="157">
        <f>IF(A56="","",'Apply Constraints'!A56)</f>
        <v/>
      </c>
      <c r="E56" s="157">
        <f>IF(B56="","",(V55*B56/B55/(1+V55*(B56/B55-1))))</f>
        <v/>
      </c>
      <c r="F56" s="157">
        <f>IF(B56="","",R55*B56+T55)</f>
        <v/>
      </c>
      <c r="G56" s="157">
        <f>IF(B56="","", E56*F56)</f>
        <v/>
      </c>
      <c r="H56" s="157">
        <f>IF(B56="","", F56 - R55*B56)</f>
        <v/>
      </c>
      <c r="I56" s="157">
        <f>IF(B56="","", G56/B56)</f>
        <v/>
      </c>
      <c r="J56" s="157">
        <f>IF(B56="","", -F56* (1-(1-ANNUAL_STRATEGY_FEE)^(1/252)))</f>
        <v/>
      </c>
      <c r="K56" s="157">
        <f>IF(B56="","", H56+J56)</f>
        <v/>
      </c>
      <c r="L56" s="157">
        <f>IF(B56="","", K56+G56)</f>
        <v/>
      </c>
      <c r="M56" s="157">
        <f>IF(B56="","", G56/L56)</f>
        <v/>
      </c>
      <c r="N56" s="157">
        <f>IF(B56="","",(D56-M56))</f>
        <v/>
      </c>
      <c r="O56" s="157">
        <f>IF(B56="","",BID_OFFER_SPREAD/2*D56)</f>
        <v/>
      </c>
      <c r="P56" s="157">
        <f>IF(A56="","",IF(D56=0,-E56,IF(AND(D56=(N56+O56),NOT(O56=0)),0,IF(D56&gt;=M56,N56/(1+O56),N56/(1-O56)))))</f>
        <v/>
      </c>
      <c r="Q56" s="157">
        <f>IF(B56="","", IF(D56=0,F56*P56/B56, L56*P56/B56))</f>
        <v/>
      </c>
      <c r="R56" s="157">
        <f>IF(B56="","", Q56+I56)</f>
        <v/>
      </c>
      <c r="S56" s="157">
        <f>IF(A56="","",IF(Q56&gt;0,-Q56*B56*(1+BID_OFFER_SPREAD/2),-Q56*B56*(1-BID_OFFER_SPREAD/2)))</f>
        <v/>
      </c>
      <c r="T56" s="157">
        <f>IF(B56="","", K56+S56)</f>
        <v/>
      </c>
      <c r="U56" s="157">
        <f>IF(B56="","", R56*B56)</f>
        <v/>
      </c>
      <c r="V56" s="157">
        <f>IF(E56="","",U56/(U56+T56))</f>
        <v/>
      </c>
      <c r="W56" s="86">
        <f>IF(B56="","", IF(ROUND(V56,10)=ROUND(D56,10),"Correct", "Error"))</f>
        <v/>
      </c>
      <c r="X56" s="158">
        <f>IF(B56="","", T56+U56)</f>
        <v/>
      </c>
    </row>
    <row customHeight="1" ht="13.5" r="57" s="75">
      <c r="A57" s="126">
        <f>IF('Time Series Inputs'!A57="","",'Time Series Inputs'!A57)</f>
        <v/>
      </c>
      <c r="B57" s="157">
        <f>IF('Time Series Inputs'!B57="","",'Time Series Inputs'!B57)</f>
        <v/>
      </c>
      <c r="C57" s="157">
        <f>IF('Time Series Inputs'!C57="","",'Time Series Inputs'!C57)</f>
        <v/>
      </c>
      <c r="D57" s="157">
        <f>IF(A57="","",'Apply Constraints'!A57)</f>
        <v/>
      </c>
      <c r="E57" s="157">
        <f>IF(B57="","",(V56*B57/B56/(1+V56*(B57/B56-1))))</f>
        <v/>
      </c>
      <c r="F57" s="157">
        <f>IF(B57="","",R56*B57+T56)</f>
        <v/>
      </c>
      <c r="G57" s="157">
        <f>IF(B57="","", E57*F57)</f>
        <v/>
      </c>
      <c r="H57" s="157">
        <f>IF(B57="","", F57 - R56*B57)</f>
        <v/>
      </c>
      <c r="I57" s="157">
        <f>IF(B57="","", G57/B57)</f>
        <v/>
      </c>
      <c r="J57" s="157">
        <f>IF(B57="","", -F57* (1-(1-ANNUAL_STRATEGY_FEE)^(1/252)))</f>
        <v/>
      </c>
      <c r="K57" s="157">
        <f>IF(B57="","", H57+J57)</f>
        <v/>
      </c>
      <c r="L57" s="157">
        <f>IF(B57="","", K57+G57)</f>
        <v/>
      </c>
      <c r="M57" s="157">
        <f>IF(B57="","", G57/L57)</f>
        <v/>
      </c>
      <c r="N57" s="157">
        <f>IF(B57="","",(D57-M57))</f>
        <v/>
      </c>
      <c r="O57" s="157">
        <f>IF(B57="","",BID_OFFER_SPREAD/2*D57)</f>
        <v/>
      </c>
      <c r="P57" s="157">
        <f>IF(A57="","",IF(D57=0,-E57,IF(AND(D57=(N57+O57),NOT(O57=0)),0,IF(D57&gt;=M57,N57/(1+O57),N57/(1-O57)))))</f>
        <v/>
      </c>
      <c r="Q57" s="157">
        <f>IF(B57="","", IF(D57=0,F57*P57/B57, L57*P57/B57))</f>
        <v/>
      </c>
      <c r="R57" s="157">
        <f>IF(B57="","", Q57+I57)</f>
        <v/>
      </c>
      <c r="S57" s="157">
        <f>IF(A57="","",IF(Q57&gt;0,-Q57*B57*(1+BID_OFFER_SPREAD/2),-Q57*B57*(1-BID_OFFER_SPREAD/2)))</f>
        <v/>
      </c>
      <c r="T57" s="157">
        <f>IF(B57="","", K57+S57)</f>
        <v/>
      </c>
      <c r="U57" s="157">
        <f>IF(B57="","", R57*B57)</f>
        <v/>
      </c>
      <c r="V57" s="157">
        <f>IF(E57="","",U57/(U57+T57))</f>
        <v/>
      </c>
      <c r="W57" s="86">
        <f>IF(B57="","", IF(ROUND(V57,10)=ROUND(D57,10),"Correct", "Error"))</f>
        <v/>
      </c>
      <c r="X57" s="158">
        <f>IF(B57="","", T57+U57)</f>
        <v/>
      </c>
    </row>
    <row customHeight="1" ht="13.5" r="58" s="75">
      <c r="A58" s="126">
        <f>IF('Time Series Inputs'!A58="","",'Time Series Inputs'!A58)</f>
        <v/>
      </c>
      <c r="B58" s="157">
        <f>IF('Time Series Inputs'!B58="","",'Time Series Inputs'!B58)</f>
        <v/>
      </c>
      <c r="C58" s="157">
        <f>IF('Time Series Inputs'!C58="","",'Time Series Inputs'!C58)</f>
        <v/>
      </c>
      <c r="D58" s="157">
        <f>IF(A58="","",'Apply Constraints'!A58)</f>
        <v/>
      </c>
      <c r="E58" s="157">
        <f>IF(B58="","",(V57*B58/B57/(1+V57*(B58/B57-1))))</f>
        <v/>
      </c>
      <c r="F58" s="157">
        <f>IF(B58="","",R57*B58+T57)</f>
        <v/>
      </c>
      <c r="G58" s="157">
        <f>IF(B58="","", E58*F58)</f>
        <v/>
      </c>
      <c r="H58" s="157">
        <f>IF(B58="","", F58 - R57*B58)</f>
        <v/>
      </c>
      <c r="I58" s="157">
        <f>IF(B58="","", G58/B58)</f>
        <v/>
      </c>
      <c r="J58" s="157">
        <f>IF(B58="","", -F58* (1-(1-ANNUAL_STRATEGY_FEE)^(1/252)))</f>
        <v/>
      </c>
      <c r="K58" s="157">
        <f>IF(B58="","", H58+J58)</f>
        <v/>
      </c>
      <c r="L58" s="157">
        <f>IF(B58="","", K58+G58)</f>
        <v/>
      </c>
      <c r="M58" s="157">
        <f>IF(B58="","", G58/L58)</f>
        <v/>
      </c>
      <c r="N58" s="157">
        <f>IF(B58="","",(D58-M58))</f>
        <v/>
      </c>
      <c r="O58" s="157">
        <f>IF(B58="","",BID_OFFER_SPREAD/2*D58)</f>
        <v/>
      </c>
      <c r="P58" s="157">
        <f>IF(A58="","",IF(D58=0,-E58,IF(AND(D58=(N58+O58),NOT(O58=0)),0,IF(D58&gt;=M58,N58/(1+O58),N58/(1-O58)))))</f>
        <v/>
      </c>
      <c r="Q58" s="157">
        <f>IF(B58="","", IF(D58=0,F58*P58/B58, L58*P58/B58))</f>
        <v/>
      </c>
      <c r="R58" s="157">
        <f>IF(B58="","", Q58+I58)</f>
        <v/>
      </c>
      <c r="S58" s="157">
        <f>IF(A58="","",IF(Q58&gt;0,-Q58*B58*(1+BID_OFFER_SPREAD/2),-Q58*B58*(1-BID_OFFER_SPREAD/2)))</f>
        <v/>
      </c>
      <c r="T58" s="157">
        <f>IF(B58="","", K58+S58)</f>
        <v/>
      </c>
      <c r="U58" s="157">
        <f>IF(B58="","", R58*B58)</f>
        <v/>
      </c>
      <c r="V58" s="157">
        <f>IF(E58="","",U58/(U58+T58))</f>
        <v/>
      </c>
      <c r="W58" s="86">
        <f>IF(B58="","", IF(ROUND(V58,10)=ROUND(D58,10),"Correct", "Error"))</f>
        <v/>
      </c>
      <c r="X58" s="158">
        <f>IF(B58="","", T58+U58)</f>
        <v/>
      </c>
    </row>
    <row customHeight="1" ht="13.5" r="59" s="75">
      <c r="A59" s="126">
        <f>IF('Time Series Inputs'!A59="","",'Time Series Inputs'!A59)</f>
        <v/>
      </c>
      <c r="B59" s="157">
        <f>IF('Time Series Inputs'!B59="","",'Time Series Inputs'!B59)</f>
        <v/>
      </c>
      <c r="C59" s="157">
        <f>IF('Time Series Inputs'!C59="","",'Time Series Inputs'!C59)</f>
        <v/>
      </c>
      <c r="D59" s="157">
        <f>IF(A59="","",'Apply Constraints'!A59)</f>
        <v/>
      </c>
      <c r="E59" s="157">
        <f>IF(B59="","",(V58*B59/B58/(1+V58*(B59/B58-1))))</f>
        <v/>
      </c>
      <c r="F59" s="157">
        <f>IF(B59="","",R58*B59+T58)</f>
        <v/>
      </c>
      <c r="G59" s="157">
        <f>IF(B59="","", E59*F59)</f>
        <v/>
      </c>
      <c r="H59" s="157">
        <f>IF(B59="","", F59 - R58*B59)</f>
        <v/>
      </c>
      <c r="I59" s="157">
        <f>IF(B59="","", G59/B59)</f>
        <v/>
      </c>
      <c r="J59" s="157">
        <f>IF(B59="","", -F59* (1-(1-ANNUAL_STRATEGY_FEE)^(1/252)))</f>
        <v/>
      </c>
      <c r="K59" s="157">
        <f>IF(B59="","", H59+J59)</f>
        <v/>
      </c>
      <c r="L59" s="157">
        <f>IF(B59="","", K59+G59)</f>
        <v/>
      </c>
      <c r="M59" s="157">
        <f>IF(B59="","", G59/L59)</f>
        <v/>
      </c>
      <c r="N59" s="157">
        <f>IF(B59="","",(D59-M59))</f>
        <v/>
      </c>
      <c r="O59" s="157">
        <f>IF(B59="","",BID_OFFER_SPREAD/2*D59)</f>
        <v/>
      </c>
      <c r="P59" s="157">
        <f>IF(A59="","",IF(D59=0,-E59,IF(AND(D59=(N59+O59),NOT(O59=0)),0,IF(D59&gt;=M59,N59/(1+O59),N59/(1-O59)))))</f>
        <v/>
      </c>
      <c r="Q59" s="157">
        <f>IF(B59="","", IF(D59=0,F59*P59/B59, L59*P59/B59))</f>
        <v/>
      </c>
      <c r="R59" s="157">
        <f>IF(B59="","", Q59+I59)</f>
        <v/>
      </c>
      <c r="S59" s="157">
        <f>IF(A59="","",IF(Q59&gt;0,-Q59*B59*(1+BID_OFFER_SPREAD/2),-Q59*B59*(1-BID_OFFER_SPREAD/2)))</f>
        <v/>
      </c>
      <c r="T59" s="157">
        <f>IF(B59="","", K59+S59)</f>
        <v/>
      </c>
      <c r="U59" s="157">
        <f>IF(B59="","", R59*B59)</f>
        <v/>
      </c>
      <c r="V59" s="157">
        <f>IF(E59="","",U59/(U59+T59))</f>
        <v/>
      </c>
      <c r="W59" s="86">
        <f>IF(B59="","", IF(ROUND(V59,10)=ROUND(D59,10),"Correct", "Error"))</f>
        <v/>
      </c>
      <c r="X59" s="158">
        <f>IF(B59="","", T59+U59)</f>
        <v/>
      </c>
    </row>
    <row customHeight="1" ht="13.5" r="60" s="75">
      <c r="A60" s="126">
        <f>IF('Time Series Inputs'!A60="","",'Time Series Inputs'!A60)</f>
        <v/>
      </c>
      <c r="B60" s="157">
        <f>IF('Time Series Inputs'!B60="","",'Time Series Inputs'!B60)</f>
        <v/>
      </c>
      <c r="C60" s="157">
        <f>IF('Time Series Inputs'!C60="","",'Time Series Inputs'!C60)</f>
        <v/>
      </c>
      <c r="D60" s="157">
        <f>IF(A60="","",'Apply Constraints'!A60)</f>
        <v/>
      </c>
      <c r="E60" s="157">
        <f>IF(B60="","",(V59*B60/B59/(1+V59*(B60/B59-1))))</f>
        <v/>
      </c>
      <c r="F60" s="157">
        <f>IF(B60="","",R59*B60+T59)</f>
        <v/>
      </c>
      <c r="G60" s="157">
        <f>IF(B60="","", E60*F60)</f>
        <v/>
      </c>
      <c r="H60" s="157">
        <f>IF(B60="","", F60 - R59*B60)</f>
        <v/>
      </c>
      <c r="I60" s="157">
        <f>IF(B60="","", G60/B60)</f>
        <v/>
      </c>
      <c r="J60" s="157">
        <f>IF(B60="","", -F60* (1-(1-ANNUAL_STRATEGY_FEE)^(1/252)))</f>
        <v/>
      </c>
      <c r="K60" s="157">
        <f>IF(B60="","", H60+J60)</f>
        <v/>
      </c>
      <c r="L60" s="157">
        <f>IF(B60="","", K60+G60)</f>
        <v/>
      </c>
      <c r="M60" s="157">
        <f>IF(B60="","", G60/L60)</f>
        <v/>
      </c>
      <c r="N60" s="157">
        <f>IF(B60="","",(D60-M60))</f>
        <v/>
      </c>
      <c r="O60" s="157">
        <f>IF(B60="","",BID_OFFER_SPREAD/2*D60)</f>
        <v/>
      </c>
      <c r="P60" s="157">
        <f>IF(A60="","",IF(D60=0,-E60,IF(AND(D60=(N60+O60),NOT(O60=0)),0,IF(D60&gt;=M60,N60/(1+O60),N60/(1-O60)))))</f>
        <v/>
      </c>
      <c r="Q60" s="157">
        <f>IF(B60="","", IF(D60=0,F60*P60/B60, L60*P60/B60))</f>
        <v/>
      </c>
      <c r="R60" s="157">
        <f>IF(B60="","", Q60+I60)</f>
        <v/>
      </c>
      <c r="S60" s="157">
        <f>IF(A60="","",IF(Q60&gt;0,-Q60*B60*(1+BID_OFFER_SPREAD/2),-Q60*B60*(1-BID_OFFER_SPREAD/2)))</f>
        <v/>
      </c>
      <c r="T60" s="157">
        <f>IF(B60="","", K60+S60)</f>
        <v/>
      </c>
      <c r="U60" s="157">
        <f>IF(B60="","", R60*B60)</f>
        <v/>
      </c>
      <c r="V60" s="157">
        <f>IF(E60="","",U60/(U60+T60))</f>
        <v/>
      </c>
      <c r="W60" s="86">
        <f>IF(B60="","", IF(ROUND(V60,10)=ROUND(D60,10),"Correct", "Error"))</f>
        <v/>
      </c>
      <c r="X60" s="158">
        <f>IF(B60="","", T60+U60)</f>
        <v/>
      </c>
    </row>
    <row customHeight="1" ht="13.5" r="61" s="75">
      <c r="A61" s="126">
        <f>IF('Time Series Inputs'!A61="","",'Time Series Inputs'!A61)</f>
        <v/>
      </c>
      <c r="B61" s="157">
        <f>IF('Time Series Inputs'!B61="","",'Time Series Inputs'!B61)</f>
        <v/>
      </c>
      <c r="C61" s="157">
        <f>IF('Time Series Inputs'!C61="","",'Time Series Inputs'!C61)</f>
        <v/>
      </c>
      <c r="D61" s="157">
        <f>IF(A61="","",'Apply Constraints'!A61)</f>
        <v/>
      </c>
      <c r="E61" s="157">
        <f>IF(B61="","",(V60*B61/B60/(1+V60*(B61/B60-1))))</f>
        <v/>
      </c>
      <c r="F61" s="157">
        <f>IF(B61="","",R60*B61+T60)</f>
        <v/>
      </c>
      <c r="G61" s="157">
        <f>IF(B61="","", E61*F61)</f>
        <v/>
      </c>
      <c r="H61" s="157">
        <f>IF(B61="","", F61 - R60*B61)</f>
        <v/>
      </c>
      <c r="I61" s="157">
        <f>IF(B61="","", G61/B61)</f>
        <v/>
      </c>
      <c r="J61" s="157">
        <f>IF(B61="","", -F61* (1-(1-ANNUAL_STRATEGY_FEE)^(1/252)))</f>
        <v/>
      </c>
      <c r="K61" s="157">
        <f>IF(B61="","", H61+J61)</f>
        <v/>
      </c>
      <c r="L61" s="157">
        <f>IF(B61="","", K61+G61)</f>
        <v/>
      </c>
      <c r="M61" s="157">
        <f>IF(B61="","", G61/L61)</f>
        <v/>
      </c>
      <c r="N61" s="157">
        <f>IF(B61="","",(D61-M61))</f>
        <v/>
      </c>
      <c r="O61" s="157">
        <f>IF(B61="","",BID_OFFER_SPREAD/2*D61)</f>
        <v/>
      </c>
      <c r="P61" s="157">
        <f>IF(A61="","",IF(D61=0,-E61,IF(AND(D61=(N61+O61),NOT(O61=0)),0,IF(D61&gt;=M61,N61/(1+O61),N61/(1-O61)))))</f>
        <v/>
      </c>
      <c r="Q61" s="157">
        <f>IF(B61="","", IF(D61=0,F61*P61/B61, L61*P61/B61))</f>
        <v/>
      </c>
      <c r="R61" s="157">
        <f>IF(B61="","", Q61+I61)</f>
        <v/>
      </c>
      <c r="S61" s="157">
        <f>IF(A61="","",IF(Q61&gt;0,-Q61*B61*(1+BID_OFFER_SPREAD/2),-Q61*B61*(1-BID_OFFER_SPREAD/2)))</f>
        <v/>
      </c>
      <c r="T61" s="157">
        <f>IF(B61="","", K61+S61)</f>
        <v/>
      </c>
      <c r="U61" s="157">
        <f>IF(B61="","", R61*B61)</f>
        <v/>
      </c>
      <c r="V61" s="157">
        <f>IF(E61="","",U61/(U61+T61))</f>
        <v/>
      </c>
      <c r="W61" s="86">
        <f>IF(B61="","", IF(ROUND(V61,10)=ROUND(D61,10),"Correct", "Error"))</f>
        <v/>
      </c>
      <c r="X61" s="158">
        <f>IF(B61="","", T61+U61)</f>
        <v/>
      </c>
    </row>
    <row customHeight="1" ht="13.5" r="62" s="75">
      <c r="A62" s="126">
        <f>IF('Time Series Inputs'!A62="","",'Time Series Inputs'!A62)</f>
        <v/>
      </c>
      <c r="B62" s="157">
        <f>IF('Time Series Inputs'!B62="","",'Time Series Inputs'!B62)</f>
        <v/>
      </c>
      <c r="C62" s="157">
        <f>IF('Time Series Inputs'!C62="","",'Time Series Inputs'!C62)</f>
        <v/>
      </c>
      <c r="D62" s="157">
        <f>IF(A62="","",'Apply Constraints'!A62)</f>
        <v/>
      </c>
      <c r="E62" s="157">
        <f>IF(B62="","",(V61*B62/B61/(1+V61*(B62/B61-1))))</f>
        <v/>
      </c>
      <c r="F62" s="157">
        <f>IF(B62="","",R61*B62+T61)</f>
        <v/>
      </c>
      <c r="G62" s="157">
        <f>IF(B62="","", E62*F62)</f>
        <v/>
      </c>
      <c r="H62" s="157">
        <f>IF(B62="","", F62 - R61*B62)</f>
        <v/>
      </c>
      <c r="I62" s="157">
        <f>IF(B62="","", G62/B62)</f>
        <v/>
      </c>
      <c r="J62" s="157">
        <f>IF(B62="","", -F62* (1-(1-ANNUAL_STRATEGY_FEE)^(1/252)))</f>
        <v/>
      </c>
      <c r="K62" s="157">
        <f>IF(B62="","", H62+J62)</f>
        <v/>
      </c>
      <c r="L62" s="157">
        <f>IF(B62="","", K62+G62)</f>
        <v/>
      </c>
      <c r="M62" s="157">
        <f>IF(B62="","", G62/L62)</f>
        <v/>
      </c>
      <c r="N62" s="157">
        <f>IF(B62="","",(D62-M62))</f>
        <v/>
      </c>
      <c r="O62" s="157">
        <f>IF(B62="","",BID_OFFER_SPREAD/2*D62)</f>
        <v/>
      </c>
      <c r="P62" s="157">
        <f>IF(A62="","",IF(D62=0,-E62,IF(AND(D62=(N62+O62),NOT(O62=0)),0,IF(D62&gt;=M62,N62/(1+O62),N62/(1-O62)))))</f>
        <v/>
      </c>
      <c r="Q62" s="157">
        <f>IF(B62="","", IF(D62=0,F62*P62/B62, L62*P62/B62))</f>
        <v/>
      </c>
      <c r="R62" s="157">
        <f>IF(B62="","", Q62+I62)</f>
        <v/>
      </c>
      <c r="S62" s="157">
        <f>IF(A62="","",IF(Q62&gt;0,-Q62*B62*(1+BID_OFFER_SPREAD/2),-Q62*B62*(1-BID_OFFER_SPREAD/2)))</f>
        <v/>
      </c>
      <c r="T62" s="157">
        <f>IF(B62="","", K62+S62)</f>
        <v/>
      </c>
      <c r="U62" s="157">
        <f>IF(B62="","", R62*B62)</f>
        <v/>
      </c>
      <c r="V62" s="157">
        <f>IF(E62="","",U62/(U62+T62))</f>
        <v/>
      </c>
      <c r="W62" s="86">
        <f>IF(B62="","", IF(ROUND(V62,10)=ROUND(D62,10),"Correct", "Error"))</f>
        <v/>
      </c>
      <c r="X62" s="158">
        <f>IF(B62="","", T62+U62)</f>
        <v/>
      </c>
    </row>
    <row customHeight="1" ht="13.5" r="63" s="75">
      <c r="A63" s="126">
        <f>IF('Time Series Inputs'!A63="","",'Time Series Inputs'!A63)</f>
        <v/>
      </c>
      <c r="B63" s="157">
        <f>IF('Time Series Inputs'!B63="","",'Time Series Inputs'!B63)</f>
        <v/>
      </c>
      <c r="C63" s="157">
        <f>IF('Time Series Inputs'!C63="","",'Time Series Inputs'!C63)</f>
        <v/>
      </c>
      <c r="D63" s="157">
        <f>IF(A63="","",'Apply Constraints'!A63)</f>
        <v/>
      </c>
      <c r="E63" s="157">
        <f>IF(B63="","",(V62*B63/B62/(1+V62*(B63/B62-1))))</f>
        <v/>
      </c>
      <c r="F63" s="157">
        <f>IF(B63="","",R62*B63+T62)</f>
        <v/>
      </c>
      <c r="G63" s="157">
        <f>IF(B63="","", E63*F63)</f>
        <v/>
      </c>
      <c r="H63" s="157">
        <f>IF(B63="","", F63 - R62*B63)</f>
        <v/>
      </c>
      <c r="I63" s="157">
        <f>IF(B63="","", G63/B63)</f>
        <v/>
      </c>
      <c r="J63" s="157">
        <f>IF(B63="","", -F63* (1-(1-ANNUAL_STRATEGY_FEE)^(1/252)))</f>
        <v/>
      </c>
      <c r="K63" s="157">
        <f>IF(B63="","", H63+J63)</f>
        <v/>
      </c>
      <c r="L63" s="157">
        <f>IF(B63="","", K63+G63)</f>
        <v/>
      </c>
      <c r="M63" s="157">
        <f>IF(B63="","", G63/L63)</f>
        <v/>
      </c>
      <c r="N63" s="157">
        <f>IF(B63="","",(D63-M63))</f>
        <v/>
      </c>
      <c r="O63" s="157">
        <f>IF(B63="","",BID_OFFER_SPREAD/2*D63)</f>
        <v/>
      </c>
      <c r="P63" s="157">
        <f>IF(A63="","",IF(D63=0,-E63,IF(AND(D63=(N63+O63),NOT(O63=0)),0,IF(D63&gt;=M63,N63/(1+O63),N63/(1-O63)))))</f>
        <v/>
      </c>
      <c r="Q63" s="157">
        <f>IF(B63="","", IF(D63=0,F63*P63/B63, L63*P63/B63))</f>
        <v/>
      </c>
      <c r="R63" s="157">
        <f>IF(B63="","", Q63+I63)</f>
        <v/>
      </c>
      <c r="S63" s="157">
        <f>IF(A63="","",IF(Q63&gt;0,-Q63*B63*(1+BID_OFFER_SPREAD/2),-Q63*B63*(1-BID_OFFER_SPREAD/2)))</f>
        <v/>
      </c>
      <c r="T63" s="157">
        <f>IF(B63="","", K63+S63)</f>
        <v/>
      </c>
      <c r="U63" s="157">
        <f>IF(B63="","", R63*B63)</f>
        <v/>
      </c>
      <c r="V63" s="157">
        <f>IF(E63="","",U63/(U63+T63))</f>
        <v/>
      </c>
      <c r="W63" s="86">
        <f>IF(B63="","", IF(ROUND(V63,10)=ROUND(D63,10),"Correct", "Error"))</f>
        <v/>
      </c>
      <c r="X63" s="158">
        <f>IF(B63="","", T63+U63)</f>
        <v/>
      </c>
    </row>
    <row customHeight="1" ht="13.5" r="64" s="75">
      <c r="A64" s="126">
        <f>IF('Time Series Inputs'!A64="","",'Time Series Inputs'!A64)</f>
        <v/>
      </c>
      <c r="B64" s="157">
        <f>IF('Time Series Inputs'!B64="","",'Time Series Inputs'!B64)</f>
        <v/>
      </c>
      <c r="C64" s="157">
        <f>IF('Time Series Inputs'!C64="","",'Time Series Inputs'!C64)</f>
        <v/>
      </c>
      <c r="D64" s="157">
        <f>IF(A64="","",'Apply Constraints'!A64)</f>
        <v/>
      </c>
      <c r="E64" s="157">
        <f>IF(B64="","",(V63*B64/B63/(1+V63*(B64/B63-1))))</f>
        <v/>
      </c>
      <c r="F64" s="157">
        <f>IF(B64="","",R63*B64+T63)</f>
        <v/>
      </c>
      <c r="G64" s="157">
        <f>IF(B64="","", E64*F64)</f>
        <v/>
      </c>
      <c r="H64" s="157">
        <f>IF(B64="","", F64 - R63*B64)</f>
        <v/>
      </c>
      <c r="I64" s="157">
        <f>IF(B64="","", G64/B64)</f>
        <v/>
      </c>
      <c r="J64" s="157">
        <f>IF(B64="","", -F64* (1-(1-ANNUAL_STRATEGY_FEE)^(1/252)))</f>
        <v/>
      </c>
      <c r="K64" s="157">
        <f>IF(B64="","", H64+J64)</f>
        <v/>
      </c>
      <c r="L64" s="157">
        <f>IF(B64="","", K64+G64)</f>
        <v/>
      </c>
      <c r="M64" s="157">
        <f>IF(B64="","", G64/L64)</f>
        <v/>
      </c>
      <c r="N64" s="157">
        <f>IF(B64="","",(D64-M64))</f>
        <v/>
      </c>
      <c r="O64" s="157">
        <f>IF(B64="","",BID_OFFER_SPREAD/2*D64)</f>
        <v/>
      </c>
      <c r="P64" s="157">
        <f>IF(A64="","",IF(D64=0,-E64,IF(AND(D64=(N64+O64),NOT(O64=0)),0,IF(D64&gt;=M64,N64/(1+O64),N64/(1-O64)))))</f>
        <v/>
      </c>
      <c r="Q64" s="157">
        <f>IF(B64="","", IF(D64=0,F64*P64/B64, L64*P64/B64))</f>
        <v/>
      </c>
      <c r="R64" s="157">
        <f>IF(B64="","", Q64+I64)</f>
        <v/>
      </c>
      <c r="S64" s="157">
        <f>IF(A64="","",IF(Q64&gt;0,-Q64*B64*(1+BID_OFFER_SPREAD/2),-Q64*B64*(1-BID_OFFER_SPREAD/2)))</f>
        <v/>
      </c>
      <c r="T64" s="157">
        <f>IF(B64="","", K64+S64)</f>
        <v/>
      </c>
      <c r="U64" s="157">
        <f>IF(B64="","", R64*B64)</f>
        <v/>
      </c>
      <c r="V64" s="157">
        <f>IF(E64="","",U64/(U64+T64))</f>
        <v/>
      </c>
      <c r="W64" s="86">
        <f>IF(B64="","", IF(ROUND(V64,10)=ROUND(D64,10),"Correct", "Error"))</f>
        <v/>
      </c>
      <c r="X64" s="158">
        <f>IF(B64="","", T64+U64)</f>
        <v/>
      </c>
    </row>
    <row customHeight="1" ht="13.5" r="65" s="75">
      <c r="A65" s="126">
        <f>IF('Time Series Inputs'!A65="","",'Time Series Inputs'!A65)</f>
        <v/>
      </c>
      <c r="B65" s="157">
        <f>IF('Time Series Inputs'!B65="","",'Time Series Inputs'!B65)</f>
        <v/>
      </c>
      <c r="C65" s="157">
        <f>IF('Time Series Inputs'!C65="","",'Time Series Inputs'!C65)</f>
        <v/>
      </c>
      <c r="D65" s="157">
        <f>IF(A65="","",'Apply Constraints'!A65)</f>
        <v/>
      </c>
      <c r="E65" s="157">
        <f>IF(B65="","",(V64*B65/B64/(1+V64*(B65/B64-1))))</f>
        <v/>
      </c>
      <c r="F65" s="157">
        <f>IF(B65="","",R64*B65+T64)</f>
        <v/>
      </c>
      <c r="G65" s="157">
        <f>IF(B65="","", E65*F65)</f>
        <v/>
      </c>
      <c r="H65" s="157">
        <f>IF(B65="","", F65 - R64*B65)</f>
        <v/>
      </c>
      <c r="I65" s="157">
        <f>IF(B65="","", G65/B65)</f>
        <v/>
      </c>
      <c r="J65" s="157">
        <f>IF(B65="","", -F65* (1-(1-ANNUAL_STRATEGY_FEE)^(1/252)))</f>
        <v/>
      </c>
      <c r="K65" s="157">
        <f>IF(B65="","", H65+J65)</f>
        <v/>
      </c>
      <c r="L65" s="157">
        <f>IF(B65="","", K65+G65)</f>
        <v/>
      </c>
      <c r="M65" s="157">
        <f>IF(B65="","", G65/L65)</f>
        <v/>
      </c>
      <c r="N65" s="157">
        <f>IF(B65="","",(D65-M65))</f>
        <v/>
      </c>
      <c r="O65" s="157">
        <f>IF(B65="","",BID_OFFER_SPREAD/2*D65)</f>
        <v/>
      </c>
      <c r="P65" s="157">
        <f>IF(A65="","",IF(D65=0,-E65,IF(AND(D65=(N65+O65),NOT(O65=0)),0,IF(D65&gt;=M65,N65/(1+O65),N65/(1-O65)))))</f>
        <v/>
      </c>
      <c r="Q65" s="157">
        <f>IF(B65="","", IF(D65=0,F65*P65/B65, L65*P65/B65))</f>
        <v/>
      </c>
      <c r="R65" s="157">
        <f>IF(B65="","", Q65+I65)</f>
        <v/>
      </c>
      <c r="S65" s="157">
        <f>IF(A65="","",IF(Q65&gt;0,-Q65*B65*(1+BID_OFFER_SPREAD/2),-Q65*B65*(1-BID_OFFER_SPREAD/2)))</f>
        <v/>
      </c>
      <c r="T65" s="157">
        <f>IF(B65="","", K65+S65)</f>
        <v/>
      </c>
      <c r="U65" s="157">
        <f>IF(B65="","", R65*B65)</f>
        <v/>
      </c>
      <c r="V65" s="157">
        <f>IF(E65="","",U65/(U65+T65))</f>
        <v/>
      </c>
      <c r="W65" s="86">
        <f>IF(B65="","", IF(ROUND(V65,10)=ROUND(D65,10),"Correct", "Error"))</f>
        <v/>
      </c>
      <c r="X65" s="158">
        <f>IF(B65="","", T65+U65)</f>
        <v/>
      </c>
    </row>
    <row customHeight="1" ht="13.5" r="66" s="75">
      <c r="A66" s="126">
        <f>IF('Time Series Inputs'!A66="","",'Time Series Inputs'!A66)</f>
        <v/>
      </c>
      <c r="B66" s="157">
        <f>IF('Time Series Inputs'!B66="","",'Time Series Inputs'!B66)</f>
        <v/>
      </c>
      <c r="C66" s="157">
        <f>IF('Time Series Inputs'!C66="","",'Time Series Inputs'!C66)</f>
        <v/>
      </c>
      <c r="D66" s="157">
        <f>IF(A66="","",'Apply Constraints'!A66)</f>
        <v/>
      </c>
      <c r="E66" s="157">
        <f>IF(B66="","",(V65*B66/B65/(1+V65*(B66/B65-1))))</f>
        <v/>
      </c>
      <c r="F66" s="157">
        <f>IF(B66="","",R65*B66+T65)</f>
        <v/>
      </c>
      <c r="G66" s="157">
        <f>IF(B66="","", E66*F66)</f>
        <v/>
      </c>
      <c r="H66" s="157">
        <f>IF(B66="","", F66 - R65*B66)</f>
        <v/>
      </c>
      <c r="I66" s="157">
        <f>IF(B66="","", G66/B66)</f>
        <v/>
      </c>
      <c r="J66" s="157">
        <f>IF(B66="","", -F66* (1-(1-ANNUAL_STRATEGY_FEE)^(1/252)))</f>
        <v/>
      </c>
      <c r="K66" s="157">
        <f>IF(B66="","", H66+J66)</f>
        <v/>
      </c>
      <c r="L66" s="157">
        <f>IF(B66="","", K66+G66)</f>
        <v/>
      </c>
      <c r="M66" s="157">
        <f>IF(B66="","", G66/L66)</f>
        <v/>
      </c>
      <c r="N66" s="157">
        <f>IF(B66="","",(D66-M66))</f>
        <v/>
      </c>
      <c r="O66" s="157">
        <f>IF(B66="","",BID_OFFER_SPREAD/2*D66)</f>
        <v/>
      </c>
      <c r="P66" s="157">
        <f>IF(A66="","",IF(D66=0,-E66,IF(AND(D66=(N66+O66),NOT(O66=0)),0,IF(D66&gt;=M66,N66/(1+O66),N66/(1-O66)))))</f>
        <v/>
      </c>
      <c r="Q66" s="157">
        <f>IF(B66="","", IF(D66=0,F66*P66/B66, L66*P66/B66))</f>
        <v/>
      </c>
      <c r="R66" s="157">
        <f>IF(B66="","", Q66+I66)</f>
        <v/>
      </c>
      <c r="S66" s="157">
        <f>IF(A66="","",IF(Q66&gt;0,-Q66*B66*(1+BID_OFFER_SPREAD/2),-Q66*B66*(1-BID_OFFER_SPREAD/2)))</f>
        <v/>
      </c>
      <c r="T66" s="157">
        <f>IF(B66="","", K66+S66)</f>
        <v/>
      </c>
      <c r="U66" s="157">
        <f>IF(B66="","", R66*B66)</f>
        <v/>
      </c>
      <c r="V66" s="157">
        <f>IF(E66="","",U66/(U66+T66))</f>
        <v/>
      </c>
      <c r="W66" s="86">
        <f>IF(B66="","", IF(ROUND(V66,10)=ROUND(D66,10),"Correct", "Error"))</f>
        <v/>
      </c>
      <c r="X66" s="158">
        <f>IF(B66="","", T66+U66)</f>
        <v/>
      </c>
    </row>
    <row customHeight="1" ht="13.5" r="67" s="75">
      <c r="A67" s="126">
        <f>IF('Time Series Inputs'!A67="","",'Time Series Inputs'!A67)</f>
        <v/>
      </c>
      <c r="B67" s="157">
        <f>IF('Time Series Inputs'!B67="","",'Time Series Inputs'!B67)</f>
        <v/>
      </c>
      <c r="C67" s="157">
        <f>IF('Time Series Inputs'!C67="","",'Time Series Inputs'!C67)</f>
        <v/>
      </c>
      <c r="D67" s="157">
        <f>IF(A67="","",'Apply Constraints'!A67)</f>
        <v/>
      </c>
      <c r="E67" s="157">
        <f>IF(B67="","",(V66*B67/B66/(1+V66*(B67/B66-1))))</f>
        <v/>
      </c>
      <c r="F67" s="157">
        <f>IF(B67="","",R66*B67+T66)</f>
        <v/>
      </c>
      <c r="G67" s="157">
        <f>IF(B67="","", E67*F67)</f>
        <v/>
      </c>
      <c r="H67" s="157">
        <f>IF(B67="","", F67 - R66*B67)</f>
        <v/>
      </c>
      <c r="I67" s="157">
        <f>IF(B67="","", G67/B67)</f>
        <v/>
      </c>
      <c r="J67" s="157">
        <f>IF(B67="","", -F67* (1-(1-ANNUAL_STRATEGY_FEE)^(1/252)))</f>
        <v/>
      </c>
      <c r="K67" s="157">
        <f>IF(B67="","", H67+J67)</f>
        <v/>
      </c>
      <c r="L67" s="157">
        <f>IF(B67="","", K67+G67)</f>
        <v/>
      </c>
      <c r="M67" s="157">
        <f>IF(B67="","", G67/L67)</f>
        <v/>
      </c>
      <c r="N67" s="157">
        <f>IF(B67="","",(D67-M67))</f>
        <v/>
      </c>
      <c r="O67" s="157">
        <f>IF(B67="","",BID_OFFER_SPREAD/2*D67)</f>
        <v/>
      </c>
      <c r="P67" s="157">
        <f>IF(A67="","",IF(D67=0,-E67,IF(AND(D67=(N67+O67),NOT(O67=0)),0,IF(D67&gt;=M67,N67/(1+O67),N67/(1-O67)))))</f>
        <v/>
      </c>
      <c r="Q67" s="157">
        <f>IF(B67="","", IF(D67=0,F67*P67/B67, L67*P67/B67))</f>
        <v/>
      </c>
      <c r="R67" s="157">
        <f>IF(B67="","", Q67+I67)</f>
        <v/>
      </c>
      <c r="S67" s="157">
        <f>IF(A67="","",IF(Q67&gt;0,-Q67*B67*(1+BID_OFFER_SPREAD/2),-Q67*B67*(1-BID_OFFER_SPREAD/2)))</f>
        <v/>
      </c>
      <c r="T67" s="157">
        <f>IF(B67="","", K67+S67)</f>
        <v/>
      </c>
      <c r="U67" s="157">
        <f>IF(B67="","", R67*B67)</f>
        <v/>
      </c>
      <c r="V67" s="157">
        <f>IF(E67="","",U67/(U67+T67))</f>
        <v/>
      </c>
      <c r="W67" s="86">
        <f>IF(B67="","", IF(ROUND(V67,10)=ROUND(D67,10),"Correct", "Error"))</f>
        <v/>
      </c>
      <c r="X67" s="158">
        <f>IF(B67="","", T67+U67)</f>
        <v/>
      </c>
    </row>
    <row customHeight="1" ht="13.5" r="68" s="75">
      <c r="A68" s="126">
        <f>IF('Time Series Inputs'!A68="","",'Time Series Inputs'!A68)</f>
        <v/>
      </c>
      <c r="B68" s="157">
        <f>IF('Time Series Inputs'!B68="","",'Time Series Inputs'!B68)</f>
        <v/>
      </c>
      <c r="C68" s="157">
        <f>IF('Time Series Inputs'!C68="","",'Time Series Inputs'!C68)</f>
        <v/>
      </c>
      <c r="D68" s="157">
        <f>IF(A68="","",'Apply Constraints'!A68)</f>
        <v/>
      </c>
      <c r="E68" s="157">
        <f>IF(B68="","",(V67*B68/B67/(1+V67*(B68/B67-1))))</f>
        <v/>
      </c>
      <c r="F68" s="157">
        <f>IF(B68="","",R67*B68+T67)</f>
        <v/>
      </c>
      <c r="G68" s="157">
        <f>IF(B68="","", E68*F68)</f>
        <v/>
      </c>
      <c r="H68" s="157">
        <f>IF(B68="","", F68 - R67*B68)</f>
        <v/>
      </c>
      <c r="I68" s="157">
        <f>IF(B68="","", G68/B68)</f>
        <v/>
      </c>
      <c r="J68" s="157">
        <f>IF(B68="","", -F68* (1-(1-ANNUAL_STRATEGY_FEE)^(1/252)))</f>
        <v/>
      </c>
      <c r="K68" s="157">
        <f>IF(B68="","", H68+J68)</f>
        <v/>
      </c>
      <c r="L68" s="157">
        <f>IF(B68="","", K68+G68)</f>
        <v/>
      </c>
      <c r="M68" s="157">
        <f>IF(B68="","", G68/L68)</f>
        <v/>
      </c>
      <c r="N68" s="157">
        <f>IF(B68="","",(D68-M68))</f>
        <v/>
      </c>
      <c r="O68" s="157">
        <f>IF(B68="","",BID_OFFER_SPREAD/2*D68)</f>
        <v/>
      </c>
      <c r="P68" s="157">
        <f>IF(A68="","",IF(D68=0,-E68,IF(AND(D68=(N68+O68),NOT(O68=0)),0,IF(D68&gt;=M68,N68/(1+O68),N68/(1-O68)))))</f>
        <v/>
      </c>
      <c r="Q68" s="157">
        <f>IF(B68="","", IF(D68=0,F68*P68/B68, L68*P68/B68))</f>
        <v/>
      </c>
      <c r="R68" s="157">
        <f>IF(B68="","", Q68+I68)</f>
        <v/>
      </c>
      <c r="S68" s="157">
        <f>IF(A68="","",IF(Q68&gt;0,-Q68*B68*(1+BID_OFFER_SPREAD/2),-Q68*B68*(1-BID_OFFER_SPREAD/2)))</f>
        <v/>
      </c>
      <c r="T68" s="157">
        <f>IF(B68="","", K68+S68)</f>
        <v/>
      </c>
      <c r="U68" s="157">
        <f>IF(B68="","", R68*B68)</f>
        <v/>
      </c>
      <c r="V68" s="157">
        <f>IF(E68="","",U68/(U68+T68))</f>
        <v/>
      </c>
      <c r="W68" s="86">
        <f>IF(B68="","", IF(ROUND(V68,10)=ROUND(D68,10),"Correct", "Error"))</f>
        <v/>
      </c>
      <c r="X68" s="158">
        <f>IF(B68="","", T68+U68)</f>
        <v/>
      </c>
    </row>
    <row customHeight="1" ht="13.5" r="69" s="75">
      <c r="A69" s="126">
        <f>IF('Time Series Inputs'!A69="","",'Time Series Inputs'!A69)</f>
        <v/>
      </c>
      <c r="B69" s="157">
        <f>IF('Time Series Inputs'!B69="","",'Time Series Inputs'!B69)</f>
        <v/>
      </c>
      <c r="C69" s="157">
        <f>IF('Time Series Inputs'!C69="","",'Time Series Inputs'!C69)</f>
        <v/>
      </c>
      <c r="D69" s="157">
        <f>IF(A69="","",'Apply Constraints'!A69)</f>
        <v/>
      </c>
      <c r="E69" s="157">
        <f>IF(B69="","",(V68*B69/B68/(1+V68*(B69/B68-1))))</f>
        <v/>
      </c>
      <c r="F69" s="157">
        <f>IF(B69="","",R68*B69+T68)</f>
        <v/>
      </c>
      <c r="G69" s="157">
        <f>IF(B69="","", E69*F69)</f>
        <v/>
      </c>
      <c r="H69" s="157">
        <f>IF(B69="","", F69 - R68*B69)</f>
        <v/>
      </c>
      <c r="I69" s="157">
        <f>IF(B69="","", G69/B69)</f>
        <v/>
      </c>
      <c r="J69" s="157">
        <f>IF(B69="","", -F69* (1-(1-ANNUAL_STRATEGY_FEE)^(1/252)))</f>
        <v/>
      </c>
      <c r="K69" s="157">
        <f>IF(B69="","", H69+J69)</f>
        <v/>
      </c>
      <c r="L69" s="157">
        <f>IF(B69="","", K69+G69)</f>
        <v/>
      </c>
      <c r="M69" s="157">
        <f>IF(B69="","", G69/L69)</f>
        <v/>
      </c>
      <c r="N69" s="157">
        <f>IF(B69="","",(D69-M69))</f>
        <v/>
      </c>
      <c r="O69" s="157">
        <f>IF(B69="","",BID_OFFER_SPREAD/2*D69)</f>
        <v/>
      </c>
      <c r="P69" s="157">
        <f>IF(A69="","",IF(D69=0,-E69,IF(AND(D69=(N69+O69),NOT(O69=0)),0,IF(D69&gt;=M69,N69/(1+O69),N69/(1-O69)))))</f>
        <v/>
      </c>
      <c r="Q69" s="157">
        <f>IF(B69="","", IF(D69=0,F69*P69/B69, L69*P69/B69))</f>
        <v/>
      </c>
      <c r="R69" s="157">
        <f>IF(B69="","", Q69+I69)</f>
        <v/>
      </c>
      <c r="S69" s="157">
        <f>IF(A69="","",IF(Q69&gt;0,-Q69*B69*(1+BID_OFFER_SPREAD/2),-Q69*B69*(1-BID_OFFER_SPREAD/2)))</f>
        <v/>
      </c>
      <c r="T69" s="157">
        <f>IF(B69="","", K69+S69)</f>
        <v/>
      </c>
      <c r="U69" s="157">
        <f>IF(B69="","", R69*B69)</f>
        <v/>
      </c>
      <c r="V69" s="157">
        <f>IF(E69="","",U69/(U69+T69))</f>
        <v/>
      </c>
      <c r="W69" s="86">
        <f>IF(B69="","", IF(ROUND(V69,10)=ROUND(D69,10),"Correct", "Error"))</f>
        <v/>
      </c>
      <c r="X69" s="158">
        <f>IF(B69="","", T69+U69)</f>
        <v/>
      </c>
    </row>
    <row customHeight="1" ht="13.5" r="70" s="75">
      <c r="A70" s="126">
        <f>IF('Time Series Inputs'!A70="","",'Time Series Inputs'!A70)</f>
        <v/>
      </c>
      <c r="B70" s="157">
        <f>IF('Time Series Inputs'!B70="","",'Time Series Inputs'!B70)</f>
        <v/>
      </c>
      <c r="C70" s="157">
        <f>IF('Time Series Inputs'!C70="","",'Time Series Inputs'!C70)</f>
        <v/>
      </c>
      <c r="D70" s="157">
        <f>IF(A70="","",'Apply Constraints'!A70)</f>
        <v/>
      </c>
      <c r="E70" s="157">
        <f>IF(B70="","",(V69*B70/B69/(1+V69*(B70/B69-1))))</f>
        <v/>
      </c>
      <c r="F70" s="157">
        <f>IF(B70="","",R69*B70+T69)</f>
        <v/>
      </c>
      <c r="G70" s="157">
        <f>IF(B70="","", E70*F70)</f>
        <v/>
      </c>
      <c r="H70" s="157">
        <f>IF(B70="","", F70 - R69*B70)</f>
        <v/>
      </c>
      <c r="I70" s="157">
        <f>IF(B70="","", G70/B70)</f>
        <v/>
      </c>
      <c r="J70" s="157">
        <f>IF(B70="","", -F70* (1-(1-ANNUAL_STRATEGY_FEE)^(1/252)))</f>
        <v/>
      </c>
      <c r="K70" s="157">
        <f>IF(B70="","", H70+J70)</f>
        <v/>
      </c>
      <c r="L70" s="157">
        <f>IF(B70="","", K70+G70)</f>
        <v/>
      </c>
      <c r="M70" s="157">
        <f>IF(B70="","", G70/L70)</f>
        <v/>
      </c>
      <c r="N70" s="157">
        <f>IF(B70="","",(D70-M70))</f>
        <v/>
      </c>
      <c r="O70" s="157">
        <f>IF(B70="","",BID_OFFER_SPREAD/2*D70)</f>
        <v/>
      </c>
      <c r="P70" s="157">
        <f>IF(A70="","",IF(D70=0,-E70,IF(AND(D70=(N70+O70),NOT(O70=0)),0,IF(D70&gt;=M70,N70/(1+O70),N70/(1-O70)))))</f>
        <v/>
      </c>
      <c r="Q70" s="157">
        <f>IF(B70="","", IF(D70=0,F70*P70/B70, L70*P70/B70))</f>
        <v/>
      </c>
      <c r="R70" s="157">
        <f>IF(B70="","", Q70+I70)</f>
        <v/>
      </c>
      <c r="S70" s="157">
        <f>IF(A70="","",IF(Q70&gt;0,-Q70*B70*(1+BID_OFFER_SPREAD/2),-Q70*B70*(1-BID_OFFER_SPREAD/2)))</f>
        <v/>
      </c>
      <c r="T70" s="157">
        <f>IF(B70="","", K70+S70)</f>
        <v/>
      </c>
      <c r="U70" s="157">
        <f>IF(B70="","", R70*B70)</f>
        <v/>
      </c>
      <c r="V70" s="157">
        <f>IF(E70="","",U70/(U70+T70))</f>
        <v/>
      </c>
      <c r="W70" s="86">
        <f>IF(B70="","", IF(ROUND(V70,10)=ROUND(D70,10),"Correct", "Error"))</f>
        <v/>
      </c>
      <c r="X70" s="158">
        <f>IF(B70="","", T70+U70)</f>
        <v/>
      </c>
    </row>
    <row customHeight="1" ht="13.5" r="71" s="75">
      <c r="A71" s="126">
        <f>IF('Time Series Inputs'!A71="","",'Time Series Inputs'!A71)</f>
        <v/>
      </c>
      <c r="B71" s="157">
        <f>IF('Time Series Inputs'!B71="","",'Time Series Inputs'!B71)</f>
        <v/>
      </c>
      <c r="C71" s="157">
        <f>IF('Time Series Inputs'!C71="","",'Time Series Inputs'!C71)</f>
        <v/>
      </c>
      <c r="D71" s="157">
        <f>IF(A71="","",'Apply Constraints'!A71)</f>
        <v/>
      </c>
      <c r="E71" s="157">
        <f>IF(B71="","",(V70*B71/B70/(1+V70*(B71/B70-1))))</f>
        <v/>
      </c>
      <c r="F71" s="157">
        <f>IF(B71="","",R70*B71+T70)</f>
        <v/>
      </c>
      <c r="G71" s="157">
        <f>IF(B71="","", E71*F71)</f>
        <v/>
      </c>
      <c r="H71" s="157">
        <f>IF(B71="","", F71 - R70*B71)</f>
        <v/>
      </c>
      <c r="I71" s="157">
        <f>IF(B71="","", G71/B71)</f>
        <v/>
      </c>
      <c r="J71" s="157">
        <f>IF(B71="","", -F71* (1-(1-ANNUAL_STRATEGY_FEE)^(1/252)))</f>
        <v/>
      </c>
      <c r="K71" s="157">
        <f>IF(B71="","", H71+J71)</f>
        <v/>
      </c>
      <c r="L71" s="157">
        <f>IF(B71="","", K71+G71)</f>
        <v/>
      </c>
      <c r="M71" s="157">
        <f>IF(B71="","", G71/L71)</f>
        <v/>
      </c>
      <c r="N71" s="157">
        <f>IF(B71="","",(D71-M71))</f>
        <v/>
      </c>
      <c r="O71" s="157">
        <f>IF(B71="","",BID_OFFER_SPREAD/2*D71)</f>
        <v/>
      </c>
      <c r="P71" s="157">
        <f>IF(A71="","",IF(D71=0,-E71,IF(AND(D71=(N71+O71),NOT(O71=0)),0,IF(D71&gt;=M71,N71/(1+O71),N71/(1-O71)))))</f>
        <v/>
      </c>
      <c r="Q71" s="157">
        <f>IF(B71="","", IF(D71=0,F71*P71/B71, L71*P71/B71))</f>
        <v/>
      </c>
      <c r="R71" s="157">
        <f>IF(B71="","", Q71+I71)</f>
        <v/>
      </c>
      <c r="S71" s="157">
        <f>IF(A71="","",IF(Q71&gt;0,-Q71*B71*(1+BID_OFFER_SPREAD/2),-Q71*B71*(1-BID_OFFER_SPREAD/2)))</f>
        <v/>
      </c>
      <c r="T71" s="157">
        <f>IF(B71="","", K71+S71)</f>
        <v/>
      </c>
      <c r="U71" s="157">
        <f>IF(B71="","", R71*B71)</f>
        <v/>
      </c>
      <c r="V71" s="157">
        <f>IF(E71="","",U71/(U71+T71))</f>
        <v/>
      </c>
      <c r="W71" s="86">
        <f>IF(B71="","", IF(ROUND(V71,10)=ROUND(D71,10),"Correct", "Error"))</f>
        <v/>
      </c>
      <c r="X71" s="158">
        <f>IF(B71="","", T71+U71)</f>
        <v/>
      </c>
    </row>
    <row customHeight="1" ht="13.5" r="72" s="75">
      <c r="A72" s="126">
        <f>IF('Time Series Inputs'!A72="","",'Time Series Inputs'!A72)</f>
        <v/>
      </c>
      <c r="B72" s="157">
        <f>IF('Time Series Inputs'!B72="","",'Time Series Inputs'!B72)</f>
        <v/>
      </c>
      <c r="C72" s="157">
        <f>IF('Time Series Inputs'!C72="","",'Time Series Inputs'!C72)</f>
        <v/>
      </c>
      <c r="D72" s="157">
        <f>IF(A72="","",'Apply Constraints'!A72)</f>
        <v/>
      </c>
      <c r="E72" s="157">
        <f>IF(B72="","",(V71*B72/B71/(1+V71*(B72/B71-1))))</f>
        <v/>
      </c>
      <c r="F72" s="157">
        <f>IF(B72="","",R71*B72+T71)</f>
        <v/>
      </c>
      <c r="G72" s="157">
        <f>IF(B72="","", E72*F72)</f>
        <v/>
      </c>
      <c r="H72" s="157">
        <f>IF(B72="","", F72 - R71*B72)</f>
        <v/>
      </c>
      <c r="I72" s="157">
        <f>IF(B72="","", G72/B72)</f>
        <v/>
      </c>
      <c r="J72" s="157">
        <f>IF(B72="","", -F72* (1-(1-ANNUAL_STRATEGY_FEE)^(1/252)))</f>
        <v/>
      </c>
      <c r="K72" s="157">
        <f>IF(B72="","", H72+J72)</f>
        <v/>
      </c>
      <c r="L72" s="157">
        <f>IF(B72="","", K72+G72)</f>
        <v/>
      </c>
      <c r="M72" s="157">
        <f>IF(B72="","", G72/L72)</f>
        <v/>
      </c>
      <c r="N72" s="157">
        <f>IF(B72="","",(D72-M72))</f>
        <v/>
      </c>
      <c r="O72" s="157">
        <f>IF(B72="","",BID_OFFER_SPREAD/2*D72)</f>
        <v/>
      </c>
      <c r="P72" s="157">
        <f>IF(A72="","",IF(D72=0,-E72,IF(AND(D72=(N72+O72),NOT(O72=0)),0,IF(D72&gt;=M72,N72/(1+O72),N72/(1-O72)))))</f>
        <v/>
      </c>
      <c r="Q72" s="157">
        <f>IF(B72="","", IF(D72=0,F72*P72/B72, L72*P72/B72))</f>
        <v/>
      </c>
      <c r="R72" s="157">
        <f>IF(B72="","", Q72+I72)</f>
        <v/>
      </c>
      <c r="S72" s="157">
        <f>IF(A72="","",IF(Q72&gt;0,-Q72*B72*(1+BID_OFFER_SPREAD/2),-Q72*B72*(1-BID_OFFER_SPREAD/2)))</f>
        <v/>
      </c>
      <c r="T72" s="157">
        <f>IF(B72="","", K72+S72)</f>
        <v/>
      </c>
      <c r="U72" s="157">
        <f>IF(B72="","", R72*B72)</f>
        <v/>
      </c>
      <c r="V72" s="157">
        <f>IF(E72="","",U72/(U72+T72))</f>
        <v/>
      </c>
      <c r="W72" s="86">
        <f>IF(B72="","", IF(ROUND(V72,10)=ROUND(D72,10),"Correct", "Error"))</f>
        <v/>
      </c>
      <c r="X72" s="158">
        <f>IF(B72="","", T72+U72)</f>
        <v/>
      </c>
    </row>
    <row customHeight="1" ht="13.5" r="73" s="75">
      <c r="A73" s="126">
        <f>IF('Time Series Inputs'!A73="","",'Time Series Inputs'!A73)</f>
        <v/>
      </c>
      <c r="B73" s="157">
        <f>IF('Time Series Inputs'!B73="","",'Time Series Inputs'!B73)</f>
        <v/>
      </c>
      <c r="C73" s="157">
        <f>IF('Time Series Inputs'!C73="","",'Time Series Inputs'!C73)</f>
        <v/>
      </c>
      <c r="D73" s="157">
        <f>IF(A73="","",'Apply Constraints'!A73)</f>
        <v/>
      </c>
      <c r="E73" s="157">
        <f>IF(B73="","",(V72*B73/B72/(1+V72*(B73/B72-1))))</f>
        <v/>
      </c>
      <c r="F73" s="157">
        <f>IF(B73="","",R72*B73+T72)</f>
        <v/>
      </c>
      <c r="G73" s="157">
        <f>IF(B73="","", E73*F73)</f>
        <v/>
      </c>
      <c r="H73" s="157">
        <f>IF(B73="","", F73 - R72*B73)</f>
        <v/>
      </c>
      <c r="I73" s="157">
        <f>IF(B73="","", G73/B73)</f>
        <v/>
      </c>
      <c r="J73" s="157">
        <f>IF(B73="","", -F73* (1-(1-ANNUAL_STRATEGY_FEE)^(1/252)))</f>
        <v/>
      </c>
      <c r="K73" s="157">
        <f>IF(B73="","", H73+J73)</f>
        <v/>
      </c>
      <c r="L73" s="157">
        <f>IF(B73="","", K73+G73)</f>
        <v/>
      </c>
      <c r="M73" s="157">
        <f>IF(B73="","", G73/L73)</f>
        <v/>
      </c>
      <c r="N73" s="157">
        <f>IF(B73="","",(D73-M73))</f>
        <v/>
      </c>
      <c r="O73" s="157">
        <f>IF(B73="","",BID_OFFER_SPREAD/2*D73)</f>
        <v/>
      </c>
      <c r="P73" s="157">
        <f>IF(A73="","",IF(D73=0,-E73,IF(AND(D73=(N73+O73),NOT(O73=0)),0,IF(D73&gt;=M73,N73/(1+O73),N73/(1-O73)))))</f>
        <v/>
      </c>
      <c r="Q73" s="157">
        <f>IF(B73="","", IF(D73=0,F73*P73/B73, L73*P73/B73))</f>
        <v/>
      </c>
      <c r="R73" s="157">
        <f>IF(B73="","", Q73+I73)</f>
        <v/>
      </c>
      <c r="S73" s="157">
        <f>IF(A73="","",IF(Q73&gt;0,-Q73*B73*(1+BID_OFFER_SPREAD/2),-Q73*B73*(1-BID_OFFER_SPREAD/2)))</f>
        <v/>
      </c>
      <c r="T73" s="157">
        <f>IF(B73="","", K73+S73)</f>
        <v/>
      </c>
      <c r="U73" s="157">
        <f>IF(B73="","", R73*B73)</f>
        <v/>
      </c>
      <c r="V73" s="157">
        <f>IF(E73="","",U73/(U73+T73))</f>
        <v/>
      </c>
      <c r="W73" s="86">
        <f>IF(B73="","", IF(ROUND(V73,10)=ROUND(D73,10),"Correct", "Error"))</f>
        <v/>
      </c>
      <c r="X73" s="158">
        <f>IF(B73="","", T73+U73)</f>
        <v/>
      </c>
    </row>
    <row customHeight="1" ht="13.5" r="74" s="75">
      <c r="A74" s="126">
        <f>IF('Time Series Inputs'!A74="","",'Time Series Inputs'!A74)</f>
        <v/>
      </c>
      <c r="B74" s="157">
        <f>IF('Time Series Inputs'!B74="","",'Time Series Inputs'!B74)</f>
        <v/>
      </c>
      <c r="C74" s="157">
        <f>IF('Time Series Inputs'!C74="","",'Time Series Inputs'!C74)</f>
        <v/>
      </c>
      <c r="D74" s="157">
        <f>IF(A74="","",'Apply Constraints'!A74)</f>
        <v/>
      </c>
      <c r="E74" s="157">
        <f>IF(B74="","",(V73*B74/B73/(1+V73*(B74/B73-1))))</f>
        <v/>
      </c>
      <c r="F74" s="157">
        <f>IF(B74="","",R73*B74+T73)</f>
        <v/>
      </c>
      <c r="G74" s="157">
        <f>IF(B74="","", E74*F74)</f>
        <v/>
      </c>
      <c r="H74" s="157">
        <f>IF(B74="","", F74 - R73*B74)</f>
        <v/>
      </c>
      <c r="I74" s="157">
        <f>IF(B74="","", G74/B74)</f>
        <v/>
      </c>
      <c r="J74" s="157">
        <f>IF(B74="","", -F74* (1-(1-ANNUAL_STRATEGY_FEE)^(1/252)))</f>
        <v/>
      </c>
      <c r="K74" s="157">
        <f>IF(B74="","", H74+J74)</f>
        <v/>
      </c>
      <c r="L74" s="157">
        <f>IF(B74="","", K74+G74)</f>
        <v/>
      </c>
      <c r="M74" s="157">
        <f>IF(B74="","", G74/L74)</f>
        <v/>
      </c>
      <c r="N74" s="157">
        <f>IF(B74="","",(D74-M74))</f>
        <v/>
      </c>
      <c r="O74" s="157">
        <f>IF(B74="","",BID_OFFER_SPREAD/2*D74)</f>
        <v/>
      </c>
      <c r="P74" s="157">
        <f>IF(A74="","",IF(D74=0,-E74,IF(AND(D74=(N74+O74),NOT(O74=0)),0,IF(D74&gt;=M74,N74/(1+O74),N74/(1-O74)))))</f>
        <v/>
      </c>
      <c r="Q74" s="157">
        <f>IF(B74="","", IF(D74=0,F74*P74/B74, L74*P74/B74))</f>
        <v/>
      </c>
      <c r="R74" s="157">
        <f>IF(B74="","", Q74+I74)</f>
        <v/>
      </c>
      <c r="S74" s="157">
        <f>IF(A74="","",IF(Q74&gt;0,-Q74*B74*(1+BID_OFFER_SPREAD/2),-Q74*B74*(1-BID_OFFER_SPREAD/2)))</f>
        <v/>
      </c>
      <c r="T74" s="157">
        <f>IF(B74="","", K74+S74)</f>
        <v/>
      </c>
      <c r="U74" s="157">
        <f>IF(B74="","", R74*B74)</f>
        <v/>
      </c>
      <c r="V74" s="157">
        <f>IF(E74="","",U74/(U74+T74))</f>
        <v/>
      </c>
      <c r="W74" s="86">
        <f>IF(B74="","", IF(ROUND(V74,10)=ROUND(D74,10),"Correct", "Error"))</f>
        <v/>
      </c>
      <c r="X74" s="158">
        <f>IF(B74="","", T74+U74)</f>
        <v/>
      </c>
    </row>
    <row customHeight="1" ht="13.5" r="75" s="75">
      <c r="A75" s="126">
        <f>IF('Time Series Inputs'!A75="","",'Time Series Inputs'!A75)</f>
        <v/>
      </c>
      <c r="B75" s="157">
        <f>IF('Time Series Inputs'!B75="","",'Time Series Inputs'!B75)</f>
        <v/>
      </c>
      <c r="C75" s="157">
        <f>IF('Time Series Inputs'!C75="","",'Time Series Inputs'!C75)</f>
        <v/>
      </c>
      <c r="D75" s="157">
        <f>IF(A75="","",'Apply Constraints'!A75)</f>
        <v/>
      </c>
      <c r="E75" s="157">
        <f>IF(B75="","",(V74*B75/B74/(1+V74*(B75/B74-1))))</f>
        <v/>
      </c>
      <c r="F75" s="157">
        <f>IF(B75="","",R74*B75+T74)</f>
        <v/>
      </c>
      <c r="G75" s="157">
        <f>IF(B75="","", E75*F75)</f>
        <v/>
      </c>
      <c r="H75" s="157">
        <f>IF(B75="","", F75 - R74*B75)</f>
        <v/>
      </c>
      <c r="I75" s="157">
        <f>IF(B75="","", G75/B75)</f>
        <v/>
      </c>
      <c r="J75" s="157">
        <f>IF(B75="","", -F75* (1-(1-ANNUAL_STRATEGY_FEE)^(1/252)))</f>
        <v/>
      </c>
      <c r="K75" s="157">
        <f>IF(B75="","", H75+J75)</f>
        <v/>
      </c>
      <c r="L75" s="157">
        <f>IF(B75="","", K75+G75)</f>
        <v/>
      </c>
      <c r="M75" s="157">
        <f>IF(B75="","", G75/L75)</f>
        <v/>
      </c>
      <c r="N75" s="157">
        <f>IF(B75="","",(D75-M75))</f>
        <v/>
      </c>
      <c r="O75" s="157">
        <f>IF(B75="","",BID_OFFER_SPREAD/2*D75)</f>
        <v/>
      </c>
      <c r="P75" s="157">
        <f>IF(A75="","",IF(D75=0,-E75,IF(AND(D75=(N75+O75),NOT(O75=0)),0,IF(D75&gt;=M75,N75/(1+O75),N75/(1-O75)))))</f>
        <v/>
      </c>
      <c r="Q75" s="157">
        <f>IF(B75="","", IF(D75=0,F75*P75/B75, L75*P75/B75))</f>
        <v/>
      </c>
      <c r="R75" s="157">
        <f>IF(B75="","", Q75+I75)</f>
        <v/>
      </c>
      <c r="S75" s="157">
        <f>IF(A75="","",IF(Q75&gt;0,-Q75*B75*(1+BID_OFFER_SPREAD/2),-Q75*B75*(1-BID_OFFER_SPREAD/2)))</f>
        <v/>
      </c>
      <c r="T75" s="157">
        <f>IF(B75="","", K75+S75)</f>
        <v/>
      </c>
      <c r="U75" s="157">
        <f>IF(B75="","", R75*B75)</f>
        <v/>
      </c>
      <c r="V75" s="157">
        <f>IF(E75="","",U75/(U75+T75))</f>
        <v/>
      </c>
      <c r="W75" s="86">
        <f>IF(B75="","", IF(ROUND(V75,10)=ROUND(D75,10),"Correct", "Error"))</f>
        <v/>
      </c>
      <c r="X75" s="158">
        <f>IF(B75="","", T75+U75)</f>
        <v/>
      </c>
    </row>
    <row customHeight="1" ht="13.5" r="76" s="75">
      <c r="A76" s="126">
        <f>IF('Time Series Inputs'!A76="","",'Time Series Inputs'!A76)</f>
        <v/>
      </c>
      <c r="B76" s="157">
        <f>IF('Time Series Inputs'!B76="","",'Time Series Inputs'!B76)</f>
        <v/>
      </c>
      <c r="C76" s="157">
        <f>IF('Time Series Inputs'!C76="","",'Time Series Inputs'!C76)</f>
        <v/>
      </c>
      <c r="D76" s="157">
        <f>IF(A76="","",'Apply Constraints'!A76)</f>
        <v/>
      </c>
      <c r="E76" s="157">
        <f>IF(B76="","",(V75*B76/B75/(1+V75*(B76/B75-1))))</f>
        <v/>
      </c>
      <c r="F76" s="157">
        <f>IF(B76="","",R75*B76+T75)</f>
        <v/>
      </c>
      <c r="G76" s="157">
        <f>IF(B76="","", E76*F76)</f>
        <v/>
      </c>
      <c r="H76" s="157">
        <f>IF(B76="","", F76 - R75*B76)</f>
        <v/>
      </c>
      <c r="I76" s="157">
        <f>IF(B76="","", G76/B76)</f>
        <v/>
      </c>
      <c r="J76" s="157">
        <f>IF(B76="","", -F76* (1-(1-ANNUAL_STRATEGY_FEE)^(1/252)))</f>
        <v/>
      </c>
      <c r="K76" s="157">
        <f>IF(B76="","", H76+J76)</f>
        <v/>
      </c>
      <c r="L76" s="157">
        <f>IF(B76="","", K76+G76)</f>
        <v/>
      </c>
      <c r="M76" s="157">
        <f>IF(B76="","", G76/L76)</f>
        <v/>
      </c>
      <c r="N76" s="157">
        <f>IF(B76="","",(D76-M76))</f>
        <v/>
      </c>
      <c r="O76" s="157">
        <f>IF(B76="","",BID_OFFER_SPREAD/2*D76)</f>
        <v/>
      </c>
      <c r="P76" s="157">
        <f>IF(A76="","",IF(D76=0,-E76,IF(AND(D76=(N76+O76),NOT(O76=0)),0,IF(D76&gt;=M76,N76/(1+O76),N76/(1-O76)))))</f>
        <v/>
      </c>
      <c r="Q76" s="157">
        <f>IF(B76="","", IF(D76=0,F76*P76/B76, L76*P76/B76))</f>
        <v/>
      </c>
      <c r="R76" s="157">
        <f>IF(B76="","", Q76+I76)</f>
        <v/>
      </c>
      <c r="S76" s="157">
        <f>IF(A76="","",IF(Q76&gt;0,-Q76*B76*(1+BID_OFFER_SPREAD/2),-Q76*B76*(1-BID_OFFER_SPREAD/2)))</f>
        <v/>
      </c>
      <c r="T76" s="157">
        <f>IF(B76="","", K76+S76)</f>
        <v/>
      </c>
      <c r="U76" s="157">
        <f>IF(B76="","", R76*B76)</f>
        <v/>
      </c>
      <c r="V76" s="157">
        <f>IF(E76="","",U76/(U76+T76))</f>
        <v/>
      </c>
      <c r="W76" s="86">
        <f>IF(B76="","", IF(ROUND(V76,10)=ROUND(D76,10),"Correct", "Error"))</f>
        <v/>
      </c>
      <c r="X76" s="158">
        <f>IF(B76="","", T76+U76)</f>
        <v/>
      </c>
    </row>
    <row customHeight="1" ht="13.5" r="77" s="75">
      <c r="A77" s="126">
        <f>IF('Time Series Inputs'!A77="","",'Time Series Inputs'!A77)</f>
        <v/>
      </c>
      <c r="B77" s="157">
        <f>IF('Time Series Inputs'!B77="","",'Time Series Inputs'!B77)</f>
        <v/>
      </c>
      <c r="C77" s="157">
        <f>IF('Time Series Inputs'!C77="","",'Time Series Inputs'!C77)</f>
        <v/>
      </c>
      <c r="D77" s="157">
        <f>IF(A77="","",'Apply Constraints'!A77)</f>
        <v/>
      </c>
      <c r="E77" s="157">
        <f>IF(B77="","",(V76*B77/B76/(1+V76*(B77/B76-1))))</f>
        <v/>
      </c>
      <c r="F77" s="157">
        <f>IF(B77="","",R76*B77+T76)</f>
        <v/>
      </c>
      <c r="G77" s="157">
        <f>IF(B77="","", E77*F77)</f>
        <v/>
      </c>
      <c r="H77" s="157">
        <f>IF(B77="","", F77 - R76*B77)</f>
        <v/>
      </c>
      <c r="I77" s="157">
        <f>IF(B77="","", G77/B77)</f>
        <v/>
      </c>
      <c r="J77" s="157">
        <f>IF(B77="","", -F77* (1-(1-ANNUAL_STRATEGY_FEE)^(1/252)))</f>
        <v/>
      </c>
      <c r="K77" s="157">
        <f>IF(B77="","", H77+J77)</f>
        <v/>
      </c>
      <c r="L77" s="157">
        <f>IF(B77="","", K77+G77)</f>
        <v/>
      </c>
      <c r="M77" s="157">
        <f>IF(B77="","", G77/L77)</f>
        <v/>
      </c>
      <c r="N77" s="157">
        <f>IF(B77="","",(D77-M77))</f>
        <v/>
      </c>
      <c r="O77" s="157">
        <f>IF(B77="","",BID_OFFER_SPREAD/2*D77)</f>
        <v/>
      </c>
      <c r="P77" s="157">
        <f>IF(A77="","",IF(D77=0,-E77,IF(AND(D77=(N77+O77),NOT(O77=0)),0,IF(D77&gt;=M77,N77/(1+O77),N77/(1-O77)))))</f>
        <v/>
      </c>
      <c r="Q77" s="157">
        <f>IF(B77="","", IF(D77=0,F77*P77/B77, L77*P77/B77))</f>
        <v/>
      </c>
      <c r="R77" s="157">
        <f>IF(B77="","", Q77+I77)</f>
        <v/>
      </c>
      <c r="S77" s="157">
        <f>IF(A77="","",IF(Q77&gt;0,-Q77*B77*(1+BID_OFFER_SPREAD/2),-Q77*B77*(1-BID_OFFER_SPREAD/2)))</f>
        <v/>
      </c>
      <c r="T77" s="157">
        <f>IF(B77="","", K77+S77)</f>
        <v/>
      </c>
      <c r="U77" s="157">
        <f>IF(B77="","", R77*B77)</f>
        <v/>
      </c>
      <c r="V77" s="157">
        <f>IF(E77="","",U77/(U77+T77))</f>
        <v/>
      </c>
      <c r="W77" s="86">
        <f>IF(B77="","", IF(ROUND(V77,10)=ROUND(D77,10),"Correct", "Error"))</f>
        <v/>
      </c>
      <c r="X77" s="158">
        <f>IF(B77="","", T77+U77)</f>
        <v/>
      </c>
    </row>
    <row customHeight="1" ht="13.5" r="78" s="75">
      <c r="A78" s="126">
        <f>IF('Time Series Inputs'!A78="","",'Time Series Inputs'!A78)</f>
        <v/>
      </c>
      <c r="B78" s="157">
        <f>IF('Time Series Inputs'!B78="","",'Time Series Inputs'!B78)</f>
        <v/>
      </c>
      <c r="C78" s="157">
        <f>IF('Time Series Inputs'!C78="","",'Time Series Inputs'!C78)</f>
        <v/>
      </c>
      <c r="D78" s="157">
        <f>IF(A78="","",'Apply Constraints'!A78)</f>
        <v/>
      </c>
      <c r="E78" s="157">
        <f>IF(B78="","",(V77*B78/B77/(1+V77*(B78/B77-1))))</f>
        <v/>
      </c>
      <c r="F78" s="157">
        <f>IF(B78="","",R77*B78+T77)</f>
        <v/>
      </c>
      <c r="G78" s="157">
        <f>IF(B78="","", E78*F78)</f>
        <v/>
      </c>
      <c r="H78" s="157">
        <f>IF(B78="","", F78 - R77*B78)</f>
        <v/>
      </c>
      <c r="I78" s="157">
        <f>IF(B78="","", G78/B78)</f>
        <v/>
      </c>
      <c r="J78" s="157">
        <f>IF(B78="","", -F78* (1-(1-ANNUAL_STRATEGY_FEE)^(1/252)))</f>
        <v/>
      </c>
      <c r="K78" s="157">
        <f>IF(B78="","", H78+J78)</f>
        <v/>
      </c>
      <c r="L78" s="157">
        <f>IF(B78="","", K78+G78)</f>
        <v/>
      </c>
      <c r="M78" s="157">
        <f>IF(B78="","", G78/L78)</f>
        <v/>
      </c>
      <c r="N78" s="157">
        <f>IF(B78="","",(D78-M78))</f>
        <v/>
      </c>
      <c r="O78" s="157">
        <f>IF(B78="","",BID_OFFER_SPREAD/2*D78)</f>
        <v/>
      </c>
      <c r="P78" s="157">
        <f>IF(A78="","",IF(D78=0,-E78,IF(AND(D78=(N78+O78),NOT(O78=0)),0,IF(D78&gt;=M78,N78/(1+O78),N78/(1-O78)))))</f>
        <v/>
      </c>
      <c r="Q78" s="157">
        <f>IF(B78="","", IF(D78=0,F78*P78/B78, L78*P78/B78))</f>
        <v/>
      </c>
      <c r="R78" s="157">
        <f>IF(B78="","", Q78+I78)</f>
        <v/>
      </c>
      <c r="S78" s="157">
        <f>IF(A78="","",IF(Q78&gt;0,-Q78*B78*(1+BID_OFFER_SPREAD/2),-Q78*B78*(1-BID_OFFER_SPREAD/2)))</f>
        <v/>
      </c>
      <c r="T78" s="157">
        <f>IF(B78="","", K78+S78)</f>
        <v/>
      </c>
      <c r="U78" s="157">
        <f>IF(B78="","", R78*B78)</f>
        <v/>
      </c>
      <c r="V78" s="157">
        <f>IF(E78="","",U78/(U78+T78))</f>
        <v/>
      </c>
      <c r="W78" s="86">
        <f>IF(B78="","", IF(ROUND(V78,10)=ROUND(D78,10),"Correct", "Error"))</f>
        <v/>
      </c>
      <c r="X78" s="158">
        <f>IF(B78="","", T78+U78)</f>
        <v/>
      </c>
    </row>
    <row customHeight="1" ht="13.5" r="79" s="75">
      <c r="A79" s="126">
        <f>IF('Time Series Inputs'!A79="","",'Time Series Inputs'!A79)</f>
        <v/>
      </c>
      <c r="B79" s="157">
        <f>IF('Time Series Inputs'!B79="","",'Time Series Inputs'!B79)</f>
        <v/>
      </c>
      <c r="C79" s="157">
        <f>IF('Time Series Inputs'!C79="","",'Time Series Inputs'!C79)</f>
        <v/>
      </c>
      <c r="D79" s="157">
        <f>IF(A79="","",'Apply Constraints'!A79)</f>
        <v/>
      </c>
      <c r="E79" s="157">
        <f>IF(B79="","",(V78*B79/B78/(1+V78*(B79/B78-1))))</f>
        <v/>
      </c>
      <c r="F79" s="157">
        <f>IF(B79="","",R78*B79+T78)</f>
        <v/>
      </c>
      <c r="G79" s="157">
        <f>IF(B79="","", E79*F79)</f>
        <v/>
      </c>
      <c r="H79" s="157">
        <f>IF(B79="","", F79 - R78*B79)</f>
        <v/>
      </c>
      <c r="I79" s="157">
        <f>IF(B79="","", G79/B79)</f>
        <v/>
      </c>
      <c r="J79" s="157">
        <f>IF(B79="","", -F79* (1-(1-ANNUAL_STRATEGY_FEE)^(1/252)))</f>
        <v/>
      </c>
      <c r="K79" s="157">
        <f>IF(B79="","", H79+J79)</f>
        <v/>
      </c>
      <c r="L79" s="157">
        <f>IF(B79="","", K79+G79)</f>
        <v/>
      </c>
      <c r="M79" s="157">
        <f>IF(B79="","", G79/L79)</f>
        <v/>
      </c>
      <c r="N79" s="157">
        <f>IF(B79="","",(D79-M79))</f>
        <v/>
      </c>
      <c r="O79" s="157">
        <f>IF(B79="","",BID_OFFER_SPREAD/2*D79)</f>
        <v/>
      </c>
      <c r="P79" s="157">
        <f>IF(A79="","",IF(D79=0,-E79,IF(AND(D79=(N79+O79),NOT(O79=0)),0,IF(D79&gt;=M79,N79/(1+O79),N79/(1-O79)))))</f>
        <v/>
      </c>
      <c r="Q79" s="157">
        <f>IF(B79="","", IF(D79=0,F79*P79/B79, L79*P79/B79))</f>
        <v/>
      </c>
      <c r="R79" s="157">
        <f>IF(B79="","", Q79+I79)</f>
        <v/>
      </c>
      <c r="S79" s="157">
        <f>IF(A79="","",IF(Q79&gt;0,-Q79*B79*(1+BID_OFFER_SPREAD/2),-Q79*B79*(1-BID_OFFER_SPREAD/2)))</f>
        <v/>
      </c>
      <c r="T79" s="157">
        <f>IF(B79="","", K79+S79)</f>
        <v/>
      </c>
      <c r="U79" s="157">
        <f>IF(B79="","", R79*B79)</f>
        <v/>
      </c>
      <c r="V79" s="157">
        <f>IF(E79="","",U79/(U79+T79))</f>
        <v/>
      </c>
      <c r="W79" s="86">
        <f>IF(B79="","", IF(ROUND(V79,10)=ROUND(D79,10),"Correct", "Error"))</f>
        <v/>
      </c>
      <c r="X79" s="158">
        <f>IF(B79="","", T79+U79)</f>
        <v/>
      </c>
    </row>
    <row customHeight="1" ht="13.5" r="80" s="75">
      <c r="A80" s="126">
        <f>IF('Time Series Inputs'!A80="","",'Time Series Inputs'!A80)</f>
        <v/>
      </c>
      <c r="B80" s="157">
        <f>IF('Time Series Inputs'!B80="","",'Time Series Inputs'!B80)</f>
        <v/>
      </c>
      <c r="C80" s="157">
        <f>IF('Time Series Inputs'!C80="","",'Time Series Inputs'!C80)</f>
        <v/>
      </c>
      <c r="D80" s="157">
        <f>IF(A80="","",'Apply Constraints'!A80)</f>
        <v/>
      </c>
      <c r="E80" s="157">
        <f>IF(B80="","",(V79*B80/B79/(1+V79*(B80/B79-1))))</f>
        <v/>
      </c>
      <c r="F80" s="157">
        <f>IF(B80="","",R79*B80+T79)</f>
        <v/>
      </c>
      <c r="G80" s="157">
        <f>IF(B80="","", E80*F80)</f>
        <v/>
      </c>
      <c r="H80" s="157">
        <f>IF(B80="","", F80 - R79*B80)</f>
        <v/>
      </c>
      <c r="I80" s="157">
        <f>IF(B80="","", G80/B80)</f>
        <v/>
      </c>
      <c r="J80" s="157">
        <f>IF(B80="","", -F80* (1-(1-ANNUAL_STRATEGY_FEE)^(1/252)))</f>
        <v/>
      </c>
      <c r="K80" s="157">
        <f>IF(B80="","", H80+J80)</f>
        <v/>
      </c>
      <c r="L80" s="157">
        <f>IF(B80="","", K80+G80)</f>
        <v/>
      </c>
      <c r="M80" s="157">
        <f>IF(B80="","", G80/L80)</f>
        <v/>
      </c>
      <c r="N80" s="157">
        <f>IF(B80="","",(D80-M80))</f>
        <v/>
      </c>
      <c r="O80" s="157">
        <f>IF(B80="","",BID_OFFER_SPREAD/2*D80)</f>
        <v/>
      </c>
      <c r="P80" s="157">
        <f>IF(A80="","",IF(D80=0,-E80,IF(AND(D80=(N80+O80),NOT(O80=0)),0,IF(D80&gt;=M80,N80/(1+O80),N80/(1-O80)))))</f>
        <v/>
      </c>
      <c r="Q80" s="157">
        <f>IF(B80="","", IF(D80=0,F80*P80/B80, L80*P80/B80))</f>
        <v/>
      </c>
      <c r="R80" s="157">
        <f>IF(B80="","", Q80+I80)</f>
        <v/>
      </c>
      <c r="S80" s="157">
        <f>IF(A80="","",IF(Q80&gt;0,-Q80*B80*(1+BID_OFFER_SPREAD/2),-Q80*B80*(1-BID_OFFER_SPREAD/2)))</f>
        <v/>
      </c>
      <c r="T80" s="157">
        <f>IF(B80="","", K80+S80)</f>
        <v/>
      </c>
      <c r="U80" s="157">
        <f>IF(B80="","", R80*B80)</f>
        <v/>
      </c>
      <c r="V80" s="157">
        <f>IF(E80="","",U80/(U80+T80))</f>
        <v/>
      </c>
      <c r="W80" s="86">
        <f>IF(B80="","", IF(ROUND(V80,10)=ROUND(D80,10),"Correct", "Error"))</f>
        <v/>
      </c>
      <c r="X80" s="158">
        <f>IF(B80="","", T80+U80)</f>
        <v/>
      </c>
    </row>
    <row customHeight="1" ht="13.5" r="81" s="75">
      <c r="A81" s="126">
        <f>IF('Time Series Inputs'!A81="","",'Time Series Inputs'!A81)</f>
        <v/>
      </c>
      <c r="B81" s="157">
        <f>IF('Time Series Inputs'!B81="","",'Time Series Inputs'!B81)</f>
        <v/>
      </c>
      <c r="C81" s="157">
        <f>IF('Time Series Inputs'!C81="","",'Time Series Inputs'!C81)</f>
        <v/>
      </c>
      <c r="D81" s="157">
        <f>IF(A81="","",'Apply Constraints'!A81)</f>
        <v/>
      </c>
      <c r="E81" s="157">
        <f>IF(B81="","",(V80*B81/B80/(1+V80*(B81/B80-1))))</f>
        <v/>
      </c>
      <c r="F81" s="157">
        <f>IF(B81="","",R80*B81+T80)</f>
        <v/>
      </c>
      <c r="G81" s="157">
        <f>IF(B81="","", E81*F81)</f>
        <v/>
      </c>
      <c r="H81" s="157">
        <f>IF(B81="","", F81 - R80*B81)</f>
        <v/>
      </c>
      <c r="I81" s="157">
        <f>IF(B81="","", G81/B81)</f>
        <v/>
      </c>
      <c r="J81" s="157">
        <f>IF(B81="","", -F81* (1-(1-ANNUAL_STRATEGY_FEE)^(1/252)))</f>
        <v/>
      </c>
      <c r="K81" s="157">
        <f>IF(B81="","", H81+J81)</f>
        <v/>
      </c>
      <c r="L81" s="157">
        <f>IF(B81="","", K81+G81)</f>
        <v/>
      </c>
      <c r="M81" s="157">
        <f>IF(B81="","", G81/L81)</f>
        <v/>
      </c>
      <c r="N81" s="157">
        <f>IF(B81="","",(D81-M81))</f>
        <v/>
      </c>
      <c r="O81" s="157">
        <f>IF(B81="","",BID_OFFER_SPREAD/2*D81)</f>
        <v/>
      </c>
      <c r="P81" s="157">
        <f>IF(A81="","",IF(D81=0,-E81,IF(AND(D81=(N81+O81),NOT(O81=0)),0,IF(D81&gt;=M81,N81/(1+O81),N81/(1-O81)))))</f>
        <v/>
      </c>
      <c r="Q81" s="157">
        <f>IF(B81="","", IF(D81=0,F81*P81/B81, L81*P81/B81))</f>
        <v/>
      </c>
      <c r="R81" s="157">
        <f>IF(B81="","", Q81+I81)</f>
        <v/>
      </c>
      <c r="S81" s="157">
        <f>IF(A81="","",IF(Q81&gt;0,-Q81*B81*(1+BID_OFFER_SPREAD/2),-Q81*B81*(1-BID_OFFER_SPREAD/2)))</f>
        <v/>
      </c>
      <c r="T81" s="157">
        <f>IF(B81="","", K81+S81)</f>
        <v/>
      </c>
      <c r="U81" s="157">
        <f>IF(B81="","", R81*B81)</f>
        <v/>
      </c>
      <c r="V81" s="157">
        <f>IF(E81="","",U81/(U81+T81))</f>
        <v/>
      </c>
      <c r="W81" s="86">
        <f>IF(B81="","", IF(ROUND(V81,10)=ROUND(D81,10),"Correct", "Error"))</f>
        <v/>
      </c>
      <c r="X81" s="158">
        <f>IF(B81="","", T81+U81)</f>
        <v/>
      </c>
    </row>
    <row customHeight="1" ht="13.5" r="82" s="75">
      <c r="A82" s="126">
        <f>IF('Time Series Inputs'!A82="","",'Time Series Inputs'!A82)</f>
        <v/>
      </c>
      <c r="B82" s="157">
        <f>IF('Time Series Inputs'!B82="","",'Time Series Inputs'!B82)</f>
        <v/>
      </c>
      <c r="C82" s="157">
        <f>IF('Time Series Inputs'!C82="","",'Time Series Inputs'!C82)</f>
        <v/>
      </c>
      <c r="D82" s="157">
        <f>IF(A82="","",'Apply Constraints'!A82)</f>
        <v/>
      </c>
      <c r="E82" s="157">
        <f>IF(B82="","",(V81*B82/B81/(1+V81*(B82/B81-1))))</f>
        <v/>
      </c>
      <c r="F82" s="157">
        <f>IF(B82="","",R81*B82+T81)</f>
        <v/>
      </c>
      <c r="G82" s="157">
        <f>IF(B82="","", E82*F82)</f>
        <v/>
      </c>
      <c r="H82" s="157">
        <f>IF(B82="","", F82 - R81*B82)</f>
        <v/>
      </c>
      <c r="I82" s="157">
        <f>IF(B82="","", G82/B82)</f>
        <v/>
      </c>
      <c r="J82" s="157">
        <f>IF(B82="","", -F82* (1-(1-ANNUAL_STRATEGY_FEE)^(1/252)))</f>
        <v/>
      </c>
      <c r="K82" s="157">
        <f>IF(B82="","", H82+J82)</f>
        <v/>
      </c>
      <c r="L82" s="157">
        <f>IF(B82="","", K82+G82)</f>
        <v/>
      </c>
      <c r="M82" s="157">
        <f>IF(B82="","", G82/L82)</f>
        <v/>
      </c>
      <c r="N82" s="157">
        <f>IF(B82="","",(D82-M82))</f>
        <v/>
      </c>
      <c r="O82" s="157">
        <f>IF(B82="","",BID_OFFER_SPREAD/2*D82)</f>
        <v/>
      </c>
      <c r="P82" s="157">
        <f>IF(A82="","",IF(D82=0,-E82,IF(AND(D82=(N82+O82),NOT(O82=0)),0,IF(D82&gt;=M82,N82/(1+O82),N82/(1-O82)))))</f>
        <v/>
      </c>
      <c r="Q82" s="157">
        <f>IF(B82="","", IF(D82=0,F82*P82/B82, L82*P82/B82))</f>
        <v/>
      </c>
      <c r="R82" s="157">
        <f>IF(B82="","", Q82+I82)</f>
        <v/>
      </c>
      <c r="S82" s="157">
        <f>IF(A82="","",IF(Q82&gt;0,-Q82*B82*(1+BID_OFFER_SPREAD/2),-Q82*B82*(1-BID_OFFER_SPREAD/2)))</f>
        <v/>
      </c>
      <c r="T82" s="157">
        <f>IF(B82="","", K82+S82)</f>
        <v/>
      </c>
      <c r="U82" s="157">
        <f>IF(B82="","", R82*B82)</f>
        <v/>
      </c>
      <c r="V82" s="157">
        <f>IF(E82="","",U82/(U82+T82))</f>
        <v/>
      </c>
      <c r="W82" s="86">
        <f>IF(B82="","", IF(ROUND(V82,10)=ROUND(D82,10),"Correct", "Error"))</f>
        <v/>
      </c>
      <c r="X82" s="158">
        <f>IF(B82="","", T82+U82)</f>
        <v/>
      </c>
    </row>
    <row customHeight="1" ht="13.5" r="83" s="75">
      <c r="A83" s="126">
        <f>IF('Time Series Inputs'!A83="","",'Time Series Inputs'!A83)</f>
        <v/>
      </c>
      <c r="B83" s="157">
        <f>IF('Time Series Inputs'!B83="","",'Time Series Inputs'!B83)</f>
        <v/>
      </c>
      <c r="C83" s="157">
        <f>IF('Time Series Inputs'!C83="","",'Time Series Inputs'!C83)</f>
        <v/>
      </c>
      <c r="D83" s="157">
        <f>IF(A83="","",'Apply Constraints'!A83)</f>
        <v/>
      </c>
      <c r="E83" s="157">
        <f>IF(B83="","",(V82*B83/B82/(1+V82*(B83/B82-1))))</f>
        <v/>
      </c>
      <c r="F83" s="157">
        <f>IF(B83="","",R82*B83+T82)</f>
        <v/>
      </c>
      <c r="G83" s="157">
        <f>IF(B83="","", E83*F83)</f>
        <v/>
      </c>
      <c r="H83" s="157">
        <f>IF(B83="","", F83 - R82*B83)</f>
        <v/>
      </c>
      <c r="I83" s="157">
        <f>IF(B83="","", G83/B83)</f>
        <v/>
      </c>
      <c r="J83" s="157">
        <f>IF(B83="","", -F83* (1-(1-ANNUAL_STRATEGY_FEE)^(1/252)))</f>
        <v/>
      </c>
      <c r="K83" s="157">
        <f>IF(B83="","", H83+J83)</f>
        <v/>
      </c>
      <c r="L83" s="157">
        <f>IF(B83="","", K83+G83)</f>
        <v/>
      </c>
      <c r="M83" s="157">
        <f>IF(B83="","", G83/L83)</f>
        <v/>
      </c>
      <c r="N83" s="157">
        <f>IF(B83="","",(D83-M83))</f>
        <v/>
      </c>
      <c r="O83" s="157">
        <f>IF(B83="","",BID_OFFER_SPREAD/2*D83)</f>
        <v/>
      </c>
      <c r="P83" s="157">
        <f>IF(A83="","",IF(D83=0,-E83,IF(AND(D83=(N83+O83),NOT(O83=0)),0,IF(D83&gt;=M83,N83/(1+O83),N83/(1-O83)))))</f>
        <v/>
      </c>
      <c r="Q83" s="157">
        <f>IF(B83="","", IF(D83=0,F83*P83/B83, L83*P83/B83))</f>
        <v/>
      </c>
      <c r="R83" s="157">
        <f>IF(B83="","", Q83+I83)</f>
        <v/>
      </c>
      <c r="S83" s="157">
        <f>IF(A83="","",IF(Q83&gt;0,-Q83*B83*(1+BID_OFFER_SPREAD/2),-Q83*B83*(1-BID_OFFER_SPREAD/2)))</f>
        <v/>
      </c>
      <c r="T83" s="157">
        <f>IF(B83="","", K83+S83)</f>
        <v/>
      </c>
      <c r="U83" s="157">
        <f>IF(B83="","", R83*B83)</f>
        <v/>
      </c>
      <c r="V83" s="157">
        <f>IF(E83="","",U83/(U83+T83))</f>
        <v/>
      </c>
      <c r="W83" s="86">
        <f>IF(B83="","", IF(ROUND(V83,10)=ROUND(D83,10),"Correct", "Error"))</f>
        <v/>
      </c>
      <c r="X83" s="158">
        <f>IF(B83="","", T83+U83)</f>
        <v/>
      </c>
    </row>
    <row customHeight="1" ht="13.5" r="84" s="75">
      <c r="A84" s="126">
        <f>IF('Time Series Inputs'!A84="","",'Time Series Inputs'!A84)</f>
        <v/>
      </c>
      <c r="B84" s="157">
        <f>IF('Time Series Inputs'!B84="","",'Time Series Inputs'!B84)</f>
        <v/>
      </c>
      <c r="C84" s="157">
        <f>IF('Time Series Inputs'!C84="","",'Time Series Inputs'!C84)</f>
        <v/>
      </c>
      <c r="D84" s="157">
        <f>IF(A84="","",'Apply Constraints'!A84)</f>
        <v/>
      </c>
      <c r="E84" s="157">
        <f>IF(B84="","",(V83*B84/B83/(1+V83*(B84/B83-1))))</f>
        <v/>
      </c>
      <c r="F84" s="157">
        <f>IF(B84="","",R83*B84+T83)</f>
        <v/>
      </c>
      <c r="G84" s="157">
        <f>IF(B84="","", E84*F84)</f>
        <v/>
      </c>
      <c r="H84" s="157">
        <f>IF(B84="","", F84 - R83*B84)</f>
        <v/>
      </c>
      <c r="I84" s="157">
        <f>IF(B84="","", G84/B84)</f>
        <v/>
      </c>
      <c r="J84" s="157">
        <f>IF(B84="","", -F84* (1-(1-ANNUAL_STRATEGY_FEE)^(1/252)))</f>
        <v/>
      </c>
      <c r="K84" s="157">
        <f>IF(B84="","", H84+J84)</f>
        <v/>
      </c>
      <c r="L84" s="157">
        <f>IF(B84="","", K84+G84)</f>
        <v/>
      </c>
      <c r="M84" s="157">
        <f>IF(B84="","", G84/L84)</f>
        <v/>
      </c>
      <c r="N84" s="157">
        <f>IF(B84="","",(D84-M84))</f>
        <v/>
      </c>
      <c r="O84" s="157">
        <f>IF(B84="","",BID_OFFER_SPREAD/2*D84)</f>
        <v/>
      </c>
      <c r="P84" s="157">
        <f>IF(A84="","",IF(D84=0,-E84,IF(AND(D84=(N84+O84),NOT(O84=0)),0,IF(D84&gt;=M84,N84/(1+O84),N84/(1-O84)))))</f>
        <v/>
      </c>
      <c r="Q84" s="157">
        <f>IF(B84="","", IF(D84=0,F84*P84/B84, L84*P84/B84))</f>
        <v/>
      </c>
      <c r="R84" s="157">
        <f>IF(B84="","", Q84+I84)</f>
        <v/>
      </c>
      <c r="S84" s="157">
        <f>IF(A84="","",IF(Q84&gt;0,-Q84*B84*(1+BID_OFFER_SPREAD/2),-Q84*B84*(1-BID_OFFER_SPREAD/2)))</f>
        <v/>
      </c>
      <c r="T84" s="157">
        <f>IF(B84="","", K84+S84)</f>
        <v/>
      </c>
      <c r="U84" s="157">
        <f>IF(B84="","", R84*B84)</f>
        <v/>
      </c>
      <c r="V84" s="157">
        <f>IF(E84="","",U84/(U84+T84))</f>
        <v/>
      </c>
      <c r="W84" s="86">
        <f>IF(B84="","", IF(ROUND(V84,10)=ROUND(D84,10),"Correct", "Error"))</f>
        <v/>
      </c>
      <c r="X84" s="158">
        <f>IF(B84="","", T84+U84)</f>
        <v/>
      </c>
    </row>
    <row customHeight="1" ht="13.5" r="85" s="75">
      <c r="A85" s="126">
        <f>IF('Time Series Inputs'!A85="","",'Time Series Inputs'!A85)</f>
        <v/>
      </c>
      <c r="B85" s="157">
        <f>IF('Time Series Inputs'!B85="","",'Time Series Inputs'!B85)</f>
        <v/>
      </c>
      <c r="C85" s="157">
        <f>IF('Time Series Inputs'!C85="","",'Time Series Inputs'!C85)</f>
        <v/>
      </c>
      <c r="D85" s="157">
        <f>IF(A85="","",'Apply Constraints'!A85)</f>
        <v/>
      </c>
      <c r="E85" s="157">
        <f>IF(B85="","",(V84*B85/B84/(1+V84*(B85/B84-1))))</f>
        <v/>
      </c>
      <c r="F85" s="157">
        <f>IF(B85="","",R84*B85+T84)</f>
        <v/>
      </c>
      <c r="G85" s="157">
        <f>IF(B85="","", E85*F85)</f>
        <v/>
      </c>
      <c r="H85" s="157">
        <f>IF(B85="","", F85 - R84*B85)</f>
        <v/>
      </c>
      <c r="I85" s="157">
        <f>IF(B85="","", G85/B85)</f>
        <v/>
      </c>
      <c r="J85" s="157">
        <f>IF(B85="","", -F85* (1-(1-ANNUAL_STRATEGY_FEE)^(1/252)))</f>
        <v/>
      </c>
      <c r="K85" s="157">
        <f>IF(B85="","", H85+J85)</f>
        <v/>
      </c>
      <c r="L85" s="157">
        <f>IF(B85="","", K85+G85)</f>
        <v/>
      </c>
      <c r="M85" s="157">
        <f>IF(B85="","", G85/L85)</f>
        <v/>
      </c>
      <c r="N85" s="157">
        <f>IF(B85="","",(D85-M85))</f>
        <v/>
      </c>
      <c r="O85" s="157">
        <f>IF(B85="","",BID_OFFER_SPREAD/2*D85)</f>
        <v/>
      </c>
      <c r="P85" s="157">
        <f>IF(A85="","",IF(D85=0,-E85,IF(AND(D85=(N85+O85),NOT(O85=0)),0,IF(D85&gt;=M85,N85/(1+O85),N85/(1-O85)))))</f>
        <v/>
      </c>
      <c r="Q85" s="157">
        <f>IF(B85="","", IF(D85=0,F85*P85/B85, L85*P85/B85))</f>
        <v/>
      </c>
      <c r="R85" s="157">
        <f>IF(B85="","", Q85+I85)</f>
        <v/>
      </c>
      <c r="S85" s="157">
        <f>IF(A85="","",IF(Q85&gt;0,-Q85*B85*(1+BID_OFFER_SPREAD/2),-Q85*B85*(1-BID_OFFER_SPREAD/2)))</f>
        <v/>
      </c>
      <c r="T85" s="157">
        <f>IF(B85="","", K85+S85)</f>
        <v/>
      </c>
      <c r="U85" s="157">
        <f>IF(B85="","", R85*B85)</f>
        <v/>
      </c>
      <c r="V85" s="157">
        <f>IF(E85="","",U85/(U85+T85))</f>
        <v/>
      </c>
      <c r="W85" s="86">
        <f>IF(B85="","", IF(ROUND(V85,10)=ROUND(D85,10),"Correct", "Error"))</f>
        <v/>
      </c>
      <c r="X85" s="158">
        <f>IF(B85="","", T85+U85)</f>
        <v/>
      </c>
    </row>
    <row customHeight="1" ht="13.5" r="86" s="75">
      <c r="A86" s="126">
        <f>IF('Time Series Inputs'!A86="","",'Time Series Inputs'!A86)</f>
        <v/>
      </c>
      <c r="B86" s="157">
        <f>IF('Time Series Inputs'!B86="","",'Time Series Inputs'!B86)</f>
        <v/>
      </c>
      <c r="C86" s="157">
        <f>IF('Time Series Inputs'!C86="","",'Time Series Inputs'!C86)</f>
        <v/>
      </c>
      <c r="D86" s="157">
        <f>IF(A86="","",'Apply Constraints'!A86)</f>
        <v/>
      </c>
      <c r="E86" s="157">
        <f>IF(B86="","",(V85*B86/B85/(1+V85*(B86/B85-1))))</f>
        <v/>
      </c>
      <c r="F86" s="157">
        <f>IF(B86="","",R85*B86+T85)</f>
        <v/>
      </c>
      <c r="G86" s="157">
        <f>IF(B86="","", E86*F86)</f>
        <v/>
      </c>
      <c r="H86" s="157">
        <f>IF(B86="","", F86 - R85*B86)</f>
        <v/>
      </c>
      <c r="I86" s="157">
        <f>IF(B86="","", G86/B86)</f>
        <v/>
      </c>
      <c r="J86" s="157">
        <f>IF(B86="","", -F86* (1-(1-ANNUAL_STRATEGY_FEE)^(1/252)))</f>
        <v/>
      </c>
      <c r="K86" s="157">
        <f>IF(B86="","", H86+J86)</f>
        <v/>
      </c>
      <c r="L86" s="157">
        <f>IF(B86="","", K86+G86)</f>
        <v/>
      </c>
      <c r="M86" s="157">
        <f>IF(B86="","", G86/L86)</f>
        <v/>
      </c>
      <c r="N86" s="157">
        <f>IF(B86="","",(D86-M86))</f>
        <v/>
      </c>
      <c r="O86" s="157">
        <f>IF(B86="","",BID_OFFER_SPREAD/2*D86)</f>
        <v/>
      </c>
      <c r="P86" s="157">
        <f>IF(A86="","",IF(D86=0,-E86,IF(AND(D86=(N86+O86),NOT(O86=0)),0,IF(D86&gt;=M86,N86/(1+O86),N86/(1-O86)))))</f>
        <v/>
      </c>
      <c r="Q86" s="157">
        <f>IF(B86="","", IF(D86=0,F86*P86/B86, L86*P86/B86))</f>
        <v/>
      </c>
      <c r="R86" s="157">
        <f>IF(B86="","", Q86+I86)</f>
        <v/>
      </c>
      <c r="S86" s="157">
        <f>IF(A86="","",IF(Q86&gt;0,-Q86*B86*(1+BID_OFFER_SPREAD/2),-Q86*B86*(1-BID_OFFER_SPREAD/2)))</f>
        <v/>
      </c>
      <c r="T86" s="157">
        <f>IF(B86="","", K86+S86)</f>
        <v/>
      </c>
      <c r="U86" s="157">
        <f>IF(B86="","", R86*B86)</f>
        <v/>
      </c>
      <c r="V86" s="157">
        <f>IF(E86="","",U86/(U86+T86))</f>
        <v/>
      </c>
      <c r="W86" s="86">
        <f>IF(B86="","", IF(ROUND(V86,10)=ROUND(D86,10),"Correct", "Error"))</f>
        <v/>
      </c>
      <c r="X86" s="158">
        <f>IF(B86="","", T86+U86)</f>
        <v/>
      </c>
    </row>
    <row customHeight="1" ht="13.5" r="87" s="75">
      <c r="A87" s="126">
        <f>IF('Time Series Inputs'!A87="","",'Time Series Inputs'!A87)</f>
        <v/>
      </c>
      <c r="B87" s="157">
        <f>IF('Time Series Inputs'!B87="","",'Time Series Inputs'!B87)</f>
        <v/>
      </c>
      <c r="C87" s="157">
        <f>IF('Time Series Inputs'!C87="","",'Time Series Inputs'!C87)</f>
        <v/>
      </c>
      <c r="D87" s="157">
        <f>IF(A87="","",'Apply Constraints'!A87)</f>
        <v/>
      </c>
      <c r="E87" s="157">
        <f>IF(B87="","",(V86*B87/B86/(1+V86*(B87/B86-1))))</f>
        <v/>
      </c>
      <c r="F87" s="157">
        <f>IF(B87="","",R86*B87+T86)</f>
        <v/>
      </c>
      <c r="G87" s="157">
        <f>IF(B87="","", E87*F87)</f>
        <v/>
      </c>
      <c r="H87" s="157">
        <f>IF(B87="","", F87 - R86*B87)</f>
        <v/>
      </c>
      <c r="I87" s="157">
        <f>IF(B87="","", G87/B87)</f>
        <v/>
      </c>
      <c r="J87" s="157">
        <f>IF(B87="","", -F87* (1-(1-ANNUAL_STRATEGY_FEE)^(1/252)))</f>
        <v/>
      </c>
      <c r="K87" s="157">
        <f>IF(B87="","", H87+J87)</f>
        <v/>
      </c>
      <c r="L87" s="157">
        <f>IF(B87="","", K87+G87)</f>
        <v/>
      </c>
      <c r="M87" s="157">
        <f>IF(B87="","", G87/L87)</f>
        <v/>
      </c>
      <c r="N87" s="157">
        <f>IF(B87="","",(D87-M87))</f>
        <v/>
      </c>
      <c r="O87" s="157">
        <f>IF(B87="","",BID_OFFER_SPREAD/2*D87)</f>
        <v/>
      </c>
      <c r="P87" s="157">
        <f>IF(A87="","",IF(D87=0,-E87,IF(AND(D87=(N87+O87),NOT(O87=0)),0,IF(D87&gt;=M87,N87/(1+O87),N87/(1-O87)))))</f>
        <v/>
      </c>
      <c r="Q87" s="157">
        <f>IF(B87="","", IF(D87=0,F87*P87/B87, L87*P87/B87))</f>
        <v/>
      </c>
      <c r="R87" s="157">
        <f>IF(B87="","", Q87+I87)</f>
        <v/>
      </c>
      <c r="S87" s="157">
        <f>IF(A87="","",IF(Q87&gt;0,-Q87*B87*(1+BID_OFFER_SPREAD/2),-Q87*B87*(1-BID_OFFER_SPREAD/2)))</f>
        <v/>
      </c>
      <c r="T87" s="157">
        <f>IF(B87="","", K87+S87)</f>
        <v/>
      </c>
      <c r="U87" s="157">
        <f>IF(B87="","", R87*B87)</f>
        <v/>
      </c>
      <c r="V87" s="157">
        <f>IF(E87="","",U87/(U87+T87))</f>
        <v/>
      </c>
      <c r="W87" s="86">
        <f>IF(B87="","", IF(ROUND(V87,10)=ROUND(D87,10),"Correct", "Error"))</f>
        <v/>
      </c>
      <c r="X87" s="158">
        <f>IF(B87="","", T87+U87)</f>
        <v/>
      </c>
    </row>
    <row customHeight="1" ht="13.5" r="88" s="75">
      <c r="A88" s="126">
        <f>IF('Time Series Inputs'!A88="","",'Time Series Inputs'!A88)</f>
        <v/>
      </c>
      <c r="B88" s="157">
        <f>IF('Time Series Inputs'!B88="","",'Time Series Inputs'!B88)</f>
        <v/>
      </c>
      <c r="C88" s="157">
        <f>IF('Time Series Inputs'!C88="","",'Time Series Inputs'!C88)</f>
        <v/>
      </c>
      <c r="D88" s="157">
        <f>IF(A88="","",'Apply Constraints'!A88)</f>
        <v/>
      </c>
      <c r="E88" s="157">
        <f>IF(B88="","",(V87*B88/B87/(1+V87*(B88/B87-1))))</f>
        <v/>
      </c>
      <c r="F88" s="157">
        <f>IF(B88="","",R87*B88+T87)</f>
        <v/>
      </c>
      <c r="G88" s="157">
        <f>IF(B88="","", E88*F88)</f>
        <v/>
      </c>
      <c r="H88" s="157">
        <f>IF(B88="","", F88 - R87*B88)</f>
        <v/>
      </c>
      <c r="I88" s="157">
        <f>IF(B88="","", G88/B88)</f>
        <v/>
      </c>
      <c r="J88" s="157">
        <f>IF(B88="","", -F88* (1-(1-ANNUAL_STRATEGY_FEE)^(1/252)))</f>
        <v/>
      </c>
      <c r="K88" s="157">
        <f>IF(B88="","", H88+J88)</f>
        <v/>
      </c>
      <c r="L88" s="157">
        <f>IF(B88="","", K88+G88)</f>
        <v/>
      </c>
      <c r="M88" s="157">
        <f>IF(B88="","", G88/L88)</f>
        <v/>
      </c>
      <c r="N88" s="157">
        <f>IF(B88="","",(D88-M88))</f>
        <v/>
      </c>
      <c r="O88" s="157">
        <f>IF(B88="","",BID_OFFER_SPREAD/2*D88)</f>
        <v/>
      </c>
      <c r="P88" s="157">
        <f>IF(A88="","",IF(D88=0,-E88,IF(AND(D88=(N88+O88),NOT(O88=0)),0,IF(D88&gt;=M88,N88/(1+O88),N88/(1-O88)))))</f>
        <v/>
      </c>
      <c r="Q88" s="157">
        <f>IF(B88="","", IF(D88=0,F88*P88/B88, L88*P88/B88))</f>
        <v/>
      </c>
      <c r="R88" s="157">
        <f>IF(B88="","", Q88+I88)</f>
        <v/>
      </c>
      <c r="S88" s="157">
        <f>IF(A88="","",IF(Q88&gt;0,-Q88*B88*(1+BID_OFFER_SPREAD/2),-Q88*B88*(1-BID_OFFER_SPREAD/2)))</f>
        <v/>
      </c>
      <c r="T88" s="157">
        <f>IF(B88="","", K88+S88)</f>
        <v/>
      </c>
      <c r="U88" s="157">
        <f>IF(B88="","", R88*B88)</f>
        <v/>
      </c>
      <c r="V88" s="157">
        <f>IF(E88="","",U88/(U88+T88))</f>
        <v/>
      </c>
      <c r="W88" s="86">
        <f>IF(B88="","", IF(ROUND(V88,10)=ROUND(D88,10),"Correct", "Error"))</f>
        <v/>
      </c>
      <c r="X88" s="158">
        <f>IF(B88="","", T88+U88)</f>
        <v/>
      </c>
    </row>
    <row customHeight="1" ht="13.5" r="89" s="75">
      <c r="A89" s="126">
        <f>IF('Time Series Inputs'!A89="","",'Time Series Inputs'!A89)</f>
        <v/>
      </c>
      <c r="B89" s="157">
        <f>IF('Time Series Inputs'!B89="","",'Time Series Inputs'!B89)</f>
        <v/>
      </c>
      <c r="C89" s="157">
        <f>IF('Time Series Inputs'!C89="","",'Time Series Inputs'!C89)</f>
        <v/>
      </c>
      <c r="D89" s="157">
        <f>IF(A89="","",'Apply Constraints'!A89)</f>
        <v/>
      </c>
      <c r="E89" s="157">
        <f>IF(B89="","",(V88*B89/B88/(1+V88*(B89/B88-1))))</f>
        <v/>
      </c>
      <c r="F89" s="157">
        <f>IF(B89="","",R88*B89+T88)</f>
        <v/>
      </c>
      <c r="G89" s="157">
        <f>IF(B89="","", E89*F89)</f>
        <v/>
      </c>
      <c r="H89" s="157">
        <f>IF(B89="","", F89 - R88*B89)</f>
        <v/>
      </c>
      <c r="I89" s="157">
        <f>IF(B89="","", G89/B89)</f>
        <v/>
      </c>
      <c r="J89" s="157">
        <f>IF(B89="","", -F89* (1-(1-ANNUAL_STRATEGY_FEE)^(1/252)))</f>
        <v/>
      </c>
      <c r="K89" s="157">
        <f>IF(B89="","", H89+J89)</f>
        <v/>
      </c>
      <c r="L89" s="157">
        <f>IF(B89="","", K89+G89)</f>
        <v/>
      </c>
      <c r="M89" s="157">
        <f>IF(B89="","", G89/L89)</f>
        <v/>
      </c>
      <c r="N89" s="157">
        <f>IF(B89="","",(D89-M89))</f>
        <v/>
      </c>
      <c r="O89" s="157">
        <f>IF(B89="","",BID_OFFER_SPREAD/2*D89)</f>
        <v/>
      </c>
      <c r="P89" s="157">
        <f>IF(A89="","",IF(D89=0,-E89,IF(AND(D89=(N89+O89),NOT(O89=0)),0,IF(D89&gt;=M89,N89/(1+O89),N89/(1-O89)))))</f>
        <v/>
      </c>
      <c r="Q89" s="157">
        <f>IF(B89="","", IF(D89=0,F89*P89/B89, L89*P89/B89))</f>
        <v/>
      </c>
      <c r="R89" s="157">
        <f>IF(B89="","", Q89+I89)</f>
        <v/>
      </c>
      <c r="S89" s="157">
        <f>IF(A89="","",IF(Q89&gt;0,-Q89*B89*(1+BID_OFFER_SPREAD/2),-Q89*B89*(1-BID_OFFER_SPREAD/2)))</f>
        <v/>
      </c>
      <c r="T89" s="157">
        <f>IF(B89="","", K89+S89)</f>
        <v/>
      </c>
      <c r="U89" s="157">
        <f>IF(B89="","", R89*B89)</f>
        <v/>
      </c>
      <c r="V89" s="157">
        <f>IF(E89="","",U89/(U89+T89))</f>
        <v/>
      </c>
      <c r="W89" s="86">
        <f>IF(B89="","", IF(ROUND(V89,10)=ROUND(D89,10),"Correct", "Error"))</f>
        <v/>
      </c>
      <c r="X89" s="158">
        <f>IF(B89="","", T89+U89)</f>
        <v/>
      </c>
    </row>
    <row customHeight="1" ht="13.5" r="90" s="75">
      <c r="A90" s="126">
        <f>IF('Time Series Inputs'!A90="","",'Time Series Inputs'!A90)</f>
        <v/>
      </c>
      <c r="B90" s="157">
        <f>IF('Time Series Inputs'!B90="","",'Time Series Inputs'!B90)</f>
        <v/>
      </c>
      <c r="C90" s="157">
        <f>IF('Time Series Inputs'!C90="","",'Time Series Inputs'!C90)</f>
        <v/>
      </c>
      <c r="D90" s="157">
        <f>IF(A90="","",'Apply Constraints'!A90)</f>
        <v/>
      </c>
      <c r="E90" s="157">
        <f>IF(B90="","",(V89*B90/B89/(1+V89*(B90/B89-1))))</f>
        <v/>
      </c>
      <c r="F90" s="157">
        <f>IF(B90="","",R89*B90+T89)</f>
        <v/>
      </c>
      <c r="G90" s="157">
        <f>IF(B90="","", E90*F90)</f>
        <v/>
      </c>
      <c r="H90" s="157">
        <f>IF(B90="","", F90 - R89*B90)</f>
        <v/>
      </c>
      <c r="I90" s="157">
        <f>IF(B90="","", G90/B90)</f>
        <v/>
      </c>
      <c r="J90" s="157">
        <f>IF(B90="","", -F90* (1-(1-ANNUAL_STRATEGY_FEE)^(1/252)))</f>
        <v/>
      </c>
      <c r="K90" s="157">
        <f>IF(B90="","", H90+J90)</f>
        <v/>
      </c>
      <c r="L90" s="157">
        <f>IF(B90="","", K90+G90)</f>
        <v/>
      </c>
      <c r="M90" s="157">
        <f>IF(B90="","", G90/L90)</f>
        <v/>
      </c>
      <c r="N90" s="157">
        <f>IF(B90="","",(D90-M90))</f>
        <v/>
      </c>
      <c r="O90" s="157">
        <f>IF(B90="","",BID_OFFER_SPREAD/2*D90)</f>
        <v/>
      </c>
      <c r="P90" s="157">
        <f>IF(A90="","",IF(D90=0,-E90,IF(AND(D90=(N90+O90),NOT(O90=0)),0,IF(D90&gt;=M90,N90/(1+O90),N90/(1-O90)))))</f>
        <v/>
      </c>
      <c r="Q90" s="157">
        <f>IF(B90="","", IF(D90=0,F90*P90/B90, L90*P90/B90))</f>
        <v/>
      </c>
      <c r="R90" s="157">
        <f>IF(B90="","", Q90+I90)</f>
        <v/>
      </c>
      <c r="S90" s="157">
        <f>IF(A90="","",IF(Q90&gt;0,-Q90*B90*(1+BID_OFFER_SPREAD/2),-Q90*B90*(1-BID_OFFER_SPREAD/2)))</f>
        <v/>
      </c>
      <c r="T90" s="157">
        <f>IF(B90="","", K90+S90)</f>
        <v/>
      </c>
      <c r="U90" s="157">
        <f>IF(B90="","", R90*B90)</f>
        <v/>
      </c>
      <c r="V90" s="157">
        <f>IF(E90="","",U90/(U90+T90))</f>
        <v/>
      </c>
      <c r="W90" s="86">
        <f>IF(B90="","", IF(ROUND(V90,10)=ROUND(D90,10),"Correct", "Error"))</f>
        <v/>
      </c>
      <c r="X90" s="158">
        <f>IF(B90="","", T90+U90)</f>
        <v/>
      </c>
    </row>
    <row customHeight="1" ht="13.5" r="91" s="75">
      <c r="A91" s="126">
        <f>IF('Time Series Inputs'!A91="","",'Time Series Inputs'!A91)</f>
        <v/>
      </c>
      <c r="B91" s="157">
        <f>IF('Time Series Inputs'!B91="","",'Time Series Inputs'!B91)</f>
        <v/>
      </c>
      <c r="C91" s="157">
        <f>IF('Time Series Inputs'!C91="","",'Time Series Inputs'!C91)</f>
        <v/>
      </c>
      <c r="D91" s="157">
        <f>IF(A91="","",'Apply Constraints'!A91)</f>
        <v/>
      </c>
      <c r="E91" s="157">
        <f>IF(B91="","",(V90*B91/B90/(1+V90*(B91/B90-1))))</f>
        <v/>
      </c>
      <c r="F91" s="157">
        <f>IF(B91="","",R90*B91+T90)</f>
        <v/>
      </c>
      <c r="G91" s="157">
        <f>IF(B91="","", E91*F91)</f>
        <v/>
      </c>
      <c r="H91" s="157">
        <f>IF(B91="","", F91 - R90*B91)</f>
        <v/>
      </c>
      <c r="I91" s="157">
        <f>IF(B91="","", G91/B91)</f>
        <v/>
      </c>
      <c r="J91" s="157">
        <f>IF(B91="","", -F91* (1-(1-ANNUAL_STRATEGY_FEE)^(1/252)))</f>
        <v/>
      </c>
      <c r="K91" s="157">
        <f>IF(B91="","", H91+J91)</f>
        <v/>
      </c>
      <c r="L91" s="157">
        <f>IF(B91="","", K91+G91)</f>
        <v/>
      </c>
      <c r="M91" s="157">
        <f>IF(B91="","", G91/L91)</f>
        <v/>
      </c>
      <c r="N91" s="157">
        <f>IF(B91="","",(D91-M91))</f>
        <v/>
      </c>
      <c r="O91" s="157">
        <f>IF(B91="","",BID_OFFER_SPREAD/2*D91)</f>
        <v/>
      </c>
      <c r="P91" s="157">
        <f>IF(A91="","",IF(D91=0,-E91,IF(AND(D91=(N91+O91),NOT(O91=0)),0,IF(D91&gt;=M91,N91/(1+O91),N91/(1-O91)))))</f>
        <v/>
      </c>
      <c r="Q91" s="157">
        <f>IF(B91="","", IF(D91=0,F91*P91/B91, L91*P91/B91))</f>
        <v/>
      </c>
      <c r="R91" s="157">
        <f>IF(B91="","", Q91+I91)</f>
        <v/>
      </c>
      <c r="S91" s="157">
        <f>IF(A91="","",IF(Q91&gt;0,-Q91*B91*(1+BID_OFFER_SPREAD/2),-Q91*B91*(1-BID_OFFER_SPREAD/2)))</f>
        <v/>
      </c>
      <c r="T91" s="157">
        <f>IF(B91="","", K91+S91)</f>
        <v/>
      </c>
      <c r="U91" s="157">
        <f>IF(B91="","", R91*B91)</f>
        <v/>
      </c>
      <c r="V91" s="157">
        <f>IF(E91="","",U91/(U91+T91))</f>
        <v/>
      </c>
      <c r="W91" s="86">
        <f>IF(B91="","", IF(ROUND(V91,10)=ROUND(D91,10),"Correct", "Error"))</f>
        <v/>
      </c>
      <c r="X91" s="158">
        <f>IF(B91="","", T91+U91)</f>
        <v/>
      </c>
    </row>
    <row customHeight="1" ht="13.5" r="92" s="75">
      <c r="A92" s="126">
        <f>IF('Time Series Inputs'!A92="","",'Time Series Inputs'!A92)</f>
        <v/>
      </c>
      <c r="B92" s="157">
        <f>IF('Time Series Inputs'!B92="","",'Time Series Inputs'!B92)</f>
        <v/>
      </c>
      <c r="C92" s="157">
        <f>IF('Time Series Inputs'!C92="","",'Time Series Inputs'!C92)</f>
        <v/>
      </c>
      <c r="D92" s="157">
        <f>IF(A92="","",'Apply Constraints'!A92)</f>
        <v/>
      </c>
      <c r="E92" s="157">
        <f>IF(B92="","",(V91*B92/B91/(1+V91*(B92/B91-1))))</f>
        <v/>
      </c>
      <c r="F92" s="157">
        <f>IF(B92="","",R91*B92+T91)</f>
        <v/>
      </c>
      <c r="G92" s="157">
        <f>IF(B92="","", E92*F92)</f>
        <v/>
      </c>
      <c r="H92" s="157">
        <f>IF(B92="","", F92 - R91*B92)</f>
        <v/>
      </c>
      <c r="I92" s="157">
        <f>IF(B92="","", G92/B92)</f>
        <v/>
      </c>
      <c r="J92" s="157">
        <f>IF(B92="","", -F92* (1-(1-ANNUAL_STRATEGY_FEE)^(1/252)))</f>
        <v/>
      </c>
      <c r="K92" s="157">
        <f>IF(B92="","", H92+J92)</f>
        <v/>
      </c>
      <c r="L92" s="157">
        <f>IF(B92="","", K92+G92)</f>
        <v/>
      </c>
      <c r="M92" s="157">
        <f>IF(B92="","", G92/L92)</f>
        <v/>
      </c>
      <c r="N92" s="157">
        <f>IF(B92="","",(D92-M92))</f>
        <v/>
      </c>
      <c r="O92" s="157">
        <f>IF(B92="","",BID_OFFER_SPREAD/2*D92)</f>
        <v/>
      </c>
      <c r="P92" s="157">
        <f>IF(A92="","",IF(D92=0,-E92,IF(AND(D92=(N92+O92),NOT(O92=0)),0,IF(D92&gt;=M92,N92/(1+O92),N92/(1-O92)))))</f>
        <v/>
      </c>
      <c r="Q92" s="157">
        <f>IF(B92="","", IF(D92=0,F92*P92/B92, L92*P92/B92))</f>
        <v/>
      </c>
      <c r="R92" s="157">
        <f>IF(B92="","", Q92+I92)</f>
        <v/>
      </c>
      <c r="S92" s="157">
        <f>IF(A92="","",IF(Q92&gt;0,-Q92*B92*(1+BID_OFFER_SPREAD/2),-Q92*B92*(1-BID_OFFER_SPREAD/2)))</f>
        <v/>
      </c>
      <c r="T92" s="157">
        <f>IF(B92="","", K92+S92)</f>
        <v/>
      </c>
      <c r="U92" s="157">
        <f>IF(B92="","", R92*B92)</f>
        <v/>
      </c>
      <c r="V92" s="157">
        <f>IF(E92="","",U92/(U92+T92))</f>
        <v/>
      </c>
      <c r="W92" s="86">
        <f>IF(B92="","", IF(ROUND(V92,10)=ROUND(D92,10),"Correct", "Error"))</f>
        <v/>
      </c>
      <c r="X92" s="158">
        <f>IF(B92="","", T92+U92)</f>
        <v/>
      </c>
    </row>
    <row customHeight="1" ht="13.5" r="93" s="75">
      <c r="A93" s="126">
        <f>IF('Time Series Inputs'!A93="","",'Time Series Inputs'!A93)</f>
        <v/>
      </c>
      <c r="B93" s="157">
        <f>IF('Time Series Inputs'!B93="","",'Time Series Inputs'!B93)</f>
        <v/>
      </c>
      <c r="C93" s="157">
        <f>IF('Time Series Inputs'!C93="","",'Time Series Inputs'!C93)</f>
        <v/>
      </c>
      <c r="D93" s="157">
        <f>IF(A93="","",'Apply Constraints'!A93)</f>
        <v/>
      </c>
      <c r="E93" s="157">
        <f>IF(B93="","",(V92*B93/B92/(1+V92*(B93/B92-1))))</f>
        <v/>
      </c>
      <c r="F93" s="157">
        <f>IF(B93="","",R92*B93+T92)</f>
        <v/>
      </c>
      <c r="G93" s="157">
        <f>IF(B93="","", E93*F93)</f>
        <v/>
      </c>
      <c r="H93" s="157">
        <f>IF(B93="","", F93 - R92*B93)</f>
        <v/>
      </c>
      <c r="I93" s="157">
        <f>IF(B93="","", G93/B93)</f>
        <v/>
      </c>
      <c r="J93" s="157">
        <f>IF(B93="","", -F93* (1-(1-ANNUAL_STRATEGY_FEE)^(1/252)))</f>
        <v/>
      </c>
      <c r="K93" s="157">
        <f>IF(B93="","", H93+J93)</f>
        <v/>
      </c>
      <c r="L93" s="157">
        <f>IF(B93="","", K93+G93)</f>
        <v/>
      </c>
      <c r="M93" s="157">
        <f>IF(B93="","", G93/L93)</f>
        <v/>
      </c>
      <c r="N93" s="157">
        <f>IF(B93="","",(D93-M93))</f>
        <v/>
      </c>
      <c r="O93" s="157">
        <f>IF(B93="","",BID_OFFER_SPREAD/2*D93)</f>
        <v/>
      </c>
      <c r="P93" s="157">
        <f>IF(A93="","",IF(D93=0,-E93,IF(AND(D93=(N93+O93),NOT(O93=0)),0,IF(D93&gt;=M93,N93/(1+O93),N93/(1-O93)))))</f>
        <v/>
      </c>
      <c r="Q93" s="157">
        <f>IF(B93="","", IF(D93=0,F93*P93/B93, L93*P93/B93))</f>
        <v/>
      </c>
      <c r="R93" s="157">
        <f>IF(B93="","", Q93+I93)</f>
        <v/>
      </c>
      <c r="S93" s="157">
        <f>IF(A93="","",IF(Q93&gt;0,-Q93*B93*(1+BID_OFFER_SPREAD/2),-Q93*B93*(1-BID_OFFER_SPREAD/2)))</f>
        <v/>
      </c>
      <c r="T93" s="157">
        <f>IF(B93="","", K93+S93)</f>
        <v/>
      </c>
      <c r="U93" s="157">
        <f>IF(B93="","", R93*B93)</f>
        <v/>
      </c>
      <c r="V93" s="157">
        <f>IF(E93="","",U93/(U93+T93))</f>
        <v/>
      </c>
      <c r="W93" s="86">
        <f>IF(B93="","", IF(ROUND(V93,10)=ROUND(D93,10),"Correct", "Error"))</f>
        <v/>
      </c>
      <c r="X93" s="158">
        <f>IF(B93="","", T93+U93)</f>
        <v/>
      </c>
    </row>
    <row customHeight="1" ht="13.5" r="94" s="75">
      <c r="A94" s="126">
        <f>IF('Time Series Inputs'!A94="","",'Time Series Inputs'!A94)</f>
        <v/>
      </c>
      <c r="B94" s="157">
        <f>IF('Time Series Inputs'!B94="","",'Time Series Inputs'!B94)</f>
        <v/>
      </c>
      <c r="C94" s="157">
        <f>IF('Time Series Inputs'!C94="","",'Time Series Inputs'!C94)</f>
        <v/>
      </c>
      <c r="D94" s="157">
        <f>IF(A94="","",'Apply Constraints'!A94)</f>
        <v/>
      </c>
      <c r="E94" s="157">
        <f>IF(B94="","",(V93*B94/B93/(1+V93*(B94/B93-1))))</f>
        <v/>
      </c>
      <c r="F94" s="157">
        <f>IF(B94="","",R93*B94+T93)</f>
        <v/>
      </c>
      <c r="G94" s="157">
        <f>IF(B94="","", E94*F94)</f>
        <v/>
      </c>
      <c r="H94" s="157">
        <f>IF(B94="","", F94 - R93*B94)</f>
        <v/>
      </c>
      <c r="I94" s="157">
        <f>IF(B94="","", G94/B94)</f>
        <v/>
      </c>
      <c r="J94" s="157">
        <f>IF(B94="","", -F94* (1-(1-ANNUAL_STRATEGY_FEE)^(1/252)))</f>
        <v/>
      </c>
      <c r="K94" s="157">
        <f>IF(B94="","", H94+J94)</f>
        <v/>
      </c>
      <c r="L94" s="157">
        <f>IF(B94="","", K94+G94)</f>
        <v/>
      </c>
      <c r="M94" s="157">
        <f>IF(B94="","", G94/L94)</f>
        <v/>
      </c>
      <c r="N94" s="157">
        <f>IF(B94="","",(D94-M94))</f>
        <v/>
      </c>
      <c r="O94" s="157">
        <f>IF(B94="","",BID_OFFER_SPREAD/2*D94)</f>
        <v/>
      </c>
      <c r="P94" s="157">
        <f>IF(A94="","",IF(D94=0,-E94,IF(AND(D94=(N94+O94),NOT(O94=0)),0,IF(D94&gt;=M94,N94/(1+O94),N94/(1-O94)))))</f>
        <v/>
      </c>
      <c r="Q94" s="157">
        <f>IF(B94="","", IF(D94=0,F94*P94/B94, L94*P94/B94))</f>
        <v/>
      </c>
      <c r="R94" s="157">
        <f>IF(B94="","", Q94+I94)</f>
        <v/>
      </c>
      <c r="S94" s="157">
        <f>IF(A94="","",IF(Q94&gt;0,-Q94*B94*(1+BID_OFFER_SPREAD/2),-Q94*B94*(1-BID_OFFER_SPREAD/2)))</f>
        <v/>
      </c>
      <c r="T94" s="157">
        <f>IF(B94="","", K94+S94)</f>
        <v/>
      </c>
      <c r="U94" s="157">
        <f>IF(B94="","", R94*B94)</f>
        <v/>
      </c>
      <c r="V94" s="157">
        <f>IF(E94="","",U94/(U94+T94))</f>
        <v/>
      </c>
      <c r="W94" s="86">
        <f>IF(B94="","", IF(ROUND(V94,10)=ROUND(D94,10),"Correct", "Error"))</f>
        <v/>
      </c>
      <c r="X94" s="158">
        <f>IF(B94="","", T94+U94)</f>
        <v/>
      </c>
    </row>
    <row customHeight="1" ht="13.5" r="95" s="75">
      <c r="A95" s="126">
        <f>IF('Time Series Inputs'!A95="","",'Time Series Inputs'!A95)</f>
        <v/>
      </c>
      <c r="B95" s="157">
        <f>IF('Time Series Inputs'!B95="","",'Time Series Inputs'!B95)</f>
        <v/>
      </c>
      <c r="C95" s="157">
        <f>IF('Time Series Inputs'!C95="","",'Time Series Inputs'!C95)</f>
        <v/>
      </c>
      <c r="D95" s="157">
        <f>IF(A95="","",'Apply Constraints'!A95)</f>
        <v/>
      </c>
      <c r="E95" s="157">
        <f>IF(B95="","",(V94*B95/B94/(1+V94*(B95/B94-1))))</f>
        <v/>
      </c>
      <c r="F95" s="157">
        <f>IF(B95="","",R94*B95+T94)</f>
        <v/>
      </c>
      <c r="G95" s="157">
        <f>IF(B95="","", E95*F95)</f>
        <v/>
      </c>
      <c r="H95" s="157">
        <f>IF(B95="","", F95 - R94*B95)</f>
        <v/>
      </c>
      <c r="I95" s="157">
        <f>IF(B95="","", G95/B95)</f>
        <v/>
      </c>
      <c r="J95" s="157">
        <f>IF(B95="","", -F95* (1-(1-ANNUAL_STRATEGY_FEE)^(1/252)))</f>
        <v/>
      </c>
      <c r="K95" s="157">
        <f>IF(B95="","", H95+J95)</f>
        <v/>
      </c>
      <c r="L95" s="157">
        <f>IF(B95="","", K95+G95)</f>
        <v/>
      </c>
      <c r="M95" s="157">
        <f>IF(B95="","", G95/L95)</f>
        <v/>
      </c>
      <c r="N95" s="157">
        <f>IF(B95="","",(D95-M95))</f>
        <v/>
      </c>
      <c r="O95" s="157">
        <f>IF(B95="","",BID_OFFER_SPREAD/2*D95)</f>
        <v/>
      </c>
      <c r="P95" s="157">
        <f>IF(A95="","",IF(D95=0,-E95,IF(AND(D95=(N95+O95),NOT(O95=0)),0,IF(D95&gt;=M95,N95/(1+O95),N95/(1-O95)))))</f>
        <v/>
      </c>
      <c r="Q95" s="157">
        <f>IF(B95="","", IF(D95=0,F95*P95/B95, L95*P95/B95))</f>
        <v/>
      </c>
      <c r="R95" s="157">
        <f>IF(B95="","", Q95+I95)</f>
        <v/>
      </c>
      <c r="S95" s="157">
        <f>IF(A95="","",IF(Q95&gt;0,-Q95*B95*(1+BID_OFFER_SPREAD/2),-Q95*B95*(1-BID_OFFER_SPREAD/2)))</f>
        <v/>
      </c>
      <c r="T95" s="157">
        <f>IF(B95="","", K95+S95)</f>
        <v/>
      </c>
      <c r="U95" s="157">
        <f>IF(B95="","", R95*B95)</f>
        <v/>
      </c>
      <c r="V95" s="157">
        <f>IF(E95="","",U95/(U95+T95))</f>
        <v/>
      </c>
      <c r="W95" s="86">
        <f>IF(B95="","", IF(ROUND(V95,10)=ROUND(D95,10),"Correct", "Error"))</f>
        <v/>
      </c>
      <c r="X95" s="158">
        <f>IF(B95="","", T95+U95)</f>
        <v/>
      </c>
    </row>
    <row customHeight="1" ht="13.5" r="96" s="75">
      <c r="A96" s="126">
        <f>IF('Time Series Inputs'!A96="","",'Time Series Inputs'!A96)</f>
        <v/>
      </c>
      <c r="B96" s="157">
        <f>IF('Time Series Inputs'!B96="","",'Time Series Inputs'!B96)</f>
        <v/>
      </c>
      <c r="C96" s="157">
        <f>IF('Time Series Inputs'!C96="","",'Time Series Inputs'!C96)</f>
        <v/>
      </c>
      <c r="D96" s="157">
        <f>IF(A96="","",'Apply Constraints'!A96)</f>
        <v/>
      </c>
      <c r="E96" s="157">
        <f>IF(B96="","",(V95*B96/B95/(1+V95*(B96/B95-1))))</f>
        <v/>
      </c>
      <c r="F96" s="157">
        <f>IF(B96="","",R95*B96+T95)</f>
        <v/>
      </c>
      <c r="G96" s="157">
        <f>IF(B96="","", E96*F96)</f>
        <v/>
      </c>
      <c r="H96" s="157">
        <f>IF(B96="","", F96 - R95*B96)</f>
        <v/>
      </c>
      <c r="I96" s="157">
        <f>IF(B96="","", G96/B96)</f>
        <v/>
      </c>
      <c r="J96" s="157">
        <f>IF(B96="","", -F96* (1-(1-ANNUAL_STRATEGY_FEE)^(1/252)))</f>
        <v/>
      </c>
      <c r="K96" s="157">
        <f>IF(B96="","", H96+J96)</f>
        <v/>
      </c>
      <c r="L96" s="157">
        <f>IF(B96="","", K96+G96)</f>
        <v/>
      </c>
      <c r="M96" s="157">
        <f>IF(B96="","", G96/L96)</f>
        <v/>
      </c>
      <c r="N96" s="157">
        <f>IF(B96="","",(D96-M96))</f>
        <v/>
      </c>
      <c r="O96" s="157">
        <f>IF(B96="","",BID_OFFER_SPREAD/2*D96)</f>
        <v/>
      </c>
      <c r="P96" s="157">
        <f>IF(A96="","",IF(D96=0,-E96,IF(AND(D96=(N96+O96),NOT(O96=0)),0,IF(D96&gt;=M96,N96/(1+O96),N96/(1-O96)))))</f>
        <v/>
      </c>
      <c r="Q96" s="157">
        <f>IF(B96="","", IF(D96=0,F96*P96/B96, L96*P96/B96))</f>
        <v/>
      </c>
      <c r="R96" s="157">
        <f>IF(B96="","", Q96+I96)</f>
        <v/>
      </c>
      <c r="S96" s="157">
        <f>IF(A96="","",IF(Q96&gt;0,-Q96*B96*(1+BID_OFFER_SPREAD/2),-Q96*B96*(1-BID_OFFER_SPREAD/2)))</f>
        <v/>
      </c>
      <c r="T96" s="157">
        <f>IF(B96="","", K96+S96)</f>
        <v/>
      </c>
      <c r="U96" s="157">
        <f>IF(B96="","", R96*B96)</f>
        <v/>
      </c>
      <c r="V96" s="157">
        <f>IF(E96="","",U96/(U96+T96))</f>
        <v/>
      </c>
      <c r="W96" s="86">
        <f>IF(B96="","", IF(ROUND(V96,10)=ROUND(D96,10),"Correct", "Error"))</f>
        <v/>
      </c>
      <c r="X96" s="158">
        <f>IF(B96="","", T96+U96)</f>
        <v/>
      </c>
    </row>
    <row customHeight="1" ht="13.5" r="97" s="75">
      <c r="A97" s="126">
        <f>IF('Time Series Inputs'!A97="","",'Time Series Inputs'!A97)</f>
        <v/>
      </c>
      <c r="B97" s="157">
        <f>IF('Time Series Inputs'!B97="","",'Time Series Inputs'!B97)</f>
        <v/>
      </c>
      <c r="C97" s="157">
        <f>IF('Time Series Inputs'!C97="","",'Time Series Inputs'!C97)</f>
        <v/>
      </c>
      <c r="D97" s="157">
        <f>IF(A97="","",'Apply Constraints'!A97)</f>
        <v/>
      </c>
      <c r="E97" s="157">
        <f>IF(B97="","",(V96*B97/B96/(1+V96*(B97/B96-1))))</f>
        <v/>
      </c>
      <c r="F97" s="157">
        <f>IF(B97="","",R96*B97+T96)</f>
        <v/>
      </c>
      <c r="G97" s="157">
        <f>IF(B97="","", E97*F97)</f>
        <v/>
      </c>
      <c r="H97" s="157">
        <f>IF(B97="","", F97 - R96*B97)</f>
        <v/>
      </c>
      <c r="I97" s="157">
        <f>IF(B97="","", G97/B97)</f>
        <v/>
      </c>
      <c r="J97" s="157">
        <f>IF(B97="","", -F97* (1-(1-ANNUAL_STRATEGY_FEE)^(1/252)))</f>
        <v/>
      </c>
      <c r="K97" s="157">
        <f>IF(B97="","", H97+J97)</f>
        <v/>
      </c>
      <c r="L97" s="157">
        <f>IF(B97="","", K97+G97)</f>
        <v/>
      </c>
      <c r="M97" s="157">
        <f>IF(B97="","", G97/L97)</f>
        <v/>
      </c>
      <c r="N97" s="157">
        <f>IF(B97="","",(D97-M97))</f>
        <v/>
      </c>
      <c r="O97" s="157">
        <f>IF(B97="","",BID_OFFER_SPREAD/2*D97)</f>
        <v/>
      </c>
      <c r="P97" s="157">
        <f>IF(A97="","",IF(D97=0,-E97,IF(AND(D97=(N97+O97),NOT(O97=0)),0,IF(D97&gt;=M97,N97/(1+O97),N97/(1-O97)))))</f>
        <v/>
      </c>
      <c r="Q97" s="157">
        <f>IF(B97="","", IF(D97=0,F97*P97/B97, L97*P97/B97))</f>
        <v/>
      </c>
      <c r="R97" s="157">
        <f>IF(B97="","", Q97+I97)</f>
        <v/>
      </c>
      <c r="S97" s="157">
        <f>IF(A97="","",IF(Q97&gt;0,-Q97*B97*(1+BID_OFFER_SPREAD/2),-Q97*B97*(1-BID_OFFER_SPREAD/2)))</f>
        <v/>
      </c>
      <c r="T97" s="157">
        <f>IF(B97="","", K97+S97)</f>
        <v/>
      </c>
      <c r="U97" s="157">
        <f>IF(B97="","", R97*B97)</f>
        <v/>
      </c>
      <c r="V97" s="157">
        <f>IF(E97="","",U97/(U97+T97))</f>
        <v/>
      </c>
      <c r="W97" s="86">
        <f>IF(B97="","", IF(ROUND(V97,10)=ROUND(D97,10),"Correct", "Error"))</f>
        <v/>
      </c>
      <c r="X97" s="158">
        <f>IF(B97="","", T97+U97)</f>
        <v/>
      </c>
    </row>
    <row customHeight="1" ht="13.5" r="98" s="75">
      <c r="A98" s="126">
        <f>IF('Time Series Inputs'!A98="","",'Time Series Inputs'!A98)</f>
        <v/>
      </c>
      <c r="B98" s="157">
        <f>IF('Time Series Inputs'!B98="","",'Time Series Inputs'!B98)</f>
        <v/>
      </c>
      <c r="C98" s="157">
        <f>IF('Time Series Inputs'!C98="","",'Time Series Inputs'!C98)</f>
        <v/>
      </c>
      <c r="D98" s="157">
        <f>IF(A98="","",'Apply Constraints'!A98)</f>
        <v/>
      </c>
      <c r="E98" s="157">
        <f>IF(B98="","",(V97*B98/B97/(1+V97*(B98/B97-1))))</f>
        <v/>
      </c>
      <c r="F98" s="157">
        <f>IF(B98="","",R97*B98+T97)</f>
        <v/>
      </c>
      <c r="G98" s="157">
        <f>IF(B98="","", E98*F98)</f>
        <v/>
      </c>
      <c r="H98" s="157">
        <f>IF(B98="","", F98 - R97*B98)</f>
        <v/>
      </c>
      <c r="I98" s="157">
        <f>IF(B98="","", G98/B98)</f>
        <v/>
      </c>
      <c r="J98" s="157">
        <f>IF(B98="","", -F98* (1-(1-ANNUAL_STRATEGY_FEE)^(1/252)))</f>
        <v/>
      </c>
      <c r="K98" s="157">
        <f>IF(B98="","", H98+J98)</f>
        <v/>
      </c>
      <c r="L98" s="157">
        <f>IF(B98="","", K98+G98)</f>
        <v/>
      </c>
      <c r="M98" s="157">
        <f>IF(B98="","", G98/L98)</f>
        <v/>
      </c>
      <c r="N98" s="157">
        <f>IF(B98="","",(D98-M98))</f>
        <v/>
      </c>
      <c r="O98" s="157">
        <f>IF(B98="","",BID_OFFER_SPREAD/2*D98)</f>
        <v/>
      </c>
      <c r="P98" s="157">
        <f>IF(A98="","",IF(D98=0,-E98,IF(AND(D98=(N98+O98),NOT(O98=0)),0,IF(D98&gt;=M98,N98/(1+O98),N98/(1-O98)))))</f>
        <v/>
      </c>
      <c r="Q98" s="157">
        <f>IF(B98="","", IF(D98=0,F98*P98/B98, L98*P98/B98))</f>
        <v/>
      </c>
      <c r="R98" s="157">
        <f>IF(B98="","", Q98+I98)</f>
        <v/>
      </c>
      <c r="S98" s="157">
        <f>IF(A98="","",IF(Q98&gt;0,-Q98*B98*(1+BID_OFFER_SPREAD/2),-Q98*B98*(1-BID_OFFER_SPREAD/2)))</f>
        <v/>
      </c>
      <c r="T98" s="157">
        <f>IF(B98="","", K98+S98)</f>
        <v/>
      </c>
      <c r="U98" s="157">
        <f>IF(B98="","", R98*B98)</f>
        <v/>
      </c>
      <c r="V98" s="157">
        <f>IF(E98="","",U98/(U98+T98))</f>
        <v/>
      </c>
      <c r="W98" s="86">
        <f>IF(B98="","", IF(ROUND(V98,10)=ROUND(D98,10),"Correct", "Error"))</f>
        <v/>
      </c>
      <c r="X98" s="158">
        <f>IF(B98="","", T98+U98)</f>
        <v/>
      </c>
    </row>
    <row customHeight="1" ht="13.5" r="99" s="75">
      <c r="A99" s="126">
        <f>IF('Time Series Inputs'!A99="","",'Time Series Inputs'!A99)</f>
        <v/>
      </c>
      <c r="B99" s="157">
        <f>IF('Time Series Inputs'!B99="","",'Time Series Inputs'!B99)</f>
        <v/>
      </c>
      <c r="C99" s="157">
        <f>IF('Time Series Inputs'!C99="","",'Time Series Inputs'!C99)</f>
        <v/>
      </c>
      <c r="D99" s="157">
        <f>IF(A99="","",'Apply Constraints'!A99)</f>
        <v/>
      </c>
      <c r="E99" s="157">
        <f>IF(B99="","",(V98*B99/B98/(1+V98*(B99/B98-1))))</f>
        <v/>
      </c>
      <c r="F99" s="157">
        <f>IF(B99="","",R98*B99+T98)</f>
        <v/>
      </c>
      <c r="G99" s="157">
        <f>IF(B99="","", E99*F99)</f>
        <v/>
      </c>
      <c r="H99" s="157">
        <f>IF(B99="","", F99 - R98*B99)</f>
        <v/>
      </c>
      <c r="I99" s="157">
        <f>IF(B99="","", G99/B99)</f>
        <v/>
      </c>
      <c r="J99" s="157">
        <f>IF(B99="","", -F99* (1-(1-ANNUAL_STRATEGY_FEE)^(1/252)))</f>
        <v/>
      </c>
      <c r="K99" s="157">
        <f>IF(B99="","", H99+J99)</f>
        <v/>
      </c>
      <c r="L99" s="157">
        <f>IF(B99="","", K99+G99)</f>
        <v/>
      </c>
      <c r="M99" s="157">
        <f>IF(B99="","", G99/L99)</f>
        <v/>
      </c>
      <c r="N99" s="157">
        <f>IF(B99="","",(D99-M99))</f>
        <v/>
      </c>
      <c r="O99" s="157">
        <f>IF(B99="","",BID_OFFER_SPREAD/2*D99)</f>
        <v/>
      </c>
      <c r="P99" s="157">
        <f>IF(A99="","",IF(D99=0,-E99,IF(AND(D99=(N99+O99),NOT(O99=0)),0,IF(D99&gt;=M99,N99/(1+O99),N99/(1-O99)))))</f>
        <v/>
      </c>
      <c r="Q99" s="157">
        <f>IF(B99="","", IF(D99=0,F99*P99/B99, L99*P99/B99))</f>
        <v/>
      </c>
      <c r="R99" s="157">
        <f>IF(B99="","", Q99+I99)</f>
        <v/>
      </c>
      <c r="S99" s="157">
        <f>IF(A99="","",IF(Q99&gt;0,-Q99*B99*(1+BID_OFFER_SPREAD/2),-Q99*B99*(1-BID_OFFER_SPREAD/2)))</f>
        <v/>
      </c>
      <c r="T99" s="157">
        <f>IF(B99="","", K99+S99)</f>
        <v/>
      </c>
      <c r="U99" s="157">
        <f>IF(B99="","", R99*B99)</f>
        <v/>
      </c>
      <c r="V99" s="157">
        <f>IF(E99="","",U99/(U99+T99))</f>
        <v/>
      </c>
      <c r="W99" s="86">
        <f>IF(B99="","", IF(ROUND(V99,10)=ROUND(D99,10),"Correct", "Error"))</f>
        <v/>
      </c>
      <c r="X99" s="158">
        <f>IF(B99="","", T99+U99)</f>
        <v/>
      </c>
    </row>
    <row customHeight="1" ht="13.5" r="100" s="75">
      <c r="A100" s="126">
        <f>IF('Time Series Inputs'!A100="","",'Time Series Inputs'!A100)</f>
        <v/>
      </c>
      <c r="B100" s="157">
        <f>IF('Time Series Inputs'!B100="","",'Time Series Inputs'!B100)</f>
        <v/>
      </c>
      <c r="C100" s="157">
        <f>IF('Time Series Inputs'!C100="","",'Time Series Inputs'!C100)</f>
        <v/>
      </c>
      <c r="D100" s="157">
        <f>IF(A100="","",'Apply Constraints'!A100)</f>
        <v/>
      </c>
      <c r="E100" s="157">
        <f>IF(B100="","",(V99*B100/B99/(1+V99*(B100/B99-1))))</f>
        <v/>
      </c>
      <c r="F100" s="157">
        <f>IF(B100="","",R99*B100+T99)</f>
        <v/>
      </c>
      <c r="G100" s="157">
        <f>IF(B100="","", E100*F100)</f>
        <v/>
      </c>
      <c r="H100" s="157">
        <f>IF(B100="","", F100 - R99*B100)</f>
        <v/>
      </c>
      <c r="I100" s="157">
        <f>IF(B100="","", G100/B100)</f>
        <v/>
      </c>
      <c r="J100" s="157">
        <f>IF(B100="","", -F100* (1-(1-ANNUAL_STRATEGY_FEE)^(1/252)))</f>
        <v/>
      </c>
      <c r="K100" s="157">
        <f>IF(B100="","", H100+J100)</f>
        <v/>
      </c>
      <c r="L100" s="157">
        <f>IF(B100="","", K100+G100)</f>
        <v/>
      </c>
      <c r="M100" s="157">
        <f>IF(B100="","", G100/L100)</f>
        <v/>
      </c>
      <c r="N100" s="157">
        <f>IF(B100="","",(D100-M100))</f>
        <v/>
      </c>
      <c r="O100" s="157">
        <f>IF(B100="","",BID_OFFER_SPREAD/2*D100)</f>
        <v/>
      </c>
      <c r="P100" s="157">
        <f>IF(A100="","",IF(D100=0,-E100,IF(AND(D100=(N100+O100),NOT(O100=0)),0,IF(D100&gt;=M100,N100/(1+O100),N100/(1-O100)))))</f>
        <v/>
      </c>
      <c r="Q100" s="157">
        <f>IF(B100="","", IF(D100=0,F100*P100/B100, L100*P100/B100))</f>
        <v/>
      </c>
      <c r="R100" s="157">
        <f>IF(B100="","", Q100+I100)</f>
        <v/>
      </c>
      <c r="S100" s="157">
        <f>IF(A100="","",IF(Q100&gt;0,-Q100*B100*(1+BID_OFFER_SPREAD/2),-Q100*B100*(1-BID_OFFER_SPREAD/2)))</f>
        <v/>
      </c>
      <c r="T100" s="157">
        <f>IF(B100="","", K100+S100)</f>
        <v/>
      </c>
      <c r="U100" s="157">
        <f>IF(B100="","", R100*B100)</f>
        <v/>
      </c>
      <c r="V100" s="157">
        <f>IF(E100="","",U100/(U100+T100))</f>
        <v/>
      </c>
      <c r="W100" s="86">
        <f>IF(B100="","", IF(ROUND(V100,10)=ROUND(D100,10),"Correct", "Error"))</f>
        <v/>
      </c>
      <c r="X100" s="158">
        <f>IF(B100="","", T100+U100)</f>
        <v/>
      </c>
    </row>
    <row customHeight="1" ht="13.5" r="101" s="75">
      <c r="A101" s="126">
        <f>IF('Time Series Inputs'!A101="","",'Time Series Inputs'!A101)</f>
        <v/>
      </c>
      <c r="B101" s="157">
        <f>IF('Time Series Inputs'!B101="","",'Time Series Inputs'!B101)</f>
        <v/>
      </c>
      <c r="C101" s="157">
        <f>IF('Time Series Inputs'!C101="","",'Time Series Inputs'!C101)</f>
        <v/>
      </c>
      <c r="D101" s="157">
        <f>IF(A101="","",'Apply Constraints'!A101)</f>
        <v/>
      </c>
      <c r="E101" s="157">
        <f>IF(B101="","",(V100*B101/B100/(1+V100*(B101/B100-1))))</f>
        <v/>
      </c>
      <c r="F101" s="157">
        <f>IF(B101="","",R100*B101+T100)</f>
        <v/>
      </c>
      <c r="G101" s="157">
        <f>IF(B101="","", E101*F101)</f>
        <v/>
      </c>
      <c r="H101" s="157">
        <f>IF(B101="","", F101 - R100*B101)</f>
        <v/>
      </c>
      <c r="I101" s="157">
        <f>IF(B101="","", G101/B101)</f>
        <v/>
      </c>
      <c r="J101" s="157">
        <f>IF(B101="","", -F101* (1-(1-ANNUAL_STRATEGY_FEE)^(1/252)))</f>
        <v/>
      </c>
      <c r="K101" s="157">
        <f>IF(B101="","", H101+J101)</f>
        <v/>
      </c>
      <c r="L101" s="157">
        <f>IF(B101="","", K101+G101)</f>
        <v/>
      </c>
      <c r="M101" s="157">
        <f>IF(B101="","", G101/L101)</f>
        <v/>
      </c>
      <c r="N101" s="157">
        <f>IF(B101="","",(D101-M101))</f>
        <v/>
      </c>
      <c r="O101" s="157">
        <f>IF(B101="","",BID_OFFER_SPREAD/2*D101)</f>
        <v/>
      </c>
      <c r="P101" s="157">
        <f>IF(A101="","",IF(D101=0,-E101,IF(AND(D101=(N101+O101),NOT(O101=0)),0,IF(D101&gt;=M101,N101/(1+O101),N101/(1-O101)))))</f>
        <v/>
      </c>
      <c r="Q101" s="157">
        <f>IF(B101="","", IF(D101=0,F101*P101/B101, L101*P101/B101))</f>
        <v/>
      </c>
      <c r="R101" s="157">
        <f>IF(B101="","", Q101+I101)</f>
        <v/>
      </c>
      <c r="S101" s="157">
        <f>IF(A101="","",IF(Q101&gt;0,-Q101*B101*(1+BID_OFFER_SPREAD/2),-Q101*B101*(1-BID_OFFER_SPREAD/2)))</f>
        <v/>
      </c>
      <c r="T101" s="157">
        <f>IF(B101="","", K101+S101)</f>
        <v/>
      </c>
      <c r="U101" s="157">
        <f>IF(B101="","", R101*B101)</f>
        <v/>
      </c>
      <c r="V101" s="157">
        <f>IF(E101="","",U101/(U101+T101))</f>
        <v/>
      </c>
      <c r="W101" s="86">
        <f>IF(B101="","", IF(ROUND(V101,10)=ROUND(D101,10),"Correct", "Error"))</f>
        <v/>
      </c>
      <c r="X101" s="158">
        <f>IF(B101="","", T101+U101)</f>
        <v/>
      </c>
    </row>
    <row customHeight="1" ht="13.5" r="102" s="75">
      <c r="A102" s="126">
        <f>IF('Time Series Inputs'!A102="","",'Time Series Inputs'!A102)</f>
        <v/>
      </c>
      <c r="B102" s="157">
        <f>IF('Time Series Inputs'!B102="","",'Time Series Inputs'!B102)</f>
        <v/>
      </c>
      <c r="C102" s="157">
        <f>IF('Time Series Inputs'!C102="","",'Time Series Inputs'!C102)</f>
        <v/>
      </c>
      <c r="D102" s="157">
        <f>IF(A102="","",'Apply Constraints'!A102)</f>
        <v/>
      </c>
      <c r="E102" s="157">
        <f>IF(B102="","",(V101*B102/B101/(1+V101*(B102/B101-1))))</f>
        <v/>
      </c>
      <c r="F102" s="157">
        <f>IF(B102="","",R101*B102+T101)</f>
        <v/>
      </c>
      <c r="G102" s="157">
        <f>IF(B102="","", E102*F102)</f>
        <v/>
      </c>
      <c r="H102" s="157">
        <f>IF(B102="","", F102 - R101*B102)</f>
        <v/>
      </c>
      <c r="I102" s="157">
        <f>IF(B102="","", G102/B102)</f>
        <v/>
      </c>
      <c r="J102" s="157">
        <f>IF(B102="","", -F102* (1-(1-ANNUAL_STRATEGY_FEE)^(1/252)))</f>
        <v/>
      </c>
      <c r="K102" s="157">
        <f>IF(B102="","", H102+J102)</f>
        <v/>
      </c>
      <c r="L102" s="157">
        <f>IF(B102="","", K102+G102)</f>
        <v/>
      </c>
      <c r="M102" s="157">
        <f>IF(B102="","", G102/L102)</f>
        <v/>
      </c>
      <c r="N102" s="157">
        <f>IF(B102="","",(D102-M102))</f>
        <v/>
      </c>
      <c r="O102" s="157">
        <f>IF(B102="","",BID_OFFER_SPREAD/2*D102)</f>
        <v/>
      </c>
      <c r="P102" s="157">
        <f>IF(A102="","",IF(D102=0,-E102,IF(AND(D102=(N102+O102),NOT(O102=0)),0,IF(D102&gt;=M102,N102/(1+O102),N102/(1-O102)))))</f>
        <v/>
      </c>
      <c r="Q102" s="157">
        <f>IF(B102="","", IF(D102=0,F102*P102/B102, L102*P102/B102))</f>
        <v/>
      </c>
      <c r="R102" s="157">
        <f>IF(B102="","", Q102+I102)</f>
        <v/>
      </c>
      <c r="S102" s="157">
        <f>IF(A102="","",IF(Q102&gt;0,-Q102*B102*(1+BID_OFFER_SPREAD/2),-Q102*B102*(1-BID_OFFER_SPREAD/2)))</f>
        <v/>
      </c>
      <c r="T102" s="157">
        <f>IF(B102="","", K102+S102)</f>
        <v/>
      </c>
      <c r="U102" s="157">
        <f>IF(B102="","", R102*B102)</f>
        <v/>
      </c>
      <c r="V102" s="157">
        <f>IF(E102="","",U102/(U102+T102))</f>
        <v/>
      </c>
      <c r="W102" s="86">
        <f>IF(B102="","", IF(ROUND(V102,10)=ROUND(D102,10),"Correct", "Error"))</f>
        <v/>
      </c>
      <c r="X102" s="158">
        <f>IF(B102="","", T102+U102)</f>
        <v/>
      </c>
    </row>
    <row customHeight="1" ht="13.5" r="103" s="75">
      <c r="A103" s="126">
        <f>IF('Time Series Inputs'!A103="","",'Time Series Inputs'!A103)</f>
        <v/>
      </c>
      <c r="B103" s="157">
        <f>IF('Time Series Inputs'!B103="","",'Time Series Inputs'!B103)</f>
        <v/>
      </c>
      <c r="C103" s="157">
        <f>IF('Time Series Inputs'!C103="","",'Time Series Inputs'!C103)</f>
        <v/>
      </c>
      <c r="D103" s="157">
        <f>IF(A103="","",'Apply Constraints'!A103)</f>
        <v/>
      </c>
      <c r="E103" s="157">
        <f>IF(B103="","",(V102*B103/B102/(1+V102*(B103/B102-1))))</f>
        <v/>
      </c>
      <c r="F103" s="157">
        <f>IF(B103="","",R102*B103+T102)</f>
        <v/>
      </c>
      <c r="G103" s="157">
        <f>IF(B103="","", E103*F103)</f>
        <v/>
      </c>
      <c r="H103" s="157">
        <f>IF(B103="","", F103 - R102*B103)</f>
        <v/>
      </c>
      <c r="I103" s="157">
        <f>IF(B103="","", G103/B103)</f>
        <v/>
      </c>
      <c r="J103" s="157">
        <f>IF(B103="","", -F103* (1-(1-ANNUAL_STRATEGY_FEE)^(1/252)))</f>
        <v/>
      </c>
      <c r="K103" s="157">
        <f>IF(B103="","", H103+J103)</f>
        <v/>
      </c>
      <c r="L103" s="157">
        <f>IF(B103="","", K103+G103)</f>
        <v/>
      </c>
      <c r="M103" s="157">
        <f>IF(B103="","", G103/L103)</f>
        <v/>
      </c>
      <c r="N103" s="157">
        <f>IF(B103="","",(D103-M103))</f>
        <v/>
      </c>
      <c r="O103" s="157">
        <f>IF(B103="","",BID_OFFER_SPREAD/2*D103)</f>
        <v/>
      </c>
      <c r="P103" s="157">
        <f>IF(A103="","",IF(D103=0,-E103,IF(AND(D103=(N103+O103),NOT(O103=0)),0,IF(D103&gt;=M103,N103/(1+O103),N103/(1-O103)))))</f>
        <v/>
      </c>
      <c r="Q103" s="157">
        <f>IF(B103="","", IF(D103=0,F103*P103/B103, L103*P103/B103))</f>
        <v/>
      </c>
      <c r="R103" s="157">
        <f>IF(B103="","", Q103+I103)</f>
        <v/>
      </c>
      <c r="S103" s="157">
        <f>IF(A103="","",IF(Q103&gt;0,-Q103*B103*(1+BID_OFFER_SPREAD/2),-Q103*B103*(1-BID_OFFER_SPREAD/2)))</f>
        <v/>
      </c>
      <c r="T103" s="157">
        <f>IF(B103="","", K103+S103)</f>
        <v/>
      </c>
      <c r="U103" s="157">
        <f>IF(B103="","", R103*B103)</f>
        <v/>
      </c>
      <c r="V103" s="157">
        <f>IF(E103="","",U103/(U103+T103))</f>
        <v/>
      </c>
      <c r="W103" s="86">
        <f>IF(B103="","", IF(ROUND(V103,10)=ROUND(D103,10),"Correct", "Error"))</f>
        <v/>
      </c>
      <c r="X103" s="158">
        <f>IF(B103="","", T103+U103)</f>
        <v/>
      </c>
    </row>
    <row customHeight="1" ht="13.5" r="104" s="75">
      <c r="A104" s="126">
        <f>IF('Time Series Inputs'!A104="","",'Time Series Inputs'!A104)</f>
        <v/>
      </c>
      <c r="B104" s="157">
        <f>IF('Time Series Inputs'!B104="","",'Time Series Inputs'!B104)</f>
        <v/>
      </c>
      <c r="C104" s="157">
        <f>IF('Time Series Inputs'!C104="","",'Time Series Inputs'!C104)</f>
        <v/>
      </c>
      <c r="D104" s="157">
        <f>IF(A104="","",'Apply Constraints'!A104)</f>
        <v/>
      </c>
      <c r="E104" s="157">
        <f>IF(B104="","",(V103*B104/B103/(1+V103*(B104/B103-1))))</f>
        <v/>
      </c>
      <c r="F104" s="157">
        <f>IF(B104="","",R103*B104+T103)</f>
        <v/>
      </c>
      <c r="G104" s="157">
        <f>IF(B104="","", E104*F104)</f>
        <v/>
      </c>
      <c r="H104" s="157">
        <f>IF(B104="","", F104 - R103*B104)</f>
        <v/>
      </c>
      <c r="I104" s="157">
        <f>IF(B104="","", G104/B104)</f>
        <v/>
      </c>
      <c r="J104" s="157">
        <f>IF(B104="","", -F104* (1-(1-ANNUAL_STRATEGY_FEE)^(1/252)))</f>
        <v/>
      </c>
      <c r="K104" s="157">
        <f>IF(B104="","", H104+J104)</f>
        <v/>
      </c>
      <c r="L104" s="157">
        <f>IF(B104="","", K104+G104)</f>
        <v/>
      </c>
      <c r="M104" s="157">
        <f>IF(B104="","", G104/L104)</f>
        <v/>
      </c>
      <c r="N104" s="157">
        <f>IF(B104="","",(D104-M104))</f>
        <v/>
      </c>
      <c r="O104" s="157">
        <f>IF(B104="","",BID_OFFER_SPREAD/2*D104)</f>
        <v/>
      </c>
      <c r="P104" s="157">
        <f>IF(A104="","",IF(D104=0,-E104,IF(AND(D104=(N104+O104),NOT(O104=0)),0,IF(D104&gt;=M104,N104/(1+O104),N104/(1-O104)))))</f>
        <v/>
      </c>
      <c r="Q104" s="157">
        <f>IF(B104="","", IF(D104=0,F104*P104/B104, L104*P104/B104))</f>
        <v/>
      </c>
      <c r="R104" s="157">
        <f>IF(B104="","", Q104+I104)</f>
        <v/>
      </c>
      <c r="S104" s="157">
        <f>IF(A104="","",IF(Q104&gt;0,-Q104*B104*(1+BID_OFFER_SPREAD/2),-Q104*B104*(1-BID_OFFER_SPREAD/2)))</f>
        <v/>
      </c>
      <c r="T104" s="157">
        <f>IF(B104="","", K104+S104)</f>
        <v/>
      </c>
      <c r="U104" s="157">
        <f>IF(B104="","", R104*B104)</f>
        <v/>
      </c>
      <c r="V104" s="157">
        <f>IF(E104="","",U104/(U104+T104))</f>
        <v/>
      </c>
      <c r="W104" s="86">
        <f>IF(B104="","", IF(ROUND(V104,10)=ROUND(D104,10),"Correct", "Error"))</f>
        <v/>
      </c>
      <c r="X104" s="158">
        <f>IF(B104="","", T104+U104)</f>
        <v/>
      </c>
    </row>
    <row customHeight="1" ht="13.5" r="105" s="75">
      <c r="A105" s="126">
        <f>IF('Time Series Inputs'!A105="","",'Time Series Inputs'!A105)</f>
        <v/>
      </c>
      <c r="B105" s="157">
        <f>IF('Time Series Inputs'!B105="","",'Time Series Inputs'!B105)</f>
        <v/>
      </c>
      <c r="C105" s="157">
        <f>IF('Time Series Inputs'!C105="","",'Time Series Inputs'!C105)</f>
        <v/>
      </c>
      <c r="D105" s="157">
        <f>IF(A105="","",'Apply Constraints'!A105)</f>
        <v/>
      </c>
      <c r="E105" s="157">
        <f>IF(B105="","",(V104*B105/B104/(1+V104*(B105/B104-1))))</f>
        <v/>
      </c>
      <c r="F105" s="157">
        <f>IF(B105="","",R104*B105+T104)</f>
        <v/>
      </c>
      <c r="G105" s="157">
        <f>IF(B105="","", E105*F105)</f>
        <v/>
      </c>
      <c r="H105" s="157">
        <f>IF(B105="","", F105 - R104*B105)</f>
        <v/>
      </c>
      <c r="I105" s="157">
        <f>IF(B105="","", G105/B105)</f>
        <v/>
      </c>
      <c r="J105" s="157">
        <f>IF(B105="","", -F105* (1-(1-ANNUAL_STRATEGY_FEE)^(1/252)))</f>
        <v/>
      </c>
      <c r="K105" s="157">
        <f>IF(B105="","", H105+J105)</f>
        <v/>
      </c>
      <c r="L105" s="157">
        <f>IF(B105="","", K105+G105)</f>
        <v/>
      </c>
      <c r="M105" s="157">
        <f>IF(B105="","", G105/L105)</f>
        <v/>
      </c>
      <c r="N105" s="157">
        <f>IF(B105="","",(D105-M105))</f>
        <v/>
      </c>
      <c r="O105" s="157">
        <f>IF(B105="","",BID_OFFER_SPREAD/2*D105)</f>
        <v/>
      </c>
      <c r="P105" s="157">
        <f>IF(A105="","",IF(D105=0,-E105,IF(AND(D105=(N105+O105),NOT(O105=0)),0,IF(D105&gt;=M105,N105/(1+O105),N105/(1-O105)))))</f>
        <v/>
      </c>
      <c r="Q105" s="157">
        <f>IF(B105="","", IF(D105=0,F105*P105/B105, L105*P105/B105))</f>
        <v/>
      </c>
      <c r="R105" s="157">
        <f>IF(B105="","", Q105+I105)</f>
        <v/>
      </c>
      <c r="S105" s="157">
        <f>IF(A105="","",IF(Q105&gt;0,-Q105*B105*(1+BID_OFFER_SPREAD/2),-Q105*B105*(1-BID_OFFER_SPREAD/2)))</f>
        <v/>
      </c>
      <c r="T105" s="157">
        <f>IF(B105="","", K105+S105)</f>
        <v/>
      </c>
      <c r="U105" s="157">
        <f>IF(B105="","", R105*B105)</f>
        <v/>
      </c>
      <c r="V105" s="157">
        <f>IF(E105="","",U105/(U105+T105))</f>
        <v/>
      </c>
      <c r="W105" s="86">
        <f>IF(B105="","", IF(ROUND(V105,10)=ROUND(D105,10),"Correct", "Error"))</f>
        <v/>
      </c>
      <c r="X105" s="158">
        <f>IF(B105="","", T105+U105)</f>
        <v/>
      </c>
    </row>
    <row customHeight="1" ht="13.5" r="106" s="75">
      <c r="A106" s="126">
        <f>IF('Time Series Inputs'!A106="","",'Time Series Inputs'!A106)</f>
        <v/>
      </c>
      <c r="B106" s="157">
        <f>IF('Time Series Inputs'!B106="","",'Time Series Inputs'!B106)</f>
        <v/>
      </c>
      <c r="C106" s="157">
        <f>IF('Time Series Inputs'!C106="","",'Time Series Inputs'!C106)</f>
        <v/>
      </c>
      <c r="D106" s="157">
        <f>IF(A106="","",'Apply Constraints'!A106)</f>
        <v/>
      </c>
      <c r="E106" s="157">
        <f>IF(B106="","",(V105*B106/B105/(1+V105*(B106/B105-1))))</f>
        <v/>
      </c>
      <c r="F106" s="157">
        <f>IF(B106="","",R105*B106+T105)</f>
        <v/>
      </c>
      <c r="G106" s="157">
        <f>IF(B106="","", E106*F106)</f>
        <v/>
      </c>
      <c r="H106" s="157">
        <f>IF(B106="","", F106 - R105*B106)</f>
        <v/>
      </c>
      <c r="I106" s="157">
        <f>IF(B106="","", G106/B106)</f>
        <v/>
      </c>
      <c r="J106" s="157">
        <f>IF(B106="","", -F106* (1-(1-ANNUAL_STRATEGY_FEE)^(1/252)))</f>
        <v/>
      </c>
      <c r="K106" s="157">
        <f>IF(B106="","", H106+J106)</f>
        <v/>
      </c>
      <c r="L106" s="157">
        <f>IF(B106="","", K106+G106)</f>
        <v/>
      </c>
      <c r="M106" s="157">
        <f>IF(B106="","", G106/L106)</f>
        <v/>
      </c>
      <c r="N106" s="157">
        <f>IF(B106="","",(D106-M106))</f>
        <v/>
      </c>
      <c r="O106" s="157">
        <f>IF(B106="","",BID_OFFER_SPREAD/2*D106)</f>
        <v/>
      </c>
      <c r="P106" s="157">
        <f>IF(A106="","",IF(D106=0,-E106,IF(AND(D106=(N106+O106),NOT(O106=0)),0,IF(D106&gt;=M106,N106/(1+O106),N106/(1-O106)))))</f>
        <v/>
      </c>
      <c r="Q106" s="157">
        <f>IF(B106="","", IF(D106=0,F106*P106/B106, L106*P106/B106))</f>
        <v/>
      </c>
      <c r="R106" s="157">
        <f>IF(B106="","", Q106+I106)</f>
        <v/>
      </c>
      <c r="S106" s="157">
        <f>IF(A106="","",IF(Q106&gt;0,-Q106*B106*(1+BID_OFFER_SPREAD/2),-Q106*B106*(1-BID_OFFER_SPREAD/2)))</f>
        <v/>
      </c>
      <c r="T106" s="157">
        <f>IF(B106="","", K106+S106)</f>
        <v/>
      </c>
      <c r="U106" s="157">
        <f>IF(B106="","", R106*B106)</f>
        <v/>
      </c>
      <c r="V106" s="157">
        <f>IF(E106="","",U106/(U106+T106))</f>
        <v/>
      </c>
      <c r="W106" s="86">
        <f>IF(B106="","", IF(ROUND(V106,10)=ROUND(D106,10),"Correct", "Error"))</f>
        <v/>
      </c>
      <c r="X106" s="158">
        <f>IF(B106="","", T106+U106)</f>
        <v/>
      </c>
    </row>
    <row customHeight="1" ht="13.5" r="107" s="75">
      <c r="A107" s="126">
        <f>IF('Time Series Inputs'!A107="","",'Time Series Inputs'!A107)</f>
        <v/>
      </c>
      <c r="B107" s="157">
        <f>IF('Time Series Inputs'!B107="","",'Time Series Inputs'!B107)</f>
        <v/>
      </c>
      <c r="C107" s="157">
        <f>IF('Time Series Inputs'!C107="","",'Time Series Inputs'!C107)</f>
        <v/>
      </c>
      <c r="D107" s="157">
        <f>IF(A107="","",'Apply Constraints'!A107)</f>
        <v/>
      </c>
      <c r="E107" s="157">
        <f>IF(B107="","",(V106*B107/B106/(1+V106*(B107/B106-1))))</f>
        <v/>
      </c>
      <c r="F107" s="157">
        <f>IF(B107="","",R106*B107+T106)</f>
        <v/>
      </c>
      <c r="G107" s="157">
        <f>IF(B107="","", E107*F107)</f>
        <v/>
      </c>
      <c r="H107" s="157">
        <f>IF(B107="","", F107 - R106*B107)</f>
        <v/>
      </c>
      <c r="I107" s="157">
        <f>IF(B107="","", G107/B107)</f>
        <v/>
      </c>
      <c r="J107" s="157">
        <f>IF(B107="","", -F107* (1-(1-ANNUAL_STRATEGY_FEE)^(1/252)))</f>
        <v/>
      </c>
      <c r="K107" s="157">
        <f>IF(B107="","", H107+J107)</f>
        <v/>
      </c>
      <c r="L107" s="157">
        <f>IF(B107="","", K107+G107)</f>
        <v/>
      </c>
      <c r="M107" s="157">
        <f>IF(B107="","", G107/L107)</f>
        <v/>
      </c>
      <c r="N107" s="157">
        <f>IF(B107="","",(D107-M107))</f>
        <v/>
      </c>
      <c r="O107" s="157">
        <f>IF(B107="","",BID_OFFER_SPREAD/2*D107)</f>
        <v/>
      </c>
      <c r="P107" s="157">
        <f>IF(A107="","",IF(D107=0,-E107,IF(AND(D107=(N107+O107),NOT(O107=0)),0,IF(D107&gt;=M107,N107/(1+O107),N107/(1-O107)))))</f>
        <v/>
      </c>
      <c r="Q107" s="157">
        <f>IF(B107="","", IF(D107=0,F107*P107/B107, L107*P107/B107))</f>
        <v/>
      </c>
      <c r="R107" s="157">
        <f>IF(B107="","", Q107+I107)</f>
        <v/>
      </c>
      <c r="S107" s="157">
        <f>IF(A107="","",IF(Q107&gt;0,-Q107*B107*(1+BID_OFFER_SPREAD/2),-Q107*B107*(1-BID_OFFER_SPREAD/2)))</f>
        <v/>
      </c>
      <c r="T107" s="157">
        <f>IF(B107="","", K107+S107)</f>
        <v/>
      </c>
      <c r="U107" s="157">
        <f>IF(B107="","", R107*B107)</f>
        <v/>
      </c>
      <c r="V107" s="157">
        <f>IF(E107="","",U107/(U107+T107))</f>
        <v/>
      </c>
      <c r="W107" s="86">
        <f>IF(B107="","", IF(ROUND(V107,10)=ROUND(D107,10),"Correct", "Error"))</f>
        <v/>
      </c>
      <c r="X107" s="158">
        <f>IF(B107="","", T107+U107)</f>
        <v/>
      </c>
    </row>
    <row customHeight="1" ht="13.5" r="108" s="75">
      <c r="A108" s="126">
        <f>IF('Time Series Inputs'!A108="","",'Time Series Inputs'!A108)</f>
        <v/>
      </c>
      <c r="B108" s="157">
        <f>IF('Time Series Inputs'!B108="","",'Time Series Inputs'!B108)</f>
        <v/>
      </c>
      <c r="C108" s="157">
        <f>IF('Time Series Inputs'!C108="","",'Time Series Inputs'!C108)</f>
        <v/>
      </c>
      <c r="D108" s="157">
        <f>IF(A108="","",'Apply Constraints'!A108)</f>
        <v/>
      </c>
      <c r="E108" s="157">
        <f>IF(B108="","",(V107*B108/B107/(1+V107*(B108/B107-1))))</f>
        <v/>
      </c>
      <c r="F108" s="157">
        <f>IF(B108="","",R107*B108+T107)</f>
        <v/>
      </c>
      <c r="G108" s="157">
        <f>IF(B108="","", E108*F108)</f>
        <v/>
      </c>
      <c r="H108" s="157">
        <f>IF(B108="","", F108 - R107*B108)</f>
        <v/>
      </c>
      <c r="I108" s="157">
        <f>IF(B108="","", G108/B108)</f>
        <v/>
      </c>
      <c r="J108" s="157">
        <f>IF(B108="","", -F108* (1-(1-ANNUAL_STRATEGY_FEE)^(1/252)))</f>
        <v/>
      </c>
      <c r="K108" s="157">
        <f>IF(B108="","", H108+J108)</f>
        <v/>
      </c>
      <c r="L108" s="157">
        <f>IF(B108="","", K108+G108)</f>
        <v/>
      </c>
      <c r="M108" s="157">
        <f>IF(B108="","", G108/L108)</f>
        <v/>
      </c>
      <c r="N108" s="157">
        <f>IF(B108="","",(D108-M108))</f>
        <v/>
      </c>
      <c r="O108" s="157">
        <f>IF(B108="","",BID_OFFER_SPREAD/2*D108)</f>
        <v/>
      </c>
      <c r="P108" s="157">
        <f>IF(A108="","",IF(D108=0,-E108,IF(AND(D108=(N108+O108),NOT(O108=0)),0,IF(D108&gt;=M108,N108/(1+O108),N108/(1-O108)))))</f>
        <v/>
      </c>
      <c r="Q108" s="157">
        <f>IF(B108="","", IF(D108=0,F108*P108/B108, L108*P108/B108))</f>
        <v/>
      </c>
      <c r="R108" s="157">
        <f>IF(B108="","", Q108+I108)</f>
        <v/>
      </c>
      <c r="S108" s="157">
        <f>IF(A108="","",IF(Q108&gt;0,-Q108*B108*(1+BID_OFFER_SPREAD/2),-Q108*B108*(1-BID_OFFER_SPREAD/2)))</f>
        <v/>
      </c>
      <c r="T108" s="157">
        <f>IF(B108="","", K108+S108)</f>
        <v/>
      </c>
      <c r="U108" s="157">
        <f>IF(B108="","", R108*B108)</f>
        <v/>
      </c>
      <c r="V108" s="157">
        <f>IF(E108="","",U108/(U108+T108))</f>
        <v/>
      </c>
      <c r="W108" s="86">
        <f>IF(B108="","", IF(ROUND(V108,10)=ROUND(D108,10),"Correct", "Error"))</f>
        <v/>
      </c>
      <c r="X108" s="158">
        <f>IF(B108="","", T108+U108)</f>
        <v/>
      </c>
    </row>
    <row customHeight="1" ht="13.5" r="109" s="75">
      <c r="A109" s="126">
        <f>IF('Time Series Inputs'!A109="","",'Time Series Inputs'!A109)</f>
        <v/>
      </c>
      <c r="B109" s="157">
        <f>IF('Time Series Inputs'!B109="","",'Time Series Inputs'!B109)</f>
        <v/>
      </c>
      <c r="C109" s="157">
        <f>IF('Time Series Inputs'!C109="","",'Time Series Inputs'!C109)</f>
        <v/>
      </c>
      <c r="D109" s="157">
        <f>IF(A109="","",'Apply Constraints'!A109)</f>
        <v/>
      </c>
      <c r="E109" s="157">
        <f>IF(B109="","",(V108*B109/B108/(1+V108*(B109/B108-1))))</f>
        <v/>
      </c>
      <c r="F109" s="157">
        <f>IF(B109="","",R108*B109+T108)</f>
        <v/>
      </c>
      <c r="G109" s="157">
        <f>IF(B109="","", E109*F109)</f>
        <v/>
      </c>
      <c r="H109" s="157">
        <f>IF(B109="","", F109 - R108*B109)</f>
        <v/>
      </c>
      <c r="I109" s="157">
        <f>IF(B109="","", G109/B109)</f>
        <v/>
      </c>
      <c r="J109" s="157">
        <f>IF(B109="","", -F109* (1-(1-ANNUAL_STRATEGY_FEE)^(1/252)))</f>
        <v/>
      </c>
      <c r="K109" s="157">
        <f>IF(B109="","", H109+J109)</f>
        <v/>
      </c>
      <c r="L109" s="157">
        <f>IF(B109="","", K109+G109)</f>
        <v/>
      </c>
      <c r="M109" s="157">
        <f>IF(B109="","", G109/L109)</f>
        <v/>
      </c>
      <c r="N109" s="157">
        <f>IF(B109="","",(D109-M109))</f>
        <v/>
      </c>
      <c r="O109" s="157">
        <f>IF(B109="","",BID_OFFER_SPREAD/2*D109)</f>
        <v/>
      </c>
      <c r="P109" s="157">
        <f>IF(A109="","",IF(D109=0,-E109,IF(AND(D109=(N109+O109),NOT(O109=0)),0,IF(D109&gt;=M109,N109/(1+O109),N109/(1-O109)))))</f>
        <v/>
      </c>
      <c r="Q109" s="157">
        <f>IF(B109="","", IF(D109=0,F109*P109/B109, L109*P109/B109))</f>
        <v/>
      </c>
      <c r="R109" s="157">
        <f>IF(B109="","", Q109+I109)</f>
        <v/>
      </c>
      <c r="S109" s="157">
        <f>IF(A109="","",IF(Q109&gt;0,-Q109*B109*(1+BID_OFFER_SPREAD/2),-Q109*B109*(1-BID_OFFER_SPREAD/2)))</f>
        <v/>
      </c>
      <c r="T109" s="157">
        <f>IF(B109="","", K109+S109)</f>
        <v/>
      </c>
      <c r="U109" s="157">
        <f>IF(B109="","", R109*B109)</f>
        <v/>
      </c>
      <c r="V109" s="157">
        <f>IF(E109="","",U109/(U109+T109))</f>
        <v/>
      </c>
      <c r="W109" s="86">
        <f>IF(B109="","", IF(ROUND(V109,10)=ROUND(D109,10),"Correct", "Error"))</f>
        <v/>
      </c>
      <c r="X109" s="158">
        <f>IF(B109="","", T109+U109)</f>
        <v/>
      </c>
    </row>
    <row customHeight="1" ht="13.5" r="110" s="75">
      <c r="A110" s="126">
        <f>IF('Time Series Inputs'!A110="","",'Time Series Inputs'!A110)</f>
        <v/>
      </c>
      <c r="B110" s="157">
        <f>IF('Time Series Inputs'!B110="","",'Time Series Inputs'!B110)</f>
        <v/>
      </c>
      <c r="C110" s="157">
        <f>IF('Time Series Inputs'!C110="","",'Time Series Inputs'!C110)</f>
        <v/>
      </c>
      <c r="D110" s="157">
        <f>IF(A110="","",'Apply Constraints'!A110)</f>
        <v/>
      </c>
      <c r="E110" s="157">
        <f>IF(B110="","",(V109*B110/B109/(1+V109*(B110/B109-1))))</f>
        <v/>
      </c>
      <c r="F110" s="157">
        <f>IF(B110="","",R109*B110+T109)</f>
        <v/>
      </c>
      <c r="G110" s="157">
        <f>IF(B110="","", E110*F110)</f>
        <v/>
      </c>
      <c r="H110" s="157">
        <f>IF(B110="","", F110 - R109*B110)</f>
        <v/>
      </c>
      <c r="I110" s="157">
        <f>IF(B110="","", G110/B110)</f>
        <v/>
      </c>
      <c r="J110" s="157">
        <f>IF(B110="","", -F110* (1-(1-ANNUAL_STRATEGY_FEE)^(1/252)))</f>
        <v/>
      </c>
      <c r="K110" s="157">
        <f>IF(B110="","", H110+J110)</f>
        <v/>
      </c>
      <c r="L110" s="157">
        <f>IF(B110="","", K110+G110)</f>
        <v/>
      </c>
      <c r="M110" s="157">
        <f>IF(B110="","", G110/L110)</f>
        <v/>
      </c>
      <c r="N110" s="157">
        <f>IF(B110="","",(D110-M110))</f>
        <v/>
      </c>
      <c r="O110" s="157">
        <f>IF(B110="","",BID_OFFER_SPREAD/2*D110)</f>
        <v/>
      </c>
      <c r="P110" s="157">
        <f>IF(A110="","",IF(D110=0,-E110,IF(AND(D110=(N110+O110),NOT(O110=0)),0,IF(D110&gt;=M110,N110/(1+O110),N110/(1-O110)))))</f>
        <v/>
      </c>
      <c r="Q110" s="157">
        <f>IF(B110="","", IF(D110=0,F110*P110/B110, L110*P110/B110))</f>
        <v/>
      </c>
      <c r="R110" s="157">
        <f>IF(B110="","", Q110+I110)</f>
        <v/>
      </c>
      <c r="S110" s="157">
        <f>IF(A110="","",IF(Q110&gt;0,-Q110*B110*(1+BID_OFFER_SPREAD/2),-Q110*B110*(1-BID_OFFER_SPREAD/2)))</f>
        <v/>
      </c>
      <c r="T110" s="157">
        <f>IF(B110="","", K110+S110)</f>
        <v/>
      </c>
      <c r="U110" s="157">
        <f>IF(B110="","", R110*B110)</f>
        <v/>
      </c>
      <c r="V110" s="157">
        <f>IF(E110="","",U110/(U110+T110))</f>
        <v/>
      </c>
      <c r="W110" s="86">
        <f>IF(B110="","", IF(ROUND(V110,10)=ROUND(D110,10),"Correct", "Error"))</f>
        <v/>
      </c>
      <c r="X110" s="158">
        <f>IF(B110="","", T110+U110)</f>
        <v/>
      </c>
    </row>
    <row customHeight="1" ht="13.5" r="111" s="75">
      <c r="A111" s="126">
        <f>IF('Time Series Inputs'!A111="","",'Time Series Inputs'!A111)</f>
        <v/>
      </c>
      <c r="B111" s="157">
        <f>IF('Time Series Inputs'!B111="","",'Time Series Inputs'!B111)</f>
        <v/>
      </c>
      <c r="C111" s="157">
        <f>IF('Time Series Inputs'!C111="","",'Time Series Inputs'!C111)</f>
        <v/>
      </c>
      <c r="D111" s="157">
        <f>IF(A111="","",'Apply Constraints'!A111)</f>
        <v/>
      </c>
      <c r="E111" s="157">
        <f>IF(B111="","",(V110*B111/B110/(1+V110*(B111/B110-1))))</f>
        <v/>
      </c>
      <c r="F111" s="157">
        <f>IF(B111="","",R110*B111+T110)</f>
        <v/>
      </c>
      <c r="G111" s="157">
        <f>IF(B111="","", E111*F111)</f>
        <v/>
      </c>
      <c r="H111" s="157">
        <f>IF(B111="","", F111 - R110*B111)</f>
        <v/>
      </c>
      <c r="I111" s="157">
        <f>IF(B111="","", G111/B111)</f>
        <v/>
      </c>
      <c r="J111" s="157">
        <f>IF(B111="","", -F111* (1-(1-ANNUAL_STRATEGY_FEE)^(1/252)))</f>
        <v/>
      </c>
      <c r="K111" s="157">
        <f>IF(B111="","", H111+J111)</f>
        <v/>
      </c>
      <c r="L111" s="157">
        <f>IF(B111="","", K111+G111)</f>
        <v/>
      </c>
      <c r="M111" s="157">
        <f>IF(B111="","", G111/L111)</f>
        <v/>
      </c>
      <c r="N111" s="157">
        <f>IF(B111="","",(D111-M111))</f>
        <v/>
      </c>
      <c r="O111" s="157">
        <f>IF(B111="","",BID_OFFER_SPREAD/2*D111)</f>
        <v/>
      </c>
      <c r="P111" s="157">
        <f>IF(A111="","",IF(D111=0,-E111,IF(AND(D111=(N111+O111),NOT(O111=0)),0,IF(D111&gt;=M111,N111/(1+O111),N111/(1-O111)))))</f>
        <v/>
      </c>
      <c r="Q111" s="157">
        <f>IF(B111="","", IF(D111=0,F111*P111/B111, L111*P111/B111))</f>
        <v/>
      </c>
      <c r="R111" s="157">
        <f>IF(B111="","", Q111+I111)</f>
        <v/>
      </c>
      <c r="S111" s="157">
        <f>IF(A111="","",IF(Q111&gt;0,-Q111*B111*(1+BID_OFFER_SPREAD/2),-Q111*B111*(1-BID_OFFER_SPREAD/2)))</f>
        <v/>
      </c>
      <c r="T111" s="157">
        <f>IF(B111="","", K111+S111)</f>
        <v/>
      </c>
      <c r="U111" s="157">
        <f>IF(B111="","", R111*B111)</f>
        <v/>
      </c>
      <c r="V111" s="157">
        <f>IF(E111="","",U111/(U111+T111))</f>
        <v/>
      </c>
      <c r="W111" s="86">
        <f>IF(B111="","", IF(ROUND(V111,10)=ROUND(D111,10),"Correct", "Error"))</f>
        <v/>
      </c>
      <c r="X111" s="158">
        <f>IF(B111="","", T111+U111)</f>
        <v/>
      </c>
    </row>
    <row customHeight="1" ht="13.5" r="112" s="75">
      <c r="A112" s="126">
        <f>IF('Time Series Inputs'!A112="","",'Time Series Inputs'!A112)</f>
        <v/>
      </c>
      <c r="B112" s="157">
        <f>IF('Time Series Inputs'!B112="","",'Time Series Inputs'!B112)</f>
        <v/>
      </c>
      <c r="C112" s="157">
        <f>IF('Time Series Inputs'!C112="","",'Time Series Inputs'!C112)</f>
        <v/>
      </c>
      <c r="D112" s="157">
        <f>IF(A112="","",'Apply Constraints'!A112)</f>
        <v/>
      </c>
      <c r="E112" s="157">
        <f>IF(B112="","",(V111*B112/B111/(1+V111*(B112/B111-1))))</f>
        <v/>
      </c>
      <c r="F112" s="157">
        <f>IF(B112="","",R111*B112+T111)</f>
        <v/>
      </c>
      <c r="G112" s="157">
        <f>IF(B112="","", E112*F112)</f>
        <v/>
      </c>
      <c r="H112" s="157">
        <f>IF(B112="","", F112 - R111*B112)</f>
        <v/>
      </c>
      <c r="I112" s="157">
        <f>IF(B112="","", G112/B112)</f>
        <v/>
      </c>
      <c r="J112" s="157">
        <f>IF(B112="","", -F112* (1-(1-ANNUAL_STRATEGY_FEE)^(1/252)))</f>
        <v/>
      </c>
      <c r="K112" s="157">
        <f>IF(B112="","", H112+J112)</f>
        <v/>
      </c>
      <c r="L112" s="157">
        <f>IF(B112="","", K112+G112)</f>
        <v/>
      </c>
      <c r="M112" s="157">
        <f>IF(B112="","", G112/L112)</f>
        <v/>
      </c>
      <c r="N112" s="157">
        <f>IF(B112="","",(D112-M112))</f>
        <v/>
      </c>
      <c r="O112" s="157">
        <f>IF(B112="","",BID_OFFER_SPREAD/2*D112)</f>
        <v/>
      </c>
      <c r="P112" s="157">
        <f>IF(A112="","",IF(D112=0,-E112,IF(AND(D112=(N112+O112),NOT(O112=0)),0,IF(D112&gt;=M112,N112/(1+O112),N112/(1-O112)))))</f>
        <v/>
      </c>
      <c r="Q112" s="157">
        <f>IF(B112="","", IF(D112=0,F112*P112/B112, L112*P112/B112))</f>
        <v/>
      </c>
      <c r="R112" s="157">
        <f>IF(B112="","", Q112+I112)</f>
        <v/>
      </c>
      <c r="S112" s="157">
        <f>IF(A112="","",IF(Q112&gt;0,-Q112*B112*(1+BID_OFFER_SPREAD/2),-Q112*B112*(1-BID_OFFER_SPREAD/2)))</f>
        <v/>
      </c>
      <c r="T112" s="157">
        <f>IF(B112="","", K112+S112)</f>
        <v/>
      </c>
      <c r="U112" s="157">
        <f>IF(B112="","", R112*B112)</f>
        <v/>
      </c>
      <c r="V112" s="157">
        <f>IF(E112="","",U112/(U112+T112))</f>
        <v/>
      </c>
      <c r="W112" s="86">
        <f>IF(B112="","", IF(ROUND(V112,10)=ROUND(D112,10),"Correct", "Error"))</f>
        <v/>
      </c>
      <c r="X112" s="158">
        <f>IF(B112="","", T112+U112)</f>
        <v/>
      </c>
    </row>
    <row customHeight="1" ht="13.5" r="113" s="75">
      <c r="A113" s="126">
        <f>IF('Time Series Inputs'!A113="","",'Time Series Inputs'!A113)</f>
        <v/>
      </c>
      <c r="B113" s="157">
        <f>IF('Time Series Inputs'!B113="","",'Time Series Inputs'!B113)</f>
        <v/>
      </c>
      <c r="C113" s="157">
        <f>IF('Time Series Inputs'!C113="","",'Time Series Inputs'!C113)</f>
        <v/>
      </c>
      <c r="D113" s="157">
        <f>IF(A113="","",'Apply Constraints'!A113)</f>
        <v/>
      </c>
      <c r="E113" s="157">
        <f>IF(B113="","",(V112*B113/B112/(1+V112*(B113/B112-1))))</f>
        <v/>
      </c>
      <c r="F113" s="157">
        <f>IF(B113="","",R112*B113+T112)</f>
        <v/>
      </c>
      <c r="G113" s="157">
        <f>IF(B113="","", E113*F113)</f>
        <v/>
      </c>
      <c r="H113" s="157">
        <f>IF(B113="","", F113 - R112*B113)</f>
        <v/>
      </c>
      <c r="I113" s="157">
        <f>IF(B113="","", G113/B113)</f>
        <v/>
      </c>
      <c r="J113" s="157">
        <f>IF(B113="","", -F113* (1-(1-ANNUAL_STRATEGY_FEE)^(1/252)))</f>
        <v/>
      </c>
      <c r="K113" s="157">
        <f>IF(B113="","", H113+J113)</f>
        <v/>
      </c>
      <c r="L113" s="157">
        <f>IF(B113="","", K113+G113)</f>
        <v/>
      </c>
      <c r="M113" s="157">
        <f>IF(B113="","", G113/L113)</f>
        <v/>
      </c>
      <c r="N113" s="157">
        <f>IF(B113="","",(D113-M113))</f>
        <v/>
      </c>
      <c r="O113" s="157">
        <f>IF(B113="","",BID_OFFER_SPREAD/2*D113)</f>
        <v/>
      </c>
      <c r="P113" s="157">
        <f>IF(A113="","",IF(D113=0,-E113,IF(AND(D113=(N113+O113),NOT(O113=0)),0,IF(D113&gt;=M113,N113/(1+O113),N113/(1-O113)))))</f>
        <v/>
      </c>
      <c r="Q113" s="157">
        <f>IF(B113="","", IF(D113=0,F113*P113/B113, L113*P113/B113))</f>
        <v/>
      </c>
      <c r="R113" s="157">
        <f>IF(B113="","", Q113+I113)</f>
        <v/>
      </c>
      <c r="S113" s="157">
        <f>IF(A113="","",IF(Q113&gt;0,-Q113*B113*(1+BID_OFFER_SPREAD/2),-Q113*B113*(1-BID_OFFER_SPREAD/2)))</f>
        <v/>
      </c>
      <c r="T113" s="157">
        <f>IF(B113="","", K113+S113)</f>
        <v/>
      </c>
      <c r="U113" s="157">
        <f>IF(B113="","", R113*B113)</f>
        <v/>
      </c>
      <c r="V113" s="157">
        <f>IF(E113="","",U113/(U113+T113))</f>
        <v/>
      </c>
      <c r="W113" s="86">
        <f>IF(B113="","", IF(ROUND(V113,10)=ROUND(D113,10),"Correct", "Error"))</f>
        <v/>
      </c>
      <c r="X113" s="158">
        <f>IF(B113="","", T113+U113)</f>
        <v/>
      </c>
    </row>
    <row customHeight="1" ht="13.5" r="114" s="75">
      <c r="A114" s="126">
        <f>IF('Time Series Inputs'!A114="","",'Time Series Inputs'!A114)</f>
        <v/>
      </c>
      <c r="B114" s="157">
        <f>IF('Time Series Inputs'!B114="","",'Time Series Inputs'!B114)</f>
        <v/>
      </c>
      <c r="C114" s="157">
        <f>IF('Time Series Inputs'!C114="","",'Time Series Inputs'!C114)</f>
        <v/>
      </c>
      <c r="D114" s="157">
        <f>IF(A114="","",'Apply Constraints'!A114)</f>
        <v/>
      </c>
      <c r="E114" s="157">
        <f>IF(B114="","",(V113*B114/B113/(1+V113*(B114/B113-1))))</f>
        <v/>
      </c>
      <c r="F114" s="157">
        <f>IF(B114="","",R113*B114+T113)</f>
        <v/>
      </c>
      <c r="G114" s="157">
        <f>IF(B114="","", E114*F114)</f>
        <v/>
      </c>
      <c r="H114" s="157">
        <f>IF(B114="","", F114 - R113*B114)</f>
        <v/>
      </c>
      <c r="I114" s="157">
        <f>IF(B114="","", G114/B114)</f>
        <v/>
      </c>
      <c r="J114" s="157">
        <f>IF(B114="","", -F114* (1-(1-ANNUAL_STRATEGY_FEE)^(1/252)))</f>
        <v/>
      </c>
      <c r="K114" s="157">
        <f>IF(B114="","", H114+J114)</f>
        <v/>
      </c>
      <c r="L114" s="157">
        <f>IF(B114="","", K114+G114)</f>
        <v/>
      </c>
      <c r="M114" s="157">
        <f>IF(B114="","", G114/L114)</f>
        <v/>
      </c>
      <c r="N114" s="157">
        <f>IF(B114="","",(D114-M114))</f>
        <v/>
      </c>
      <c r="O114" s="157">
        <f>IF(B114="","",BID_OFFER_SPREAD/2*D114)</f>
        <v/>
      </c>
      <c r="P114" s="157">
        <f>IF(A114="","",IF(D114=0,-E114,IF(AND(D114=(N114+O114),NOT(O114=0)),0,IF(D114&gt;=M114,N114/(1+O114),N114/(1-O114)))))</f>
        <v/>
      </c>
      <c r="Q114" s="157">
        <f>IF(B114="","", IF(D114=0,F114*P114/B114, L114*P114/B114))</f>
        <v/>
      </c>
      <c r="R114" s="157">
        <f>IF(B114="","", Q114+I114)</f>
        <v/>
      </c>
      <c r="S114" s="157">
        <f>IF(A114="","",IF(Q114&gt;0,-Q114*B114*(1+BID_OFFER_SPREAD/2),-Q114*B114*(1-BID_OFFER_SPREAD/2)))</f>
        <v/>
      </c>
      <c r="T114" s="157">
        <f>IF(B114="","", K114+S114)</f>
        <v/>
      </c>
      <c r="U114" s="157">
        <f>IF(B114="","", R114*B114)</f>
        <v/>
      </c>
      <c r="V114" s="157">
        <f>IF(E114="","",U114/(U114+T114))</f>
        <v/>
      </c>
      <c r="W114" s="86">
        <f>IF(B114="","", IF(ROUND(V114,10)=ROUND(D114,10),"Correct", "Error"))</f>
        <v/>
      </c>
      <c r="X114" s="158">
        <f>IF(B114="","", T114+U114)</f>
        <v/>
      </c>
    </row>
    <row customHeight="1" ht="13.5" r="115" s="75">
      <c r="A115" s="126">
        <f>IF('Time Series Inputs'!A115="","",'Time Series Inputs'!A115)</f>
        <v/>
      </c>
      <c r="B115" s="157">
        <f>IF('Time Series Inputs'!B115="","",'Time Series Inputs'!B115)</f>
        <v/>
      </c>
      <c r="C115" s="157">
        <f>IF('Time Series Inputs'!C115="","",'Time Series Inputs'!C115)</f>
        <v/>
      </c>
      <c r="D115" s="157">
        <f>IF(A115="","",'Apply Constraints'!A115)</f>
        <v/>
      </c>
      <c r="E115" s="157">
        <f>IF(B115="","",(V114*B115/B114/(1+V114*(B115/B114-1))))</f>
        <v/>
      </c>
      <c r="F115" s="157">
        <f>IF(B115="","",R114*B115+T114)</f>
        <v/>
      </c>
      <c r="G115" s="157">
        <f>IF(B115="","", E115*F115)</f>
        <v/>
      </c>
      <c r="H115" s="157">
        <f>IF(B115="","", F115 - R114*B115)</f>
        <v/>
      </c>
      <c r="I115" s="157">
        <f>IF(B115="","", G115/B115)</f>
        <v/>
      </c>
      <c r="J115" s="157">
        <f>IF(B115="","", -F115* (1-(1-ANNUAL_STRATEGY_FEE)^(1/252)))</f>
        <v/>
      </c>
      <c r="K115" s="157">
        <f>IF(B115="","", H115+J115)</f>
        <v/>
      </c>
      <c r="L115" s="157">
        <f>IF(B115="","", K115+G115)</f>
        <v/>
      </c>
      <c r="M115" s="157">
        <f>IF(B115="","", G115/L115)</f>
        <v/>
      </c>
      <c r="N115" s="157">
        <f>IF(B115="","",(D115-M115))</f>
        <v/>
      </c>
      <c r="O115" s="157">
        <f>IF(B115="","",BID_OFFER_SPREAD/2*D115)</f>
        <v/>
      </c>
      <c r="P115" s="157">
        <f>IF(A115="","",IF(D115=0,-E115,IF(AND(D115=(N115+O115),NOT(O115=0)),0,IF(D115&gt;=M115,N115/(1+O115),N115/(1-O115)))))</f>
        <v/>
      </c>
      <c r="Q115" s="157">
        <f>IF(B115="","", IF(D115=0,F115*P115/B115, L115*P115/B115))</f>
        <v/>
      </c>
      <c r="R115" s="157">
        <f>IF(B115="","", Q115+I115)</f>
        <v/>
      </c>
      <c r="S115" s="157">
        <f>IF(A115="","",IF(Q115&gt;0,-Q115*B115*(1+BID_OFFER_SPREAD/2),-Q115*B115*(1-BID_OFFER_SPREAD/2)))</f>
        <v/>
      </c>
      <c r="T115" s="157">
        <f>IF(B115="","", K115+S115)</f>
        <v/>
      </c>
      <c r="U115" s="157">
        <f>IF(B115="","", R115*B115)</f>
        <v/>
      </c>
      <c r="V115" s="157">
        <f>IF(E115="","",U115/(U115+T115))</f>
        <v/>
      </c>
      <c r="W115" s="86">
        <f>IF(B115="","", IF(ROUND(V115,10)=ROUND(D115,10),"Correct", "Error"))</f>
        <v/>
      </c>
      <c r="X115" s="158">
        <f>IF(B115="","", T115+U115)</f>
        <v/>
      </c>
    </row>
    <row customHeight="1" ht="13.5" r="116" s="75">
      <c r="A116" s="126">
        <f>IF('Time Series Inputs'!A116="","",'Time Series Inputs'!A116)</f>
        <v/>
      </c>
      <c r="B116" s="157">
        <f>IF('Time Series Inputs'!B116="","",'Time Series Inputs'!B116)</f>
        <v/>
      </c>
      <c r="C116" s="157">
        <f>IF('Time Series Inputs'!C116="","",'Time Series Inputs'!C116)</f>
        <v/>
      </c>
      <c r="D116" s="157">
        <f>IF(A116="","",'Apply Constraints'!A116)</f>
        <v/>
      </c>
      <c r="E116" s="157">
        <f>IF(B116="","",(V115*B116/B115/(1+V115*(B116/B115-1))))</f>
        <v/>
      </c>
      <c r="F116" s="157">
        <f>IF(B116="","",R115*B116+T115)</f>
        <v/>
      </c>
      <c r="G116" s="157">
        <f>IF(B116="","", E116*F116)</f>
        <v/>
      </c>
      <c r="H116" s="157">
        <f>IF(B116="","", F116 - R115*B116)</f>
        <v/>
      </c>
      <c r="I116" s="157">
        <f>IF(B116="","", G116/B116)</f>
        <v/>
      </c>
      <c r="J116" s="157">
        <f>IF(B116="","", -F116* (1-(1-ANNUAL_STRATEGY_FEE)^(1/252)))</f>
        <v/>
      </c>
      <c r="K116" s="157">
        <f>IF(B116="","", H116+J116)</f>
        <v/>
      </c>
      <c r="L116" s="157">
        <f>IF(B116="","", K116+G116)</f>
        <v/>
      </c>
      <c r="M116" s="157">
        <f>IF(B116="","", G116/L116)</f>
        <v/>
      </c>
      <c r="N116" s="157">
        <f>IF(B116="","",(D116-M116))</f>
        <v/>
      </c>
      <c r="O116" s="157">
        <f>IF(B116="","",BID_OFFER_SPREAD/2*D116)</f>
        <v/>
      </c>
      <c r="P116" s="157">
        <f>IF(A116="","",IF(D116=0,-E116,IF(AND(D116=(N116+O116),NOT(O116=0)),0,IF(D116&gt;=M116,N116/(1+O116),N116/(1-O116)))))</f>
        <v/>
      </c>
      <c r="Q116" s="157">
        <f>IF(B116="","", IF(D116=0,F116*P116/B116, L116*P116/B116))</f>
        <v/>
      </c>
      <c r="R116" s="157">
        <f>IF(B116="","", Q116+I116)</f>
        <v/>
      </c>
      <c r="S116" s="157">
        <f>IF(A116="","",IF(Q116&gt;0,-Q116*B116*(1+BID_OFFER_SPREAD/2),-Q116*B116*(1-BID_OFFER_SPREAD/2)))</f>
        <v/>
      </c>
      <c r="T116" s="157">
        <f>IF(B116="","", K116+S116)</f>
        <v/>
      </c>
      <c r="U116" s="157">
        <f>IF(B116="","", R116*B116)</f>
        <v/>
      </c>
      <c r="V116" s="157">
        <f>IF(E116="","",U116/(U116+T116))</f>
        <v/>
      </c>
      <c r="W116" s="86">
        <f>IF(B116="","", IF(ROUND(V116,10)=ROUND(D116,10),"Correct", "Error"))</f>
        <v/>
      </c>
      <c r="X116" s="158">
        <f>IF(B116="","", T116+U116)</f>
        <v/>
      </c>
    </row>
    <row customHeight="1" ht="13.5" r="117" s="75">
      <c r="A117" s="126">
        <f>IF('Time Series Inputs'!A117="","",'Time Series Inputs'!A117)</f>
        <v/>
      </c>
      <c r="B117" s="157">
        <f>IF('Time Series Inputs'!B117="","",'Time Series Inputs'!B117)</f>
        <v/>
      </c>
      <c r="C117" s="157">
        <f>IF('Time Series Inputs'!C117="","",'Time Series Inputs'!C117)</f>
        <v/>
      </c>
      <c r="D117" s="157">
        <f>IF(A117="","",'Apply Constraints'!A117)</f>
        <v/>
      </c>
      <c r="E117" s="157">
        <f>IF(B117="","",(V116*B117/B116/(1+V116*(B117/B116-1))))</f>
        <v/>
      </c>
      <c r="F117" s="157">
        <f>IF(B117="","",R116*B117+T116)</f>
        <v/>
      </c>
      <c r="G117" s="157">
        <f>IF(B117="","", E117*F117)</f>
        <v/>
      </c>
      <c r="H117" s="157">
        <f>IF(B117="","", F117 - R116*B117)</f>
        <v/>
      </c>
      <c r="I117" s="157">
        <f>IF(B117="","", G117/B117)</f>
        <v/>
      </c>
      <c r="J117" s="157">
        <f>IF(B117="","", -F117* (1-(1-ANNUAL_STRATEGY_FEE)^(1/252)))</f>
        <v/>
      </c>
      <c r="K117" s="157">
        <f>IF(B117="","", H117+J117)</f>
        <v/>
      </c>
      <c r="L117" s="157">
        <f>IF(B117="","", K117+G117)</f>
        <v/>
      </c>
      <c r="M117" s="157">
        <f>IF(B117="","", G117/L117)</f>
        <v/>
      </c>
      <c r="N117" s="157">
        <f>IF(B117="","",(D117-M117))</f>
        <v/>
      </c>
      <c r="O117" s="157">
        <f>IF(B117="","",BID_OFFER_SPREAD/2*D117)</f>
        <v/>
      </c>
      <c r="P117" s="157">
        <f>IF(A117="","",IF(D117=0,-E117,IF(AND(D117=(N117+O117),NOT(O117=0)),0,IF(D117&gt;=M117,N117/(1+O117),N117/(1-O117)))))</f>
        <v/>
      </c>
      <c r="Q117" s="157">
        <f>IF(B117="","", IF(D117=0,F117*P117/B117, L117*P117/B117))</f>
        <v/>
      </c>
      <c r="R117" s="157">
        <f>IF(B117="","", Q117+I117)</f>
        <v/>
      </c>
      <c r="S117" s="157">
        <f>IF(A117="","",IF(Q117&gt;0,-Q117*B117*(1+BID_OFFER_SPREAD/2),-Q117*B117*(1-BID_OFFER_SPREAD/2)))</f>
        <v/>
      </c>
      <c r="T117" s="157">
        <f>IF(B117="","", K117+S117)</f>
        <v/>
      </c>
      <c r="U117" s="157">
        <f>IF(B117="","", R117*B117)</f>
        <v/>
      </c>
      <c r="V117" s="157">
        <f>IF(E117="","",U117/(U117+T117))</f>
        <v/>
      </c>
      <c r="W117" s="86">
        <f>IF(B117="","", IF(ROUND(V117,10)=ROUND(D117,10),"Correct", "Error"))</f>
        <v/>
      </c>
      <c r="X117" s="158">
        <f>IF(B117="","", T117+U117)</f>
        <v/>
      </c>
    </row>
    <row customHeight="1" ht="13.5" r="118" s="75">
      <c r="A118" s="126">
        <f>IF('Time Series Inputs'!A118="","",'Time Series Inputs'!A118)</f>
        <v/>
      </c>
      <c r="B118" s="157">
        <f>IF('Time Series Inputs'!B118="","",'Time Series Inputs'!B118)</f>
        <v/>
      </c>
      <c r="C118" s="157">
        <f>IF('Time Series Inputs'!C118="","",'Time Series Inputs'!C118)</f>
        <v/>
      </c>
      <c r="D118" s="157">
        <f>IF(A118="","",'Apply Constraints'!A118)</f>
        <v/>
      </c>
      <c r="E118" s="157">
        <f>IF(B118="","",(V117*B118/B117/(1+V117*(B118/B117-1))))</f>
        <v/>
      </c>
      <c r="F118" s="157">
        <f>IF(B118="","",R117*B118+T117)</f>
        <v/>
      </c>
      <c r="G118" s="157">
        <f>IF(B118="","", E118*F118)</f>
        <v/>
      </c>
      <c r="H118" s="157">
        <f>IF(B118="","", F118 - R117*B118)</f>
        <v/>
      </c>
      <c r="I118" s="157">
        <f>IF(B118="","", G118/B118)</f>
        <v/>
      </c>
      <c r="J118" s="157">
        <f>IF(B118="","", -F118* (1-(1-ANNUAL_STRATEGY_FEE)^(1/252)))</f>
        <v/>
      </c>
      <c r="K118" s="157">
        <f>IF(B118="","", H118+J118)</f>
        <v/>
      </c>
      <c r="L118" s="157">
        <f>IF(B118="","", K118+G118)</f>
        <v/>
      </c>
      <c r="M118" s="157">
        <f>IF(B118="","", G118/L118)</f>
        <v/>
      </c>
      <c r="N118" s="157">
        <f>IF(B118="","",(D118-M118))</f>
        <v/>
      </c>
      <c r="O118" s="157">
        <f>IF(B118="","",BID_OFFER_SPREAD/2*D118)</f>
        <v/>
      </c>
      <c r="P118" s="157">
        <f>IF(A118="","",IF(D118=0,-E118,IF(AND(D118=(N118+O118),NOT(O118=0)),0,IF(D118&gt;=M118,N118/(1+O118),N118/(1-O118)))))</f>
        <v/>
      </c>
      <c r="Q118" s="157">
        <f>IF(B118="","", IF(D118=0,F118*P118/B118, L118*P118/B118))</f>
        <v/>
      </c>
      <c r="R118" s="157">
        <f>IF(B118="","", Q118+I118)</f>
        <v/>
      </c>
      <c r="S118" s="157">
        <f>IF(A118="","",IF(Q118&gt;0,-Q118*B118*(1+BID_OFFER_SPREAD/2),-Q118*B118*(1-BID_OFFER_SPREAD/2)))</f>
        <v/>
      </c>
      <c r="T118" s="157">
        <f>IF(B118="","", K118+S118)</f>
        <v/>
      </c>
      <c r="U118" s="157">
        <f>IF(B118="","", R118*B118)</f>
        <v/>
      </c>
      <c r="V118" s="157">
        <f>IF(E118="","",U118/(U118+T118))</f>
        <v/>
      </c>
      <c r="W118" s="86">
        <f>IF(B118="","", IF(ROUND(V118,10)=ROUND(D118,10),"Correct", "Error"))</f>
        <v/>
      </c>
      <c r="X118" s="158">
        <f>IF(B118="","", T118+U118)</f>
        <v/>
      </c>
    </row>
    <row customHeight="1" ht="13.5" r="119" s="75">
      <c r="A119" s="126">
        <f>IF('Time Series Inputs'!A119="","",'Time Series Inputs'!A119)</f>
        <v/>
      </c>
      <c r="B119" s="157">
        <f>IF('Time Series Inputs'!B119="","",'Time Series Inputs'!B119)</f>
        <v/>
      </c>
      <c r="C119" s="157">
        <f>IF('Time Series Inputs'!C119="","",'Time Series Inputs'!C119)</f>
        <v/>
      </c>
      <c r="D119" s="157">
        <f>IF(A119="","",'Apply Constraints'!A119)</f>
        <v/>
      </c>
      <c r="E119" s="157">
        <f>IF(B119="","",(V118*B119/B118/(1+V118*(B119/B118-1))))</f>
        <v/>
      </c>
      <c r="F119" s="157">
        <f>IF(B119="","",R118*B119+T118)</f>
        <v/>
      </c>
      <c r="G119" s="157">
        <f>IF(B119="","", E119*F119)</f>
        <v/>
      </c>
      <c r="H119" s="157">
        <f>IF(B119="","", F119 - R118*B119)</f>
        <v/>
      </c>
      <c r="I119" s="157">
        <f>IF(B119="","", G119/B119)</f>
        <v/>
      </c>
      <c r="J119" s="157">
        <f>IF(B119="","", -F119* (1-(1-ANNUAL_STRATEGY_FEE)^(1/252)))</f>
        <v/>
      </c>
      <c r="K119" s="157">
        <f>IF(B119="","", H119+J119)</f>
        <v/>
      </c>
      <c r="L119" s="157">
        <f>IF(B119="","", K119+G119)</f>
        <v/>
      </c>
      <c r="M119" s="157">
        <f>IF(B119="","", G119/L119)</f>
        <v/>
      </c>
      <c r="N119" s="157">
        <f>IF(B119="","",(D119-M119))</f>
        <v/>
      </c>
      <c r="O119" s="157">
        <f>IF(B119="","",BID_OFFER_SPREAD/2*D119)</f>
        <v/>
      </c>
      <c r="P119" s="157">
        <f>IF(A119="","",IF(D119=0,-E119,IF(AND(D119=(N119+O119),NOT(O119=0)),0,IF(D119&gt;=M119,N119/(1+O119),N119/(1-O119)))))</f>
        <v/>
      </c>
      <c r="Q119" s="157">
        <f>IF(B119="","", IF(D119=0,F119*P119/B119, L119*P119/B119))</f>
        <v/>
      </c>
      <c r="R119" s="157">
        <f>IF(B119="","", Q119+I119)</f>
        <v/>
      </c>
      <c r="S119" s="157">
        <f>IF(A119="","",IF(Q119&gt;0,-Q119*B119*(1+BID_OFFER_SPREAD/2),-Q119*B119*(1-BID_OFFER_SPREAD/2)))</f>
        <v/>
      </c>
      <c r="T119" s="157">
        <f>IF(B119="","", K119+S119)</f>
        <v/>
      </c>
      <c r="U119" s="157">
        <f>IF(B119="","", R119*B119)</f>
        <v/>
      </c>
      <c r="V119" s="157">
        <f>IF(E119="","",U119/(U119+T119))</f>
        <v/>
      </c>
      <c r="W119" s="86">
        <f>IF(B119="","", IF(ROUND(V119,10)=ROUND(D119,10),"Correct", "Error"))</f>
        <v/>
      </c>
      <c r="X119" s="158">
        <f>IF(B119="","", T119+U119)</f>
        <v/>
      </c>
    </row>
    <row customHeight="1" ht="13.5" r="120" s="75">
      <c r="A120" s="126">
        <f>IF('Time Series Inputs'!A120="","",'Time Series Inputs'!A120)</f>
        <v/>
      </c>
      <c r="B120" s="157">
        <f>IF('Time Series Inputs'!B120="","",'Time Series Inputs'!B120)</f>
        <v/>
      </c>
      <c r="C120" s="157">
        <f>IF('Time Series Inputs'!C120="","",'Time Series Inputs'!C120)</f>
        <v/>
      </c>
      <c r="D120" s="157">
        <f>IF(A120="","",'Apply Constraints'!A120)</f>
        <v/>
      </c>
      <c r="E120" s="157">
        <f>IF(B120="","",(V119*B120/B119/(1+V119*(B120/B119-1))))</f>
        <v/>
      </c>
      <c r="F120" s="157">
        <f>IF(B120="","",R119*B120+T119)</f>
        <v/>
      </c>
      <c r="G120" s="157">
        <f>IF(B120="","", E120*F120)</f>
        <v/>
      </c>
      <c r="H120" s="157">
        <f>IF(B120="","", F120 - R119*B120)</f>
        <v/>
      </c>
      <c r="I120" s="157">
        <f>IF(B120="","", G120/B120)</f>
        <v/>
      </c>
      <c r="J120" s="157">
        <f>IF(B120="","", -F120* (1-(1-ANNUAL_STRATEGY_FEE)^(1/252)))</f>
        <v/>
      </c>
      <c r="K120" s="157">
        <f>IF(B120="","", H120+J120)</f>
        <v/>
      </c>
      <c r="L120" s="157">
        <f>IF(B120="","", K120+G120)</f>
        <v/>
      </c>
      <c r="M120" s="157">
        <f>IF(B120="","", G120/L120)</f>
        <v/>
      </c>
      <c r="N120" s="157">
        <f>IF(B120="","",(D120-M120))</f>
        <v/>
      </c>
      <c r="O120" s="157">
        <f>IF(B120="","",BID_OFFER_SPREAD/2*D120)</f>
        <v/>
      </c>
      <c r="P120" s="157">
        <f>IF(A120="","",IF(D120=0,-E120,IF(AND(D120=(N120+O120),NOT(O120=0)),0,IF(D120&gt;=M120,N120/(1+O120),N120/(1-O120)))))</f>
        <v/>
      </c>
      <c r="Q120" s="157">
        <f>IF(B120="","", IF(D120=0,F120*P120/B120, L120*P120/B120))</f>
        <v/>
      </c>
      <c r="R120" s="157">
        <f>IF(B120="","", Q120+I120)</f>
        <v/>
      </c>
      <c r="S120" s="157">
        <f>IF(A120="","",IF(Q120&gt;0,-Q120*B120*(1+BID_OFFER_SPREAD/2),-Q120*B120*(1-BID_OFFER_SPREAD/2)))</f>
        <v/>
      </c>
      <c r="T120" s="157">
        <f>IF(B120="","", K120+S120)</f>
        <v/>
      </c>
      <c r="U120" s="157">
        <f>IF(B120="","", R120*B120)</f>
        <v/>
      </c>
      <c r="V120" s="157">
        <f>IF(E120="","",U120/(U120+T120))</f>
        <v/>
      </c>
      <c r="W120" s="86">
        <f>IF(B120="","", IF(ROUND(V120,10)=ROUND(D120,10),"Correct", "Error"))</f>
        <v/>
      </c>
      <c r="X120" s="158">
        <f>IF(B120="","", T120+U120)</f>
        <v/>
      </c>
    </row>
    <row customHeight="1" ht="13.5" r="121" s="75">
      <c r="A121" s="126">
        <f>IF('Time Series Inputs'!A121="","",'Time Series Inputs'!A121)</f>
        <v/>
      </c>
      <c r="B121" s="157">
        <f>IF('Time Series Inputs'!B121="","",'Time Series Inputs'!B121)</f>
        <v/>
      </c>
      <c r="C121" s="157">
        <f>IF('Time Series Inputs'!C121="","",'Time Series Inputs'!C121)</f>
        <v/>
      </c>
      <c r="D121" s="157">
        <f>IF(A121="","",'Apply Constraints'!A121)</f>
        <v/>
      </c>
      <c r="E121" s="157">
        <f>IF(B121="","",(V120*B121/B120/(1+V120*(B121/B120-1))))</f>
        <v/>
      </c>
      <c r="F121" s="157">
        <f>IF(B121="","",R120*B121+T120)</f>
        <v/>
      </c>
      <c r="G121" s="157">
        <f>IF(B121="","", E121*F121)</f>
        <v/>
      </c>
      <c r="H121" s="157">
        <f>IF(B121="","", F121 - R120*B121)</f>
        <v/>
      </c>
      <c r="I121" s="157">
        <f>IF(B121="","", G121/B121)</f>
        <v/>
      </c>
      <c r="J121" s="157">
        <f>IF(B121="","", -F121* (1-(1-ANNUAL_STRATEGY_FEE)^(1/252)))</f>
        <v/>
      </c>
      <c r="K121" s="157">
        <f>IF(B121="","", H121+J121)</f>
        <v/>
      </c>
      <c r="L121" s="157">
        <f>IF(B121="","", K121+G121)</f>
        <v/>
      </c>
      <c r="M121" s="157">
        <f>IF(B121="","", G121/L121)</f>
        <v/>
      </c>
      <c r="N121" s="157">
        <f>IF(B121="","",(D121-M121))</f>
        <v/>
      </c>
      <c r="O121" s="157">
        <f>IF(B121="","",BID_OFFER_SPREAD/2*D121)</f>
        <v/>
      </c>
      <c r="P121" s="157">
        <f>IF(A121="","",IF(D121=0,-E121,IF(AND(D121=(N121+O121),NOT(O121=0)),0,IF(D121&gt;=M121,N121/(1+O121),N121/(1-O121)))))</f>
        <v/>
      </c>
      <c r="Q121" s="157">
        <f>IF(B121="","", IF(D121=0,F121*P121/B121, L121*P121/B121))</f>
        <v/>
      </c>
      <c r="R121" s="157">
        <f>IF(B121="","", Q121+I121)</f>
        <v/>
      </c>
      <c r="S121" s="157">
        <f>IF(A121="","",IF(Q121&gt;0,-Q121*B121*(1+BID_OFFER_SPREAD/2),-Q121*B121*(1-BID_OFFER_SPREAD/2)))</f>
        <v/>
      </c>
      <c r="T121" s="157">
        <f>IF(B121="","", K121+S121)</f>
        <v/>
      </c>
      <c r="U121" s="157">
        <f>IF(B121="","", R121*B121)</f>
        <v/>
      </c>
      <c r="V121" s="157">
        <f>IF(E121="","",U121/(U121+T121))</f>
        <v/>
      </c>
      <c r="W121" s="86">
        <f>IF(B121="","", IF(ROUND(V121,10)=ROUND(D121,10),"Correct", "Error"))</f>
        <v/>
      </c>
      <c r="X121" s="158">
        <f>IF(B121="","", T121+U121)</f>
        <v/>
      </c>
    </row>
    <row customHeight="1" ht="13.5" r="122" s="75">
      <c r="A122" s="126">
        <f>IF('Time Series Inputs'!A122="","",'Time Series Inputs'!A122)</f>
        <v/>
      </c>
      <c r="B122" s="157">
        <f>IF('Time Series Inputs'!B122="","",'Time Series Inputs'!B122)</f>
        <v/>
      </c>
      <c r="C122" s="157">
        <f>IF('Time Series Inputs'!C122="","",'Time Series Inputs'!C122)</f>
        <v/>
      </c>
      <c r="D122" s="157">
        <f>IF(A122="","",'Apply Constraints'!A122)</f>
        <v/>
      </c>
      <c r="E122" s="157">
        <f>IF(B122="","",(V121*B122/B121/(1+V121*(B122/B121-1))))</f>
        <v/>
      </c>
      <c r="F122" s="157">
        <f>IF(B122="","",R121*B122+T121)</f>
        <v/>
      </c>
      <c r="G122" s="157">
        <f>IF(B122="","", E122*F122)</f>
        <v/>
      </c>
      <c r="H122" s="157">
        <f>IF(B122="","", F122 - R121*B122)</f>
        <v/>
      </c>
      <c r="I122" s="157">
        <f>IF(B122="","", G122/B122)</f>
        <v/>
      </c>
      <c r="J122" s="157">
        <f>IF(B122="","", -F122* (1-(1-ANNUAL_STRATEGY_FEE)^(1/252)))</f>
        <v/>
      </c>
      <c r="K122" s="157">
        <f>IF(B122="","", H122+J122)</f>
        <v/>
      </c>
      <c r="L122" s="157">
        <f>IF(B122="","", K122+G122)</f>
        <v/>
      </c>
      <c r="M122" s="157">
        <f>IF(B122="","", G122/L122)</f>
        <v/>
      </c>
      <c r="N122" s="157">
        <f>IF(B122="","",(D122-M122))</f>
        <v/>
      </c>
      <c r="O122" s="157">
        <f>IF(B122="","",BID_OFFER_SPREAD/2*D122)</f>
        <v/>
      </c>
      <c r="P122" s="157">
        <f>IF(A122="","",IF(D122=0,-E122,IF(AND(D122=(N122+O122),NOT(O122=0)),0,IF(D122&gt;=M122,N122/(1+O122),N122/(1-O122)))))</f>
        <v/>
      </c>
      <c r="Q122" s="157">
        <f>IF(B122="","", IF(D122=0,F122*P122/B122, L122*P122/B122))</f>
        <v/>
      </c>
      <c r="R122" s="157">
        <f>IF(B122="","", Q122+I122)</f>
        <v/>
      </c>
      <c r="S122" s="157">
        <f>IF(A122="","",IF(Q122&gt;0,-Q122*B122*(1+BID_OFFER_SPREAD/2),-Q122*B122*(1-BID_OFFER_SPREAD/2)))</f>
        <v/>
      </c>
      <c r="T122" s="157">
        <f>IF(B122="","", K122+S122)</f>
        <v/>
      </c>
      <c r="U122" s="157">
        <f>IF(B122="","", R122*B122)</f>
        <v/>
      </c>
      <c r="V122" s="157">
        <f>IF(E122="","",U122/(U122+T122))</f>
        <v/>
      </c>
      <c r="W122" s="86">
        <f>IF(B122="","", IF(ROUND(V122,10)=ROUND(D122,10),"Correct", "Error"))</f>
        <v/>
      </c>
      <c r="X122" s="158">
        <f>IF(B122="","", T122+U122)</f>
        <v/>
      </c>
    </row>
    <row customHeight="1" ht="13.5" r="123" s="75">
      <c r="A123" s="126">
        <f>IF('Time Series Inputs'!A123="","",'Time Series Inputs'!A123)</f>
        <v/>
      </c>
      <c r="B123" s="157">
        <f>IF('Time Series Inputs'!B123="","",'Time Series Inputs'!B123)</f>
        <v/>
      </c>
      <c r="C123" s="157">
        <f>IF('Time Series Inputs'!C123="","",'Time Series Inputs'!C123)</f>
        <v/>
      </c>
      <c r="D123" s="157">
        <f>IF(A123="","",'Apply Constraints'!A123)</f>
        <v/>
      </c>
      <c r="E123" s="157">
        <f>IF(B123="","",(V122*B123/B122/(1+V122*(B123/B122-1))))</f>
        <v/>
      </c>
      <c r="F123" s="157">
        <f>IF(B123="","",R122*B123+T122)</f>
        <v/>
      </c>
      <c r="G123" s="157">
        <f>IF(B123="","", E123*F123)</f>
        <v/>
      </c>
      <c r="H123" s="157">
        <f>IF(B123="","", F123 - R122*B123)</f>
        <v/>
      </c>
      <c r="I123" s="157">
        <f>IF(B123="","", G123/B123)</f>
        <v/>
      </c>
      <c r="J123" s="157">
        <f>IF(B123="","", -F123* (1-(1-ANNUAL_STRATEGY_FEE)^(1/252)))</f>
        <v/>
      </c>
      <c r="K123" s="157">
        <f>IF(B123="","", H123+J123)</f>
        <v/>
      </c>
      <c r="L123" s="157">
        <f>IF(B123="","", K123+G123)</f>
        <v/>
      </c>
      <c r="M123" s="157">
        <f>IF(B123="","", G123/L123)</f>
        <v/>
      </c>
      <c r="N123" s="157">
        <f>IF(B123="","",(D123-M123))</f>
        <v/>
      </c>
      <c r="O123" s="157">
        <f>IF(B123="","",BID_OFFER_SPREAD/2*D123)</f>
        <v/>
      </c>
      <c r="P123" s="157">
        <f>IF(A123="","",IF(D123=0,-E123,IF(AND(D123=(N123+O123),NOT(O123=0)),0,IF(D123&gt;=M123,N123/(1+O123),N123/(1-O123)))))</f>
        <v/>
      </c>
      <c r="Q123" s="157">
        <f>IF(B123="","", IF(D123=0,F123*P123/B123, L123*P123/B123))</f>
        <v/>
      </c>
      <c r="R123" s="157">
        <f>IF(B123="","", Q123+I123)</f>
        <v/>
      </c>
      <c r="S123" s="157">
        <f>IF(A123="","",IF(Q123&gt;0,-Q123*B123*(1+BID_OFFER_SPREAD/2),-Q123*B123*(1-BID_OFFER_SPREAD/2)))</f>
        <v/>
      </c>
      <c r="T123" s="157">
        <f>IF(B123="","", K123+S123)</f>
        <v/>
      </c>
      <c r="U123" s="157">
        <f>IF(B123="","", R123*B123)</f>
        <v/>
      </c>
      <c r="V123" s="157">
        <f>IF(E123="","",U123/(U123+T123))</f>
        <v/>
      </c>
      <c r="W123" s="86">
        <f>IF(B123="","", IF(ROUND(V123,10)=ROUND(D123,10),"Correct", "Error"))</f>
        <v/>
      </c>
      <c r="X123" s="158">
        <f>IF(B123="","", T123+U123)</f>
        <v/>
      </c>
    </row>
    <row customHeight="1" ht="13.5" r="124" s="75">
      <c r="A124" s="126">
        <f>IF('Time Series Inputs'!A124="","",'Time Series Inputs'!A124)</f>
        <v/>
      </c>
      <c r="B124" s="157">
        <f>IF('Time Series Inputs'!B124="","",'Time Series Inputs'!B124)</f>
        <v/>
      </c>
      <c r="C124" s="157">
        <f>IF('Time Series Inputs'!C124="","",'Time Series Inputs'!C124)</f>
        <v/>
      </c>
      <c r="D124" s="157">
        <f>IF(A124="","",'Apply Constraints'!A124)</f>
        <v/>
      </c>
      <c r="E124" s="157">
        <f>IF(B124="","",(V123*B124/B123/(1+V123*(B124/B123-1))))</f>
        <v/>
      </c>
      <c r="F124" s="157">
        <f>IF(B124="","",R123*B124+T123)</f>
        <v/>
      </c>
      <c r="G124" s="157">
        <f>IF(B124="","", E124*F124)</f>
        <v/>
      </c>
      <c r="H124" s="157">
        <f>IF(B124="","", F124 - R123*B124)</f>
        <v/>
      </c>
      <c r="I124" s="157">
        <f>IF(B124="","", G124/B124)</f>
        <v/>
      </c>
      <c r="J124" s="157">
        <f>IF(B124="","", -F124* (1-(1-ANNUAL_STRATEGY_FEE)^(1/252)))</f>
        <v/>
      </c>
      <c r="K124" s="157">
        <f>IF(B124="","", H124+J124)</f>
        <v/>
      </c>
      <c r="L124" s="157">
        <f>IF(B124="","", K124+G124)</f>
        <v/>
      </c>
      <c r="M124" s="157">
        <f>IF(B124="","", G124/L124)</f>
        <v/>
      </c>
      <c r="N124" s="157">
        <f>IF(B124="","",(D124-M124))</f>
        <v/>
      </c>
      <c r="O124" s="157">
        <f>IF(B124="","",BID_OFFER_SPREAD/2*D124)</f>
        <v/>
      </c>
      <c r="P124" s="157">
        <f>IF(A124="","",IF(D124=0,-E124,IF(AND(D124=(N124+O124),NOT(O124=0)),0,IF(D124&gt;=M124,N124/(1+O124),N124/(1-O124)))))</f>
        <v/>
      </c>
      <c r="Q124" s="157">
        <f>IF(B124="","", IF(D124=0,F124*P124/B124, L124*P124/B124))</f>
        <v/>
      </c>
      <c r="R124" s="157">
        <f>IF(B124="","", Q124+I124)</f>
        <v/>
      </c>
      <c r="S124" s="157">
        <f>IF(A124="","",IF(Q124&gt;0,-Q124*B124*(1+BID_OFFER_SPREAD/2),-Q124*B124*(1-BID_OFFER_SPREAD/2)))</f>
        <v/>
      </c>
      <c r="T124" s="157">
        <f>IF(B124="","", K124+S124)</f>
        <v/>
      </c>
      <c r="U124" s="157">
        <f>IF(B124="","", R124*B124)</f>
        <v/>
      </c>
      <c r="V124" s="157">
        <f>IF(E124="","",U124/(U124+T124))</f>
        <v/>
      </c>
      <c r="W124" s="86">
        <f>IF(B124="","", IF(ROUND(V124,10)=ROUND(D124,10),"Correct", "Error"))</f>
        <v/>
      </c>
      <c r="X124" s="158">
        <f>IF(B124="","", T124+U124)</f>
        <v/>
      </c>
    </row>
    <row customHeight="1" ht="13.5" r="125" s="75">
      <c r="A125" s="126">
        <f>IF('Time Series Inputs'!A125="","",'Time Series Inputs'!A125)</f>
        <v/>
      </c>
      <c r="B125" s="157">
        <f>IF('Time Series Inputs'!B125="","",'Time Series Inputs'!B125)</f>
        <v/>
      </c>
      <c r="C125" s="157">
        <f>IF('Time Series Inputs'!C125="","",'Time Series Inputs'!C125)</f>
        <v/>
      </c>
      <c r="D125" s="157">
        <f>IF(A125="","",'Apply Constraints'!A125)</f>
        <v/>
      </c>
      <c r="E125" s="157">
        <f>IF(B125="","",(V124*B125/B124/(1+V124*(B125/B124-1))))</f>
        <v/>
      </c>
      <c r="F125" s="157">
        <f>IF(B125="","",R124*B125+T124)</f>
        <v/>
      </c>
      <c r="G125" s="157">
        <f>IF(B125="","", E125*F125)</f>
        <v/>
      </c>
      <c r="H125" s="157">
        <f>IF(B125="","", F125 - R124*B125)</f>
        <v/>
      </c>
      <c r="I125" s="157">
        <f>IF(B125="","", G125/B125)</f>
        <v/>
      </c>
      <c r="J125" s="157">
        <f>IF(B125="","", -F125* (1-(1-ANNUAL_STRATEGY_FEE)^(1/252)))</f>
        <v/>
      </c>
      <c r="K125" s="157">
        <f>IF(B125="","", H125+J125)</f>
        <v/>
      </c>
      <c r="L125" s="157">
        <f>IF(B125="","", K125+G125)</f>
        <v/>
      </c>
      <c r="M125" s="157">
        <f>IF(B125="","", G125/L125)</f>
        <v/>
      </c>
      <c r="N125" s="157">
        <f>IF(B125="","",(D125-M125))</f>
        <v/>
      </c>
      <c r="O125" s="157">
        <f>IF(B125="","",BID_OFFER_SPREAD/2*D125)</f>
        <v/>
      </c>
      <c r="P125" s="157">
        <f>IF(A125="","",IF(D125=0,-E125,IF(AND(D125=(N125+O125),NOT(O125=0)),0,IF(D125&gt;=M125,N125/(1+O125),N125/(1-O125)))))</f>
        <v/>
      </c>
      <c r="Q125" s="157">
        <f>IF(B125="","", IF(D125=0,F125*P125/B125, L125*P125/B125))</f>
        <v/>
      </c>
      <c r="R125" s="157">
        <f>IF(B125="","", Q125+I125)</f>
        <v/>
      </c>
      <c r="S125" s="157">
        <f>IF(A125="","",IF(Q125&gt;0,-Q125*B125*(1+BID_OFFER_SPREAD/2),-Q125*B125*(1-BID_OFFER_SPREAD/2)))</f>
        <v/>
      </c>
      <c r="T125" s="157">
        <f>IF(B125="","", K125+S125)</f>
        <v/>
      </c>
      <c r="U125" s="157">
        <f>IF(B125="","", R125*B125)</f>
        <v/>
      </c>
      <c r="V125" s="157">
        <f>IF(E125="","",U125/(U125+T125))</f>
        <v/>
      </c>
      <c r="W125" s="86">
        <f>IF(B125="","", IF(ROUND(V125,10)=ROUND(D125,10),"Correct", "Error"))</f>
        <v/>
      </c>
      <c r="X125" s="158">
        <f>IF(B125="","", T125+U125)</f>
        <v/>
      </c>
    </row>
    <row customHeight="1" ht="13.5" r="126" s="75">
      <c r="A126" s="126">
        <f>IF('Time Series Inputs'!A126="","",'Time Series Inputs'!A126)</f>
        <v/>
      </c>
      <c r="B126" s="157">
        <f>IF('Time Series Inputs'!B126="","",'Time Series Inputs'!B126)</f>
        <v/>
      </c>
      <c r="C126" s="157">
        <f>IF('Time Series Inputs'!C126="","",'Time Series Inputs'!C126)</f>
        <v/>
      </c>
      <c r="D126" s="157">
        <f>IF(A126="","",'Apply Constraints'!A126)</f>
        <v/>
      </c>
      <c r="E126" s="157">
        <f>IF(B126="","",(V125*B126/B125/(1+V125*(B126/B125-1))))</f>
        <v/>
      </c>
      <c r="F126" s="157">
        <f>IF(B126="","",R125*B126+T125)</f>
        <v/>
      </c>
      <c r="G126" s="157">
        <f>IF(B126="","", E126*F126)</f>
        <v/>
      </c>
      <c r="H126" s="157">
        <f>IF(B126="","", F126 - R125*B126)</f>
        <v/>
      </c>
      <c r="I126" s="157">
        <f>IF(B126="","", G126/B126)</f>
        <v/>
      </c>
      <c r="J126" s="157">
        <f>IF(B126="","", -F126* (1-(1-ANNUAL_STRATEGY_FEE)^(1/252)))</f>
        <v/>
      </c>
      <c r="K126" s="157">
        <f>IF(B126="","", H126+J126)</f>
        <v/>
      </c>
      <c r="L126" s="157">
        <f>IF(B126="","", K126+G126)</f>
        <v/>
      </c>
      <c r="M126" s="157">
        <f>IF(B126="","", G126/L126)</f>
        <v/>
      </c>
      <c r="N126" s="157">
        <f>IF(B126="","",(D126-M126))</f>
        <v/>
      </c>
      <c r="O126" s="157">
        <f>IF(B126="","",BID_OFFER_SPREAD/2*D126)</f>
        <v/>
      </c>
      <c r="P126" s="157">
        <f>IF(A126="","",IF(D126=0,-E126,IF(AND(D126=(N126+O126),NOT(O126=0)),0,IF(D126&gt;=M126,N126/(1+O126),N126/(1-O126)))))</f>
        <v/>
      </c>
      <c r="Q126" s="157">
        <f>IF(B126="","", IF(D126=0,F126*P126/B126, L126*P126/B126))</f>
        <v/>
      </c>
      <c r="R126" s="157">
        <f>IF(B126="","", Q126+I126)</f>
        <v/>
      </c>
      <c r="S126" s="157">
        <f>IF(A126="","",IF(Q126&gt;0,-Q126*B126*(1+BID_OFFER_SPREAD/2),-Q126*B126*(1-BID_OFFER_SPREAD/2)))</f>
        <v/>
      </c>
      <c r="T126" s="157">
        <f>IF(B126="","", K126+S126)</f>
        <v/>
      </c>
      <c r="U126" s="157">
        <f>IF(B126="","", R126*B126)</f>
        <v/>
      </c>
      <c r="V126" s="157">
        <f>IF(E126="","",U126/(U126+T126))</f>
        <v/>
      </c>
      <c r="W126" s="86">
        <f>IF(B126="","", IF(ROUND(V126,10)=ROUND(D126,10),"Correct", "Error"))</f>
        <v/>
      </c>
      <c r="X126" s="158">
        <f>IF(B126="","", T126+U126)</f>
        <v/>
      </c>
    </row>
    <row customHeight="1" ht="13.5" r="127" s="75">
      <c r="A127" s="126">
        <f>IF('Time Series Inputs'!A127="","",'Time Series Inputs'!A127)</f>
        <v/>
      </c>
      <c r="B127" s="157">
        <f>IF('Time Series Inputs'!B127="","",'Time Series Inputs'!B127)</f>
        <v/>
      </c>
      <c r="C127" s="157">
        <f>IF('Time Series Inputs'!C127="","",'Time Series Inputs'!C127)</f>
        <v/>
      </c>
      <c r="D127" s="157">
        <f>IF(A127="","",'Apply Constraints'!A127)</f>
        <v/>
      </c>
      <c r="E127" s="157">
        <f>IF(B127="","",(V126*B127/B126/(1+V126*(B127/B126-1))))</f>
        <v/>
      </c>
      <c r="F127" s="157">
        <f>IF(B127="","",R126*B127+T126)</f>
        <v/>
      </c>
      <c r="G127" s="157">
        <f>IF(B127="","", E127*F127)</f>
        <v/>
      </c>
      <c r="H127" s="157">
        <f>IF(B127="","", F127 - R126*B127)</f>
        <v/>
      </c>
      <c r="I127" s="157">
        <f>IF(B127="","", G127/B127)</f>
        <v/>
      </c>
      <c r="J127" s="157">
        <f>IF(B127="","", -F127* (1-(1-ANNUAL_STRATEGY_FEE)^(1/252)))</f>
        <v/>
      </c>
      <c r="K127" s="157">
        <f>IF(B127="","", H127+J127)</f>
        <v/>
      </c>
      <c r="L127" s="157">
        <f>IF(B127="","", K127+G127)</f>
        <v/>
      </c>
      <c r="M127" s="157">
        <f>IF(B127="","", G127/L127)</f>
        <v/>
      </c>
      <c r="N127" s="157">
        <f>IF(B127="","",(D127-M127))</f>
        <v/>
      </c>
      <c r="O127" s="157">
        <f>IF(B127="","",BID_OFFER_SPREAD/2*D127)</f>
        <v/>
      </c>
      <c r="P127" s="157">
        <f>IF(A127="","",IF(D127=0,-E127,IF(AND(D127=(N127+O127),NOT(O127=0)),0,IF(D127&gt;=M127,N127/(1+O127),N127/(1-O127)))))</f>
        <v/>
      </c>
      <c r="Q127" s="157">
        <f>IF(B127="","", IF(D127=0,F127*P127/B127, L127*P127/B127))</f>
        <v/>
      </c>
      <c r="R127" s="157">
        <f>IF(B127="","", Q127+I127)</f>
        <v/>
      </c>
      <c r="S127" s="157">
        <f>IF(A127="","",IF(Q127&gt;0,-Q127*B127*(1+BID_OFFER_SPREAD/2),-Q127*B127*(1-BID_OFFER_SPREAD/2)))</f>
        <v/>
      </c>
      <c r="T127" s="157">
        <f>IF(B127="","", K127+S127)</f>
        <v/>
      </c>
      <c r="U127" s="157">
        <f>IF(B127="","", R127*B127)</f>
        <v/>
      </c>
      <c r="V127" s="157">
        <f>IF(E127="","",U127/(U127+T127))</f>
        <v/>
      </c>
      <c r="W127" s="86">
        <f>IF(B127="","", IF(ROUND(V127,10)=ROUND(D127,10),"Correct", "Error"))</f>
        <v/>
      </c>
      <c r="X127" s="158">
        <f>IF(B127="","", T127+U127)</f>
        <v/>
      </c>
    </row>
    <row customHeight="1" ht="13.5" r="128" s="75">
      <c r="A128" s="126">
        <f>IF('Time Series Inputs'!A128="","",'Time Series Inputs'!A128)</f>
        <v/>
      </c>
      <c r="B128" s="157">
        <f>IF('Time Series Inputs'!B128="","",'Time Series Inputs'!B128)</f>
        <v/>
      </c>
      <c r="C128" s="157">
        <f>IF('Time Series Inputs'!C128="","",'Time Series Inputs'!C128)</f>
        <v/>
      </c>
      <c r="D128" s="157">
        <f>IF(A128="","",'Apply Constraints'!A128)</f>
        <v/>
      </c>
      <c r="E128" s="157">
        <f>IF(B128="","",(V127*B128/B127/(1+V127*(B128/B127-1))))</f>
        <v/>
      </c>
      <c r="F128" s="157">
        <f>IF(B128="","",R127*B128+T127)</f>
        <v/>
      </c>
      <c r="G128" s="157">
        <f>IF(B128="","", E128*F128)</f>
        <v/>
      </c>
      <c r="H128" s="157">
        <f>IF(B128="","", F128 - R127*B128)</f>
        <v/>
      </c>
      <c r="I128" s="157">
        <f>IF(B128="","", G128/B128)</f>
        <v/>
      </c>
      <c r="J128" s="157">
        <f>IF(B128="","", -F128* (1-(1-ANNUAL_STRATEGY_FEE)^(1/252)))</f>
        <v/>
      </c>
      <c r="K128" s="157">
        <f>IF(B128="","", H128+J128)</f>
        <v/>
      </c>
      <c r="L128" s="157">
        <f>IF(B128="","", K128+G128)</f>
        <v/>
      </c>
      <c r="M128" s="157">
        <f>IF(B128="","", G128/L128)</f>
        <v/>
      </c>
      <c r="N128" s="157">
        <f>IF(B128="","",(D128-M128))</f>
        <v/>
      </c>
      <c r="O128" s="157">
        <f>IF(B128="","",BID_OFFER_SPREAD/2*D128)</f>
        <v/>
      </c>
      <c r="P128" s="157">
        <f>IF(A128="","",IF(D128=0,-E128,IF(AND(D128=(N128+O128),NOT(O128=0)),0,IF(D128&gt;=M128,N128/(1+O128),N128/(1-O128)))))</f>
        <v/>
      </c>
      <c r="Q128" s="157">
        <f>IF(B128="","", IF(D128=0,F128*P128/B128, L128*P128/B128))</f>
        <v/>
      </c>
      <c r="R128" s="157">
        <f>IF(B128="","", Q128+I128)</f>
        <v/>
      </c>
      <c r="S128" s="157">
        <f>IF(A128="","",IF(Q128&gt;0,-Q128*B128*(1+BID_OFFER_SPREAD/2),-Q128*B128*(1-BID_OFFER_SPREAD/2)))</f>
        <v/>
      </c>
      <c r="T128" s="157">
        <f>IF(B128="","", K128+S128)</f>
        <v/>
      </c>
      <c r="U128" s="157">
        <f>IF(B128="","", R128*B128)</f>
        <v/>
      </c>
      <c r="V128" s="157">
        <f>IF(E128="","",U128/(U128+T128))</f>
        <v/>
      </c>
      <c r="W128" s="86">
        <f>IF(B128="","", IF(ROUND(V128,10)=ROUND(D128,10),"Correct", "Error"))</f>
        <v/>
      </c>
      <c r="X128" s="158">
        <f>IF(B128="","", T128+U128)</f>
        <v/>
      </c>
    </row>
    <row customHeight="1" ht="13.5" r="129" s="75">
      <c r="A129" s="126">
        <f>IF('Time Series Inputs'!A129="","",'Time Series Inputs'!A129)</f>
        <v/>
      </c>
      <c r="B129" s="157">
        <f>IF('Time Series Inputs'!B129="","",'Time Series Inputs'!B129)</f>
        <v/>
      </c>
      <c r="C129" s="157">
        <f>IF('Time Series Inputs'!C129="","",'Time Series Inputs'!C129)</f>
        <v/>
      </c>
      <c r="D129" s="157">
        <f>IF(A129="","",'Apply Constraints'!A129)</f>
        <v/>
      </c>
      <c r="E129" s="157">
        <f>IF(B129="","",(V128*B129/B128/(1+V128*(B129/B128-1))))</f>
        <v/>
      </c>
      <c r="F129" s="157">
        <f>IF(B129="","",R128*B129+T128)</f>
        <v/>
      </c>
      <c r="G129" s="157">
        <f>IF(B129="","", E129*F129)</f>
        <v/>
      </c>
      <c r="H129" s="157">
        <f>IF(B129="","", F129 - R128*B129)</f>
        <v/>
      </c>
      <c r="I129" s="157">
        <f>IF(B129="","", G129/B129)</f>
        <v/>
      </c>
      <c r="J129" s="157">
        <f>IF(B129="","", -F129* (1-(1-ANNUAL_STRATEGY_FEE)^(1/252)))</f>
        <v/>
      </c>
      <c r="K129" s="157">
        <f>IF(B129="","", H129+J129)</f>
        <v/>
      </c>
      <c r="L129" s="157">
        <f>IF(B129="","", K129+G129)</f>
        <v/>
      </c>
      <c r="M129" s="157">
        <f>IF(B129="","", G129/L129)</f>
        <v/>
      </c>
      <c r="N129" s="157">
        <f>IF(B129="","",(D129-M129))</f>
        <v/>
      </c>
      <c r="O129" s="157">
        <f>IF(B129="","",BID_OFFER_SPREAD/2*D129)</f>
        <v/>
      </c>
      <c r="P129" s="157">
        <f>IF(A129="","",IF(D129=0,-E129,IF(AND(D129=(N129+O129),NOT(O129=0)),0,IF(D129&gt;=M129,N129/(1+O129),N129/(1-O129)))))</f>
        <v/>
      </c>
      <c r="Q129" s="157">
        <f>IF(B129="","", IF(D129=0,F129*P129/B129, L129*P129/B129))</f>
        <v/>
      </c>
      <c r="R129" s="157">
        <f>IF(B129="","", Q129+I129)</f>
        <v/>
      </c>
      <c r="S129" s="157">
        <f>IF(A129="","",IF(Q129&gt;0,-Q129*B129*(1+BID_OFFER_SPREAD/2),-Q129*B129*(1-BID_OFFER_SPREAD/2)))</f>
        <v/>
      </c>
      <c r="T129" s="157">
        <f>IF(B129="","", K129+S129)</f>
        <v/>
      </c>
      <c r="U129" s="157">
        <f>IF(B129="","", R129*B129)</f>
        <v/>
      </c>
      <c r="V129" s="157">
        <f>IF(E129="","",U129/(U129+T129))</f>
        <v/>
      </c>
      <c r="W129" s="86">
        <f>IF(B129="","", IF(ROUND(V129,10)=ROUND(D129,10),"Correct", "Error"))</f>
        <v/>
      </c>
      <c r="X129" s="158">
        <f>IF(B129="","", T129+U129)</f>
        <v/>
      </c>
    </row>
    <row customHeight="1" ht="13.5" r="130" s="75">
      <c r="A130" s="126">
        <f>IF('Time Series Inputs'!A130="","",'Time Series Inputs'!A130)</f>
        <v/>
      </c>
      <c r="B130" s="157">
        <f>IF('Time Series Inputs'!B130="","",'Time Series Inputs'!B130)</f>
        <v/>
      </c>
      <c r="C130" s="157">
        <f>IF('Time Series Inputs'!C130="","",'Time Series Inputs'!C130)</f>
        <v/>
      </c>
      <c r="D130" s="157">
        <f>IF(A130="","",'Apply Constraints'!A130)</f>
        <v/>
      </c>
      <c r="E130" s="157">
        <f>IF(B130="","",(V129*B130/B129/(1+V129*(B130/B129-1))))</f>
        <v/>
      </c>
      <c r="F130" s="157">
        <f>IF(B130="","",R129*B130+T129)</f>
        <v/>
      </c>
      <c r="G130" s="157">
        <f>IF(B130="","", E130*F130)</f>
        <v/>
      </c>
      <c r="H130" s="157">
        <f>IF(B130="","", F130 - R129*B130)</f>
        <v/>
      </c>
      <c r="I130" s="157">
        <f>IF(B130="","", G130/B130)</f>
        <v/>
      </c>
      <c r="J130" s="157">
        <f>IF(B130="","", -F130* (1-(1-ANNUAL_STRATEGY_FEE)^(1/252)))</f>
        <v/>
      </c>
      <c r="K130" s="157">
        <f>IF(B130="","", H130+J130)</f>
        <v/>
      </c>
      <c r="L130" s="157">
        <f>IF(B130="","", K130+G130)</f>
        <v/>
      </c>
      <c r="M130" s="157">
        <f>IF(B130="","", G130/L130)</f>
        <v/>
      </c>
      <c r="N130" s="157">
        <f>IF(B130="","",(D130-M130))</f>
        <v/>
      </c>
      <c r="O130" s="157">
        <f>IF(B130="","",BID_OFFER_SPREAD/2*D130)</f>
        <v/>
      </c>
      <c r="P130" s="157">
        <f>IF(A130="","",IF(D130=0,-E130,IF(AND(D130=(N130+O130),NOT(O130=0)),0,IF(D130&gt;=M130,N130/(1+O130),N130/(1-O130)))))</f>
        <v/>
      </c>
      <c r="Q130" s="157">
        <f>IF(B130="","", IF(D130=0,F130*P130/B130, L130*P130/B130))</f>
        <v/>
      </c>
      <c r="R130" s="157">
        <f>IF(B130="","", Q130+I130)</f>
        <v/>
      </c>
      <c r="S130" s="157">
        <f>IF(A130="","",IF(Q130&gt;0,-Q130*B130*(1+BID_OFFER_SPREAD/2),-Q130*B130*(1-BID_OFFER_SPREAD/2)))</f>
        <v/>
      </c>
      <c r="T130" s="157">
        <f>IF(B130="","", K130+S130)</f>
        <v/>
      </c>
      <c r="U130" s="157">
        <f>IF(B130="","", R130*B130)</f>
        <v/>
      </c>
      <c r="V130" s="157">
        <f>IF(E130="","",U130/(U130+T130))</f>
        <v/>
      </c>
      <c r="W130" s="86">
        <f>IF(B130="","", IF(ROUND(V130,10)=ROUND(D130,10),"Correct", "Error"))</f>
        <v/>
      </c>
      <c r="X130" s="158">
        <f>IF(B130="","", T130+U130)</f>
        <v/>
      </c>
    </row>
    <row customHeight="1" ht="13.5" r="131" s="75">
      <c r="A131" s="126">
        <f>IF('Time Series Inputs'!A131="","",'Time Series Inputs'!A131)</f>
        <v/>
      </c>
      <c r="B131" s="157">
        <f>IF('Time Series Inputs'!B131="","",'Time Series Inputs'!B131)</f>
        <v/>
      </c>
      <c r="C131" s="157">
        <f>IF('Time Series Inputs'!C131="","",'Time Series Inputs'!C131)</f>
        <v/>
      </c>
      <c r="D131" s="157">
        <f>IF(A131="","",'Apply Constraints'!A131)</f>
        <v/>
      </c>
      <c r="E131" s="157">
        <f>IF(B131="","",(V130*B131/B130/(1+V130*(B131/B130-1))))</f>
        <v/>
      </c>
      <c r="F131" s="157">
        <f>IF(B131="","",R130*B131+T130)</f>
        <v/>
      </c>
      <c r="G131" s="157">
        <f>IF(B131="","", E131*F131)</f>
        <v/>
      </c>
      <c r="H131" s="157">
        <f>IF(B131="","", F131 - R130*B131)</f>
        <v/>
      </c>
      <c r="I131" s="157">
        <f>IF(B131="","", G131/B131)</f>
        <v/>
      </c>
      <c r="J131" s="157">
        <f>IF(B131="","", -F131* (1-(1-ANNUAL_STRATEGY_FEE)^(1/252)))</f>
        <v/>
      </c>
      <c r="K131" s="157">
        <f>IF(B131="","", H131+J131)</f>
        <v/>
      </c>
      <c r="L131" s="157">
        <f>IF(B131="","", K131+G131)</f>
        <v/>
      </c>
      <c r="M131" s="157">
        <f>IF(B131="","", G131/L131)</f>
        <v/>
      </c>
      <c r="N131" s="157">
        <f>IF(B131="","",(D131-M131))</f>
        <v/>
      </c>
      <c r="O131" s="157">
        <f>IF(B131="","",BID_OFFER_SPREAD/2*D131)</f>
        <v/>
      </c>
      <c r="P131" s="157">
        <f>IF(A131="","",IF(D131=0,-E131,IF(AND(D131=(N131+O131),NOT(O131=0)),0,IF(D131&gt;=M131,N131/(1+O131),N131/(1-O131)))))</f>
        <v/>
      </c>
      <c r="Q131" s="157">
        <f>IF(B131="","", IF(D131=0,F131*P131/B131, L131*P131/B131))</f>
        <v/>
      </c>
      <c r="R131" s="157">
        <f>IF(B131="","", Q131+I131)</f>
        <v/>
      </c>
      <c r="S131" s="157">
        <f>IF(A131="","",IF(Q131&gt;0,-Q131*B131*(1+BID_OFFER_SPREAD/2),-Q131*B131*(1-BID_OFFER_SPREAD/2)))</f>
        <v/>
      </c>
      <c r="T131" s="157">
        <f>IF(B131="","", K131+S131)</f>
        <v/>
      </c>
      <c r="U131" s="157">
        <f>IF(B131="","", R131*B131)</f>
        <v/>
      </c>
      <c r="V131" s="157">
        <f>IF(E131="","",U131/(U131+T131))</f>
        <v/>
      </c>
      <c r="W131" s="86">
        <f>IF(B131="","", IF(ROUND(V131,10)=ROUND(D131,10),"Correct", "Error"))</f>
        <v/>
      </c>
      <c r="X131" s="158">
        <f>IF(B131="","", T131+U131)</f>
        <v/>
      </c>
    </row>
    <row customHeight="1" ht="13.5" r="132" s="75">
      <c r="A132" s="126">
        <f>IF('Time Series Inputs'!A132="","",'Time Series Inputs'!A132)</f>
        <v/>
      </c>
      <c r="B132" s="157">
        <f>IF('Time Series Inputs'!B132="","",'Time Series Inputs'!B132)</f>
        <v/>
      </c>
      <c r="C132" s="157">
        <f>IF('Time Series Inputs'!C132="","",'Time Series Inputs'!C132)</f>
        <v/>
      </c>
      <c r="D132" s="157">
        <f>IF(A132="","",'Apply Constraints'!A132)</f>
        <v/>
      </c>
      <c r="E132" s="157">
        <f>IF(B132="","",(V131*B132/B131/(1+V131*(B132/B131-1))))</f>
        <v/>
      </c>
      <c r="F132" s="157">
        <f>IF(B132="","",R131*B132+T131)</f>
        <v/>
      </c>
      <c r="G132" s="157">
        <f>IF(B132="","", E132*F132)</f>
        <v/>
      </c>
      <c r="H132" s="157">
        <f>IF(B132="","", F132 - R131*B132)</f>
        <v/>
      </c>
      <c r="I132" s="157">
        <f>IF(B132="","", G132/B132)</f>
        <v/>
      </c>
      <c r="J132" s="157">
        <f>IF(B132="","", -F132* (1-(1-ANNUAL_STRATEGY_FEE)^(1/252)))</f>
        <v/>
      </c>
      <c r="K132" s="157">
        <f>IF(B132="","", H132+J132)</f>
        <v/>
      </c>
      <c r="L132" s="157">
        <f>IF(B132="","", K132+G132)</f>
        <v/>
      </c>
      <c r="M132" s="157">
        <f>IF(B132="","", G132/L132)</f>
        <v/>
      </c>
      <c r="N132" s="157">
        <f>IF(B132="","",(D132-M132))</f>
        <v/>
      </c>
      <c r="O132" s="157">
        <f>IF(B132="","",BID_OFFER_SPREAD/2*D132)</f>
        <v/>
      </c>
      <c r="P132" s="157">
        <f>IF(A132="","",IF(D132=0,-E132,IF(AND(D132=(N132+O132),NOT(O132=0)),0,IF(D132&gt;=M132,N132/(1+O132),N132/(1-O132)))))</f>
        <v/>
      </c>
      <c r="Q132" s="157">
        <f>IF(B132="","", IF(D132=0,F132*P132/B132, L132*P132/B132))</f>
        <v/>
      </c>
      <c r="R132" s="157">
        <f>IF(B132="","", Q132+I132)</f>
        <v/>
      </c>
      <c r="S132" s="157">
        <f>IF(A132="","",IF(Q132&gt;0,-Q132*B132*(1+BID_OFFER_SPREAD/2),-Q132*B132*(1-BID_OFFER_SPREAD/2)))</f>
        <v/>
      </c>
      <c r="T132" s="157">
        <f>IF(B132="","", K132+S132)</f>
        <v/>
      </c>
      <c r="U132" s="157">
        <f>IF(B132="","", R132*B132)</f>
        <v/>
      </c>
      <c r="V132" s="157">
        <f>IF(E132="","",U132/(U132+T132))</f>
        <v/>
      </c>
      <c r="W132" s="86">
        <f>IF(B132="","", IF(ROUND(V132,10)=ROUND(D132,10),"Correct", "Error"))</f>
        <v/>
      </c>
      <c r="X132" s="158">
        <f>IF(B132="","", T132+U132)</f>
        <v/>
      </c>
    </row>
    <row customHeight="1" ht="13.5" r="133" s="75">
      <c r="A133" s="126">
        <f>IF('Time Series Inputs'!A133="","",'Time Series Inputs'!A133)</f>
        <v/>
      </c>
      <c r="B133" s="157">
        <f>IF('Time Series Inputs'!B133="","",'Time Series Inputs'!B133)</f>
        <v/>
      </c>
      <c r="C133" s="157">
        <f>IF('Time Series Inputs'!C133="","",'Time Series Inputs'!C133)</f>
        <v/>
      </c>
      <c r="D133" s="157">
        <f>IF(A133="","",'Apply Constraints'!A133)</f>
        <v/>
      </c>
      <c r="E133" s="157">
        <f>IF(B133="","",(V132*B133/B132/(1+V132*(B133/B132-1))))</f>
        <v/>
      </c>
      <c r="F133" s="157">
        <f>IF(B133="","",R132*B133+T132)</f>
        <v/>
      </c>
      <c r="G133" s="157">
        <f>IF(B133="","", E133*F133)</f>
        <v/>
      </c>
      <c r="H133" s="157">
        <f>IF(B133="","", F133 - R132*B133)</f>
        <v/>
      </c>
      <c r="I133" s="157">
        <f>IF(B133="","", G133/B133)</f>
        <v/>
      </c>
      <c r="J133" s="157">
        <f>IF(B133="","", -F133* (1-(1-ANNUAL_STRATEGY_FEE)^(1/252)))</f>
        <v/>
      </c>
      <c r="K133" s="157">
        <f>IF(B133="","", H133+J133)</f>
        <v/>
      </c>
      <c r="L133" s="157">
        <f>IF(B133="","", K133+G133)</f>
        <v/>
      </c>
      <c r="M133" s="157">
        <f>IF(B133="","", G133/L133)</f>
        <v/>
      </c>
      <c r="N133" s="157">
        <f>IF(B133="","",(D133-M133))</f>
        <v/>
      </c>
      <c r="O133" s="157">
        <f>IF(B133="","",BID_OFFER_SPREAD/2*D133)</f>
        <v/>
      </c>
      <c r="P133" s="157">
        <f>IF(A133="","",IF(D133=0,-E133,IF(AND(D133=(N133+O133),NOT(O133=0)),0,IF(D133&gt;=M133,N133/(1+O133),N133/(1-O133)))))</f>
        <v/>
      </c>
      <c r="Q133" s="157">
        <f>IF(B133="","", IF(D133=0,F133*P133/B133, L133*P133/B133))</f>
        <v/>
      </c>
      <c r="R133" s="157">
        <f>IF(B133="","", Q133+I133)</f>
        <v/>
      </c>
      <c r="S133" s="157">
        <f>IF(A133="","",IF(Q133&gt;0,-Q133*B133*(1+BID_OFFER_SPREAD/2),-Q133*B133*(1-BID_OFFER_SPREAD/2)))</f>
        <v/>
      </c>
      <c r="T133" s="157">
        <f>IF(B133="","", K133+S133)</f>
        <v/>
      </c>
      <c r="U133" s="157">
        <f>IF(B133="","", R133*B133)</f>
        <v/>
      </c>
      <c r="V133" s="157">
        <f>IF(E133="","",U133/(U133+T133))</f>
        <v/>
      </c>
      <c r="W133" s="86">
        <f>IF(B133="","", IF(ROUND(V133,10)=ROUND(D133,10),"Correct", "Error"))</f>
        <v/>
      </c>
      <c r="X133" s="158">
        <f>IF(B133="","", T133+U133)</f>
        <v/>
      </c>
    </row>
    <row customHeight="1" ht="13.5" r="134" s="75">
      <c r="A134" s="126">
        <f>IF('Time Series Inputs'!A134="","",'Time Series Inputs'!A134)</f>
        <v/>
      </c>
      <c r="B134" s="157">
        <f>IF('Time Series Inputs'!B134="","",'Time Series Inputs'!B134)</f>
        <v/>
      </c>
      <c r="C134" s="157">
        <f>IF('Time Series Inputs'!C134="","",'Time Series Inputs'!C134)</f>
        <v/>
      </c>
      <c r="D134" s="157">
        <f>IF(A134="","",'Apply Constraints'!A134)</f>
        <v/>
      </c>
      <c r="E134" s="157">
        <f>IF(B134="","",(V133*B134/B133/(1+V133*(B134/B133-1))))</f>
        <v/>
      </c>
      <c r="F134" s="157">
        <f>IF(B134="","",R133*B134+T133)</f>
        <v/>
      </c>
      <c r="G134" s="157">
        <f>IF(B134="","", E134*F134)</f>
        <v/>
      </c>
      <c r="H134" s="157">
        <f>IF(B134="","", F134 - R133*B134)</f>
        <v/>
      </c>
      <c r="I134" s="157">
        <f>IF(B134="","", G134/B134)</f>
        <v/>
      </c>
      <c r="J134" s="157">
        <f>IF(B134="","", -F134* (1-(1-ANNUAL_STRATEGY_FEE)^(1/252)))</f>
        <v/>
      </c>
      <c r="K134" s="157">
        <f>IF(B134="","", H134+J134)</f>
        <v/>
      </c>
      <c r="L134" s="157">
        <f>IF(B134="","", K134+G134)</f>
        <v/>
      </c>
      <c r="M134" s="157">
        <f>IF(B134="","", G134/L134)</f>
        <v/>
      </c>
      <c r="N134" s="157">
        <f>IF(B134="","",(D134-M134))</f>
        <v/>
      </c>
      <c r="O134" s="157">
        <f>IF(B134="","",BID_OFFER_SPREAD/2*D134)</f>
        <v/>
      </c>
      <c r="P134" s="157">
        <f>IF(A134="","",IF(D134=0,-E134,IF(AND(D134=(N134+O134),NOT(O134=0)),0,IF(D134&gt;=M134,N134/(1+O134),N134/(1-O134)))))</f>
        <v/>
      </c>
      <c r="Q134" s="157">
        <f>IF(B134="","", IF(D134=0,F134*P134/B134, L134*P134/B134))</f>
        <v/>
      </c>
      <c r="R134" s="157">
        <f>IF(B134="","", Q134+I134)</f>
        <v/>
      </c>
      <c r="S134" s="157">
        <f>IF(A134="","",IF(Q134&gt;0,-Q134*B134*(1+BID_OFFER_SPREAD/2),-Q134*B134*(1-BID_OFFER_SPREAD/2)))</f>
        <v/>
      </c>
      <c r="T134" s="157">
        <f>IF(B134="","", K134+S134)</f>
        <v/>
      </c>
      <c r="U134" s="157">
        <f>IF(B134="","", R134*B134)</f>
        <v/>
      </c>
      <c r="V134" s="157">
        <f>IF(E134="","",U134/(U134+T134))</f>
        <v/>
      </c>
      <c r="W134" s="86">
        <f>IF(B134="","", IF(ROUND(V134,10)=ROUND(D134,10),"Correct", "Error"))</f>
        <v/>
      </c>
      <c r="X134" s="158">
        <f>IF(B134="","", T134+U134)</f>
        <v/>
      </c>
    </row>
    <row customHeight="1" ht="13.5" r="135" s="75">
      <c r="A135" s="126">
        <f>IF('Time Series Inputs'!A135="","",'Time Series Inputs'!A135)</f>
        <v/>
      </c>
      <c r="B135" s="157">
        <f>IF('Time Series Inputs'!B135="","",'Time Series Inputs'!B135)</f>
        <v/>
      </c>
      <c r="C135" s="157">
        <f>IF('Time Series Inputs'!C135="","",'Time Series Inputs'!C135)</f>
        <v/>
      </c>
      <c r="D135" s="157">
        <f>IF(A135="","",'Apply Constraints'!A135)</f>
        <v/>
      </c>
      <c r="E135" s="157">
        <f>IF(B135="","",(V134*B135/B134/(1+V134*(B135/B134-1))))</f>
        <v/>
      </c>
      <c r="F135" s="157">
        <f>IF(B135="","",R134*B135+T134)</f>
        <v/>
      </c>
      <c r="G135" s="157">
        <f>IF(B135="","", E135*F135)</f>
        <v/>
      </c>
      <c r="H135" s="157">
        <f>IF(B135="","", F135 - R134*B135)</f>
        <v/>
      </c>
      <c r="I135" s="157">
        <f>IF(B135="","", G135/B135)</f>
        <v/>
      </c>
      <c r="J135" s="157">
        <f>IF(B135="","", -F135* (1-(1-ANNUAL_STRATEGY_FEE)^(1/252)))</f>
        <v/>
      </c>
      <c r="K135" s="157">
        <f>IF(B135="","", H135+J135)</f>
        <v/>
      </c>
      <c r="L135" s="157">
        <f>IF(B135="","", K135+G135)</f>
        <v/>
      </c>
      <c r="M135" s="157">
        <f>IF(B135="","", G135/L135)</f>
        <v/>
      </c>
      <c r="N135" s="157">
        <f>IF(B135="","",(D135-M135))</f>
        <v/>
      </c>
      <c r="O135" s="157">
        <f>IF(B135="","",BID_OFFER_SPREAD/2*D135)</f>
        <v/>
      </c>
      <c r="P135" s="157">
        <f>IF(A135="","",IF(D135=0,-E135,IF(AND(D135=(N135+O135),NOT(O135=0)),0,IF(D135&gt;=M135,N135/(1+O135),N135/(1-O135)))))</f>
        <v/>
      </c>
      <c r="Q135" s="157">
        <f>IF(B135="","", IF(D135=0,F135*P135/B135, L135*P135/B135))</f>
        <v/>
      </c>
      <c r="R135" s="157">
        <f>IF(B135="","", Q135+I135)</f>
        <v/>
      </c>
      <c r="S135" s="157">
        <f>IF(A135="","",IF(Q135&gt;0,-Q135*B135*(1+BID_OFFER_SPREAD/2),-Q135*B135*(1-BID_OFFER_SPREAD/2)))</f>
        <v/>
      </c>
      <c r="T135" s="157">
        <f>IF(B135="","", K135+S135)</f>
        <v/>
      </c>
      <c r="U135" s="157">
        <f>IF(B135="","", R135*B135)</f>
        <v/>
      </c>
      <c r="V135" s="157">
        <f>IF(E135="","",U135/(U135+T135))</f>
        <v/>
      </c>
      <c r="W135" s="86">
        <f>IF(B135="","", IF(ROUND(V135,10)=ROUND(D135,10),"Correct", "Error"))</f>
        <v/>
      </c>
      <c r="X135" s="158">
        <f>IF(B135="","", T135+U135)</f>
        <v/>
      </c>
    </row>
    <row customHeight="1" ht="13.5" r="136" s="75">
      <c r="A136" s="126">
        <f>IF('Time Series Inputs'!A136="","",'Time Series Inputs'!A136)</f>
        <v/>
      </c>
      <c r="B136" s="157">
        <f>IF('Time Series Inputs'!B136="","",'Time Series Inputs'!B136)</f>
        <v/>
      </c>
      <c r="C136" s="157">
        <f>IF('Time Series Inputs'!C136="","",'Time Series Inputs'!C136)</f>
        <v/>
      </c>
      <c r="D136" s="157">
        <f>IF(A136="","",'Apply Constraints'!A136)</f>
        <v/>
      </c>
      <c r="E136" s="157">
        <f>IF(B136="","",(V135*B136/B135/(1+V135*(B136/B135-1))))</f>
        <v/>
      </c>
      <c r="F136" s="157">
        <f>IF(B136="","",R135*B136+T135)</f>
        <v/>
      </c>
      <c r="G136" s="157">
        <f>IF(B136="","", E136*F136)</f>
        <v/>
      </c>
      <c r="H136" s="157">
        <f>IF(B136="","", F136 - R135*B136)</f>
        <v/>
      </c>
      <c r="I136" s="157">
        <f>IF(B136="","", G136/B136)</f>
        <v/>
      </c>
      <c r="J136" s="157">
        <f>IF(B136="","", -F136* (1-(1-ANNUAL_STRATEGY_FEE)^(1/252)))</f>
        <v/>
      </c>
      <c r="K136" s="157">
        <f>IF(B136="","", H136+J136)</f>
        <v/>
      </c>
      <c r="L136" s="157">
        <f>IF(B136="","", K136+G136)</f>
        <v/>
      </c>
      <c r="M136" s="157">
        <f>IF(B136="","", G136/L136)</f>
        <v/>
      </c>
      <c r="N136" s="157">
        <f>IF(B136="","",(D136-M136))</f>
        <v/>
      </c>
      <c r="O136" s="157">
        <f>IF(B136="","",BID_OFFER_SPREAD/2*D136)</f>
        <v/>
      </c>
      <c r="P136" s="157">
        <f>IF(A136="","",IF(D136=0,-E136,IF(AND(D136=(N136+O136),NOT(O136=0)),0,IF(D136&gt;=M136,N136/(1+O136),N136/(1-O136)))))</f>
        <v/>
      </c>
      <c r="Q136" s="157">
        <f>IF(B136="","", IF(D136=0,F136*P136/B136, L136*P136/B136))</f>
        <v/>
      </c>
      <c r="R136" s="157">
        <f>IF(B136="","", Q136+I136)</f>
        <v/>
      </c>
      <c r="S136" s="157">
        <f>IF(A136="","",IF(Q136&gt;0,-Q136*B136*(1+BID_OFFER_SPREAD/2),-Q136*B136*(1-BID_OFFER_SPREAD/2)))</f>
        <v/>
      </c>
      <c r="T136" s="157">
        <f>IF(B136="","", K136+S136)</f>
        <v/>
      </c>
      <c r="U136" s="157">
        <f>IF(B136="","", R136*B136)</f>
        <v/>
      </c>
      <c r="V136" s="157">
        <f>IF(E136="","",U136/(U136+T136))</f>
        <v/>
      </c>
      <c r="W136" s="86">
        <f>IF(B136="","", IF(ROUND(V136,10)=ROUND(D136,10),"Correct", "Error"))</f>
        <v/>
      </c>
      <c r="X136" s="158">
        <f>IF(B136="","", T136+U136)</f>
        <v/>
      </c>
    </row>
    <row customHeight="1" ht="13.5" r="137" s="75">
      <c r="A137" s="126">
        <f>IF('Time Series Inputs'!A137="","",'Time Series Inputs'!A137)</f>
        <v/>
      </c>
      <c r="B137" s="157">
        <f>IF('Time Series Inputs'!B137="","",'Time Series Inputs'!B137)</f>
        <v/>
      </c>
      <c r="C137" s="157">
        <f>IF('Time Series Inputs'!C137="","",'Time Series Inputs'!C137)</f>
        <v/>
      </c>
      <c r="D137" s="157">
        <f>IF(A137="","",'Apply Constraints'!A137)</f>
        <v/>
      </c>
      <c r="E137" s="157">
        <f>IF(B137="","",(V136*B137/B136/(1+V136*(B137/B136-1))))</f>
        <v/>
      </c>
      <c r="F137" s="157">
        <f>IF(B137="","",R136*B137+T136)</f>
        <v/>
      </c>
      <c r="G137" s="157">
        <f>IF(B137="","", E137*F137)</f>
        <v/>
      </c>
      <c r="H137" s="157">
        <f>IF(B137="","", F137 - R136*B137)</f>
        <v/>
      </c>
      <c r="I137" s="157">
        <f>IF(B137="","", G137/B137)</f>
        <v/>
      </c>
      <c r="J137" s="157">
        <f>IF(B137="","", -F137* (1-(1-ANNUAL_STRATEGY_FEE)^(1/252)))</f>
        <v/>
      </c>
      <c r="K137" s="157">
        <f>IF(B137="","", H137+J137)</f>
        <v/>
      </c>
      <c r="L137" s="157">
        <f>IF(B137="","", K137+G137)</f>
        <v/>
      </c>
      <c r="M137" s="157">
        <f>IF(B137="","", G137/L137)</f>
        <v/>
      </c>
      <c r="N137" s="157">
        <f>IF(B137="","",(D137-M137))</f>
        <v/>
      </c>
      <c r="O137" s="157">
        <f>IF(B137="","",BID_OFFER_SPREAD/2*D137)</f>
        <v/>
      </c>
      <c r="P137" s="157">
        <f>IF(A137="","",IF(D137=0,-E137,IF(AND(D137=(N137+O137),NOT(O137=0)),0,IF(D137&gt;=M137,N137/(1+O137),N137/(1-O137)))))</f>
        <v/>
      </c>
      <c r="Q137" s="157">
        <f>IF(B137="","", IF(D137=0,F137*P137/B137, L137*P137/B137))</f>
        <v/>
      </c>
      <c r="R137" s="157">
        <f>IF(B137="","", Q137+I137)</f>
        <v/>
      </c>
      <c r="S137" s="157">
        <f>IF(A137="","",IF(Q137&gt;0,-Q137*B137*(1+BID_OFFER_SPREAD/2),-Q137*B137*(1-BID_OFFER_SPREAD/2)))</f>
        <v/>
      </c>
      <c r="T137" s="157">
        <f>IF(B137="","", K137+S137)</f>
        <v/>
      </c>
      <c r="U137" s="157">
        <f>IF(B137="","", R137*B137)</f>
        <v/>
      </c>
      <c r="V137" s="157">
        <f>IF(E137="","",U137/(U137+T137))</f>
        <v/>
      </c>
      <c r="W137" s="86">
        <f>IF(B137="","", IF(ROUND(V137,10)=ROUND(D137,10),"Correct", "Error"))</f>
        <v/>
      </c>
      <c r="X137" s="158">
        <f>IF(B137="","", T137+U137)</f>
        <v/>
      </c>
    </row>
    <row customHeight="1" ht="13.5" r="138" s="75">
      <c r="A138" s="126">
        <f>IF('Time Series Inputs'!A138="","",'Time Series Inputs'!A138)</f>
        <v/>
      </c>
      <c r="B138" s="157">
        <f>IF('Time Series Inputs'!B138="","",'Time Series Inputs'!B138)</f>
        <v/>
      </c>
      <c r="C138" s="157">
        <f>IF('Time Series Inputs'!C138="","",'Time Series Inputs'!C138)</f>
        <v/>
      </c>
      <c r="D138" s="157">
        <f>IF(A138="","",'Apply Constraints'!A138)</f>
        <v/>
      </c>
      <c r="E138" s="157">
        <f>IF(B138="","",(V137*B138/B137/(1+V137*(B138/B137-1))))</f>
        <v/>
      </c>
      <c r="F138" s="157">
        <f>IF(B138="","",R137*B138+T137)</f>
        <v/>
      </c>
      <c r="G138" s="157">
        <f>IF(B138="","", E138*F138)</f>
        <v/>
      </c>
      <c r="H138" s="157">
        <f>IF(B138="","", F138 - R137*B138)</f>
        <v/>
      </c>
      <c r="I138" s="157">
        <f>IF(B138="","", G138/B138)</f>
        <v/>
      </c>
      <c r="J138" s="157">
        <f>IF(B138="","", -F138* (1-(1-ANNUAL_STRATEGY_FEE)^(1/252)))</f>
        <v/>
      </c>
      <c r="K138" s="157">
        <f>IF(B138="","", H138+J138)</f>
        <v/>
      </c>
      <c r="L138" s="157">
        <f>IF(B138="","", K138+G138)</f>
        <v/>
      </c>
      <c r="M138" s="157">
        <f>IF(B138="","", G138/L138)</f>
        <v/>
      </c>
      <c r="N138" s="157">
        <f>IF(B138="","",(D138-M138))</f>
        <v/>
      </c>
      <c r="O138" s="157">
        <f>IF(B138="","",BID_OFFER_SPREAD/2*D138)</f>
        <v/>
      </c>
      <c r="P138" s="157">
        <f>IF(A138="","",IF(D138=0,-E138,IF(AND(D138=(N138+O138),NOT(O138=0)),0,IF(D138&gt;=M138,N138/(1+O138),N138/(1-O138)))))</f>
        <v/>
      </c>
      <c r="Q138" s="157">
        <f>IF(B138="","", IF(D138=0,F138*P138/B138, L138*P138/B138))</f>
        <v/>
      </c>
      <c r="R138" s="157">
        <f>IF(B138="","", Q138+I138)</f>
        <v/>
      </c>
      <c r="S138" s="157">
        <f>IF(A138="","",IF(Q138&gt;0,-Q138*B138*(1+BID_OFFER_SPREAD/2),-Q138*B138*(1-BID_OFFER_SPREAD/2)))</f>
        <v/>
      </c>
      <c r="T138" s="157">
        <f>IF(B138="","", K138+S138)</f>
        <v/>
      </c>
      <c r="U138" s="157">
        <f>IF(B138="","", R138*B138)</f>
        <v/>
      </c>
      <c r="V138" s="157">
        <f>IF(E138="","",U138/(U138+T138))</f>
        <v/>
      </c>
      <c r="W138" s="86">
        <f>IF(B138="","", IF(ROUND(V138,10)=ROUND(D138,10),"Correct", "Error"))</f>
        <v/>
      </c>
      <c r="X138" s="158">
        <f>IF(B138="","", T138+U138)</f>
        <v/>
      </c>
    </row>
    <row customHeight="1" ht="13.5" r="139" s="75">
      <c r="A139" s="126">
        <f>IF('Time Series Inputs'!A139="","",'Time Series Inputs'!A139)</f>
        <v/>
      </c>
      <c r="B139" s="157">
        <f>IF('Time Series Inputs'!B139="","",'Time Series Inputs'!B139)</f>
        <v/>
      </c>
      <c r="C139" s="157">
        <f>IF('Time Series Inputs'!C139="","",'Time Series Inputs'!C139)</f>
        <v/>
      </c>
      <c r="D139" s="157">
        <f>IF(A139="","",'Apply Constraints'!A139)</f>
        <v/>
      </c>
      <c r="E139" s="157">
        <f>IF(B139="","",(V138*B139/B138/(1+V138*(B139/B138-1))))</f>
        <v/>
      </c>
      <c r="F139" s="157">
        <f>IF(B139="","",R138*B139+T138)</f>
        <v/>
      </c>
      <c r="G139" s="157">
        <f>IF(B139="","", E139*F139)</f>
        <v/>
      </c>
      <c r="H139" s="157">
        <f>IF(B139="","", F139 - R138*B139)</f>
        <v/>
      </c>
      <c r="I139" s="157">
        <f>IF(B139="","", G139/B139)</f>
        <v/>
      </c>
      <c r="J139" s="157">
        <f>IF(B139="","", -F139* (1-(1-ANNUAL_STRATEGY_FEE)^(1/252)))</f>
        <v/>
      </c>
      <c r="K139" s="157">
        <f>IF(B139="","", H139+J139)</f>
        <v/>
      </c>
      <c r="L139" s="157">
        <f>IF(B139="","", K139+G139)</f>
        <v/>
      </c>
      <c r="M139" s="157">
        <f>IF(B139="","", G139/L139)</f>
        <v/>
      </c>
      <c r="N139" s="157">
        <f>IF(B139="","",(D139-M139))</f>
        <v/>
      </c>
      <c r="O139" s="157">
        <f>IF(B139="","",BID_OFFER_SPREAD/2*D139)</f>
        <v/>
      </c>
      <c r="P139" s="157">
        <f>IF(A139="","",IF(D139=0,-E139,IF(AND(D139=(N139+O139),NOT(O139=0)),0,IF(D139&gt;=M139,N139/(1+O139),N139/(1-O139)))))</f>
        <v/>
      </c>
      <c r="Q139" s="157">
        <f>IF(B139="","", IF(D139=0,F139*P139/B139, L139*P139/B139))</f>
        <v/>
      </c>
      <c r="R139" s="157">
        <f>IF(B139="","", Q139+I139)</f>
        <v/>
      </c>
      <c r="S139" s="157">
        <f>IF(A139="","",IF(Q139&gt;0,-Q139*B139*(1+BID_OFFER_SPREAD/2),-Q139*B139*(1-BID_OFFER_SPREAD/2)))</f>
        <v/>
      </c>
      <c r="T139" s="157">
        <f>IF(B139="","", K139+S139)</f>
        <v/>
      </c>
      <c r="U139" s="157">
        <f>IF(B139="","", R139*B139)</f>
        <v/>
      </c>
      <c r="V139" s="157">
        <f>IF(E139="","",U139/(U139+T139))</f>
        <v/>
      </c>
      <c r="W139" s="86">
        <f>IF(B139="","", IF(ROUND(V139,10)=ROUND(D139,10),"Correct", "Error"))</f>
        <v/>
      </c>
      <c r="X139" s="158">
        <f>IF(B139="","", T139+U139)</f>
        <v/>
      </c>
    </row>
    <row customHeight="1" ht="13.5" r="140" s="75">
      <c r="A140" s="126">
        <f>IF('Time Series Inputs'!A140="","",'Time Series Inputs'!A140)</f>
        <v/>
      </c>
      <c r="B140" s="157">
        <f>IF('Time Series Inputs'!B140="","",'Time Series Inputs'!B140)</f>
        <v/>
      </c>
      <c r="C140" s="157">
        <f>IF('Time Series Inputs'!C140="","",'Time Series Inputs'!C140)</f>
        <v/>
      </c>
      <c r="D140" s="157">
        <f>IF(A140="","",'Apply Constraints'!A140)</f>
        <v/>
      </c>
      <c r="E140" s="157">
        <f>IF(B140="","",(V139*B140/B139/(1+V139*(B140/B139-1))))</f>
        <v/>
      </c>
      <c r="F140" s="157">
        <f>IF(B140="","",R139*B140+T139)</f>
        <v/>
      </c>
      <c r="G140" s="157">
        <f>IF(B140="","", E140*F140)</f>
        <v/>
      </c>
      <c r="H140" s="157">
        <f>IF(B140="","", F140 - R139*B140)</f>
        <v/>
      </c>
      <c r="I140" s="157">
        <f>IF(B140="","", G140/B140)</f>
        <v/>
      </c>
      <c r="J140" s="157">
        <f>IF(B140="","", -F140* (1-(1-ANNUAL_STRATEGY_FEE)^(1/252)))</f>
        <v/>
      </c>
      <c r="K140" s="157">
        <f>IF(B140="","", H140+J140)</f>
        <v/>
      </c>
      <c r="L140" s="157">
        <f>IF(B140="","", K140+G140)</f>
        <v/>
      </c>
      <c r="M140" s="157">
        <f>IF(B140="","", G140/L140)</f>
        <v/>
      </c>
      <c r="N140" s="157">
        <f>IF(B140="","",(D140-M140))</f>
        <v/>
      </c>
      <c r="O140" s="157">
        <f>IF(B140="","",BID_OFFER_SPREAD/2*D140)</f>
        <v/>
      </c>
      <c r="P140" s="157">
        <f>IF(A140="","",IF(D140=0,-E140,IF(AND(D140=(N140+O140),NOT(O140=0)),0,IF(D140&gt;=M140,N140/(1+O140),N140/(1-O140)))))</f>
        <v/>
      </c>
      <c r="Q140" s="157">
        <f>IF(B140="","", IF(D140=0,F140*P140/B140, L140*P140/B140))</f>
        <v/>
      </c>
      <c r="R140" s="157">
        <f>IF(B140="","", Q140+I140)</f>
        <v/>
      </c>
      <c r="S140" s="157">
        <f>IF(A140="","",IF(Q140&gt;0,-Q140*B140*(1+BID_OFFER_SPREAD/2),-Q140*B140*(1-BID_OFFER_SPREAD/2)))</f>
        <v/>
      </c>
      <c r="T140" s="157">
        <f>IF(B140="","", K140+S140)</f>
        <v/>
      </c>
      <c r="U140" s="157">
        <f>IF(B140="","", R140*B140)</f>
        <v/>
      </c>
      <c r="V140" s="157">
        <f>IF(E140="","",U140/(U140+T140))</f>
        <v/>
      </c>
      <c r="W140" s="86">
        <f>IF(B140="","", IF(ROUND(V140,10)=ROUND(D140,10),"Correct", "Error"))</f>
        <v/>
      </c>
      <c r="X140" s="158">
        <f>IF(B140="","", T140+U140)</f>
        <v/>
      </c>
    </row>
    <row customHeight="1" ht="13.5" r="141" s="75">
      <c r="A141" s="126">
        <f>IF('Time Series Inputs'!A141="","",'Time Series Inputs'!A141)</f>
        <v/>
      </c>
      <c r="B141" s="157">
        <f>IF('Time Series Inputs'!B141="","",'Time Series Inputs'!B141)</f>
        <v/>
      </c>
      <c r="C141" s="157">
        <f>IF('Time Series Inputs'!C141="","",'Time Series Inputs'!C141)</f>
        <v/>
      </c>
      <c r="D141" s="157">
        <f>IF(A141="","",'Apply Constraints'!A141)</f>
        <v/>
      </c>
      <c r="E141" s="157">
        <f>IF(B141="","",(V140*B141/B140/(1+V140*(B141/B140-1))))</f>
        <v/>
      </c>
      <c r="F141" s="157">
        <f>IF(B141="","",R140*B141+T140)</f>
        <v/>
      </c>
      <c r="G141" s="157">
        <f>IF(B141="","", E141*F141)</f>
        <v/>
      </c>
      <c r="H141" s="157">
        <f>IF(B141="","", F141 - R140*B141)</f>
        <v/>
      </c>
      <c r="I141" s="157">
        <f>IF(B141="","", G141/B141)</f>
        <v/>
      </c>
      <c r="J141" s="157">
        <f>IF(B141="","", -F141* (1-(1-ANNUAL_STRATEGY_FEE)^(1/252)))</f>
        <v/>
      </c>
      <c r="K141" s="157">
        <f>IF(B141="","", H141+J141)</f>
        <v/>
      </c>
      <c r="L141" s="157">
        <f>IF(B141="","", K141+G141)</f>
        <v/>
      </c>
      <c r="M141" s="157">
        <f>IF(B141="","", G141/L141)</f>
        <v/>
      </c>
      <c r="N141" s="157">
        <f>IF(B141="","",(D141-M141))</f>
        <v/>
      </c>
      <c r="O141" s="157">
        <f>IF(B141="","",BID_OFFER_SPREAD/2*D141)</f>
        <v/>
      </c>
      <c r="P141" s="157">
        <f>IF(A141="","",IF(D141=0,-E141,IF(AND(D141=(N141+O141),NOT(O141=0)),0,IF(D141&gt;=M141,N141/(1+O141),N141/(1-O141)))))</f>
        <v/>
      </c>
      <c r="Q141" s="157">
        <f>IF(B141="","", IF(D141=0,F141*P141/B141, L141*P141/B141))</f>
        <v/>
      </c>
      <c r="R141" s="157">
        <f>IF(B141="","", Q141+I141)</f>
        <v/>
      </c>
      <c r="S141" s="157">
        <f>IF(A141="","",IF(Q141&gt;0,-Q141*B141*(1+BID_OFFER_SPREAD/2),-Q141*B141*(1-BID_OFFER_SPREAD/2)))</f>
        <v/>
      </c>
      <c r="T141" s="157">
        <f>IF(B141="","", K141+S141)</f>
        <v/>
      </c>
      <c r="U141" s="157">
        <f>IF(B141="","", R141*B141)</f>
        <v/>
      </c>
      <c r="V141" s="157">
        <f>IF(E141="","",U141/(U141+T141))</f>
        <v/>
      </c>
      <c r="W141" s="86">
        <f>IF(B141="","", IF(ROUND(V141,10)=ROUND(D141,10),"Correct", "Error"))</f>
        <v/>
      </c>
      <c r="X141" s="158">
        <f>IF(B141="","", T141+U141)</f>
        <v/>
      </c>
    </row>
    <row customHeight="1" ht="13.5" r="142" s="75">
      <c r="A142" s="126">
        <f>IF('Time Series Inputs'!A142="","",'Time Series Inputs'!A142)</f>
        <v/>
      </c>
      <c r="B142" s="157">
        <f>IF('Time Series Inputs'!B142="","",'Time Series Inputs'!B142)</f>
        <v/>
      </c>
      <c r="C142" s="157">
        <f>IF('Time Series Inputs'!C142="","",'Time Series Inputs'!C142)</f>
        <v/>
      </c>
      <c r="D142" s="157">
        <f>IF(A142="","",'Apply Constraints'!A142)</f>
        <v/>
      </c>
      <c r="E142" s="157">
        <f>IF(B142="","",(V141*B142/B141/(1+V141*(B142/B141-1))))</f>
        <v/>
      </c>
      <c r="F142" s="157">
        <f>IF(B142="","",R141*B142+T141)</f>
        <v/>
      </c>
      <c r="G142" s="157">
        <f>IF(B142="","", E142*F142)</f>
        <v/>
      </c>
      <c r="H142" s="157">
        <f>IF(B142="","", F142 - R141*B142)</f>
        <v/>
      </c>
      <c r="I142" s="157">
        <f>IF(B142="","", G142/B142)</f>
        <v/>
      </c>
      <c r="J142" s="157">
        <f>IF(B142="","", -F142* (1-(1-ANNUAL_STRATEGY_FEE)^(1/252)))</f>
        <v/>
      </c>
      <c r="K142" s="157">
        <f>IF(B142="","", H142+J142)</f>
        <v/>
      </c>
      <c r="L142" s="157">
        <f>IF(B142="","", K142+G142)</f>
        <v/>
      </c>
      <c r="M142" s="157">
        <f>IF(B142="","", G142/L142)</f>
        <v/>
      </c>
      <c r="N142" s="157">
        <f>IF(B142="","",(D142-M142))</f>
        <v/>
      </c>
      <c r="O142" s="157">
        <f>IF(B142="","",BID_OFFER_SPREAD/2*D142)</f>
        <v/>
      </c>
      <c r="P142" s="157">
        <f>IF(A142="","",IF(D142=0,-E142,IF(AND(D142=(N142+O142),NOT(O142=0)),0,IF(D142&gt;=M142,N142/(1+O142),N142/(1-O142)))))</f>
        <v/>
      </c>
      <c r="Q142" s="157">
        <f>IF(B142="","", IF(D142=0,F142*P142/B142, L142*P142/B142))</f>
        <v/>
      </c>
      <c r="R142" s="157">
        <f>IF(B142="","", Q142+I142)</f>
        <v/>
      </c>
      <c r="S142" s="157">
        <f>IF(A142="","",IF(Q142&gt;0,-Q142*B142*(1+BID_OFFER_SPREAD/2),-Q142*B142*(1-BID_OFFER_SPREAD/2)))</f>
        <v/>
      </c>
      <c r="T142" s="157">
        <f>IF(B142="","", K142+S142)</f>
        <v/>
      </c>
      <c r="U142" s="157">
        <f>IF(B142="","", R142*B142)</f>
        <v/>
      </c>
      <c r="V142" s="157">
        <f>IF(E142="","",U142/(U142+T142))</f>
        <v/>
      </c>
      <c r="W142" s="86">
        <f>IF(B142="","", IF(ROUND(V142,10)=ROUND(D142,10),"Correct", "Error"))</f>
        <v/>
      </c>
      <c r="X142" s="158">
        <f>IF(B142="","", T142+U142)</f>
        <v/>
      </c>
    </row>
    <row customHeight="1" ht="13.5" r="143" s="75">
      <c r="A143" s="126">
        <f>IF('Time Series Inputs'!A143="","",'Time Series Inputs'!A143)</f>
        <v/>
      </c>
      <c r="B143" s="157">
        <f>IF('Time Series Inputs'!B143="","",'Time Series Inputs'!B143)</f>
        <v/>
      </c>
      <c r="C143" s="157">
        <f>IF('Time Series Inputs'!C143="","",'Time Series Inputs'!C143)</f>
        <v/>
      </c>
      <c r="D143" s="157">
        <f>IF(A143="","",'Apply Constraints'!A143)</f>
        <v/>
      </c>
      <c r="E143" s="157">
        <f>IF(B143="","",(V142*B143/B142/(1+V142*(B143/B142-1))))</f>
        <v/>
      </c>
      <c r="F143" s="157">
        <f>IF(B143="","",R142*B143+T142)</f>
        <v/>
      </c>
      <c r="G143" s="157">
        <f>IF(B143="","", E143*F143)</f>
        <v/>
      </c>
      <c r="H143" s="157">
        <f>IF(B143="","", F143 - R142*B143)</f>
        <v/>
      </c>
      <c r="I143" s="157">
        <f>IF(B143="","", G143/B143)</f>
        <v/>
      </c>
      <c r="J143" s="157">
        <f>IF(B143="","", -F143* (1-(1-ANNUAL_STRATEGY_FEE)^(1/252)))</f>
        <v/>
      </c>
      <c r="K143" s="157">
        <f>IF(B143="","", H143+J143)</f>
        <v/>
      </c>
      <c r="L143" s="157">
        <f>IF(B143="","", K143+G143)</f>
        <v/>
      </c>
      <c r="M143" s="157">
        <f>IF(B143="","", G143/L143)</f>
        <v/>
      </c>
      <c r="N143" s="157">
        <f>IF(B143="","",(D143-M143))</f>
        <v/>
      </c>
      <c r="O143" s="157">
        <f>IF(B143="","",BID_OFFER_SPREAD/2*D143)</f>
        <v/>
      </c>
      <c r="P143" s="157">
        <f>IF(A143="","",IF(D143=0,-E143,IF(AND(D143=(N143+O143),NOT(O143=0)),0,IF(D143&gt;=M143,N143/(1+O143),N143/(1-O143)))))</f>
        <v/>
      </c>
      <c r="Q143" s="157">
        <f>IF(B143="","", IF(D143=0,F143*P143/B143, L143*P143/B143))</f>
        <v/>
      </c>
      <c r="R143" s="157">
        <f>IF(B143="","", Q143+I143)</f>
        <v/>
      </c>
      <c r="S143" s="157">
        <f>IF(A143="","",IF(Q143&gt;0,-Q143*B143*(1+BID_OFFER_SPREAD/2),-Q143*B143*(1-BID_OFFER_SPREAD/2)))</f>
        <v/>
      </c>
      <c r="T143" s="157">
        <f>IF(B143="","", K143+S143)</f>
        <v/>
      </c>
      <c r="U143" s="157">
        <f>IF(B143="","", R143*B143)</f>
        <v/>
      </c>
      <c r="V143" s="157">
        <f>IF(E143="","",U143/(U143+T143))</f>
        <v/>
      </c>
      <c r="W143" s="86">
        <f>IF(B143="","", IF(ROUND(V143,10)=ROUND(D143,10),"Correct", "Error"))</f>
        <v/>
      </c>
      <c r="X143" s="158">
        <f>IF(B143="","", T143+U143)</f>
        <v/>
      </c>
    </row>
    <row customHeight="1" ht="13.5" r="144" s="75">
      <c r="A144" s="126">
        <f>IF('Time Series Inputs'!A144="","",'Time Series Inputs'!A144)</f>
        <v/>
      </c>
      <c r="B144" s="157">
        <f>IF('Time Series Inputs'!B144="","",'Time Series Inputs'!B144)</f>
        <v/>
      </c>
      <c r="C144" s="157">
        <f>IF('Time Series Inputs'!C144="","",'Time Series Inputs'!C144)</f>
        <v/>
      </c>
      <c r="D144" s="157">
        <f>IF(A144="","",'Apply Constraints'!A144)</f>
        <v/>
      </c>
      <c r="E144" s="157">
        <f>IF(B144="","",(V143*B144/B143/(1+V143*(B144/B143-1))))</f>
        <v/>
      </c>
      <c r="F144" s="157">
        <f>IF(B144="","",R143*B144+T143)</f>
        <v/>
      </c>
      <c r="G144" s="157">
        <f>IF(B144="","", E144*F144)</f>
        <v/>
      </c>
      <c r="H144" s="157">
        <f>IF(B144="","", F144 - R143*B144)</f>
        <v/>
      </c>
      <c r="I144" s="157">
        <f>IF(B144="","", G144/B144)</f>
        <v/>
      </c>
      <c r="J144" s="157">
        <f>IF(B144="","", -F144* (1-(1-ANNUAL_STRATEGY_FEE)^(1/252)))</f>
        <v/>
      </c>
      <c r="K144" s="157">
        <f>IF(B144="","", H144+J144)</f>
        <v/>
      </c>
      <c r="L144" s="157">
        <f>IF(B144="","", K144+G144)</f>
        <v/>
      </c>
      <c r="M144" s="157">
        <f>IF(B144="","", G144/L144)</f>
        <v/>
      </c>
      <c r="N144" s="157">
        <f>IF(B144="","",(D144-M144))</f>
        <v/>
      </c>
      <c r="O144" s="157">
        <f>IF(B144="","",BID_OFFER_SPREAD/2*D144)</f>
        <v/>
      </c>
      <c r="P144" s="157">
        <f>IF(A144="","",IF(D144=0,-E144,IF(AND(D144=(N144+O144),NOT(O144=0)),0,IF(D144&gt;=M144,N144/(1+O144),N144/(1-O144)))))</f>
        <v/>
      </c>
      <c r="Q144" s="157">
        <f>IF(B144="","", IF(D144=0,F144*P144/B144, L144*P144/B144))</f>
        <v/>
      </c>
      <c r="R144" s="157">
        <f>IF(B144="","", Q144+I144)</f>
        <v/>
      </c>
      <c r="S144" s="157">
        <f>IF(A144="","",IF(Q144&gt;0,-Q144*B144*(1+BID_OFFER_SPREAD/2),-Q144*B144*(1-BID_OFFER_SPREAD/2)))</f>
        <v/>
      </c>
      <c r="T144" s="157">
        <f>IF(B144="","", K144+S144)</f>
        <v/>
      </c>
      <c r="U144" s="157">
        <f>IF(B144="","", R144*B144)</f>
        <v/>
      </c>
      <c r="V144" s="157">
        <f>IF(E144="","",U144/(U144+T144))</f>
        <v/>
      </c>
      <c r="W144" s="86">
        <f>IF(B144="","", IF(ROUND(V144,10)=ROUND(D144,10),"Correct", "Error"))</f>
        <v/>
      </c>
      <c r="X144" s="158">
        <f>IF(B144="","", T144+U144)</f>
        <v/>
      </c>
    </row>
    <row customHeight="1" ht="13.5" r="145" s="75">
      <c r="A145" s="126">
        <f>IF('Time Series Inputs'!A145="","",'Time Series Inputs'!A145)</f>
        <v/>
      </c>
      <c r="B145" s="157">
        <f>IF('Time Series Inputs'!B145="","",'Time Series Inputs'!B145)</f>
        <v/>
      </c>
      <c r="C145" s="157">
        <f>IF('Time Series Inputs'!C145="","",'Time Series Inputs'!C145)</f>
        <v/>
      </c>
      <c r="D145" s="157">
        <f>IF(A145="","",'Apply Constraints'!A145)</f>
        <v/>
      </c>
      <c r="E145" s="157">
        <f>IF(B145="","",(V144*B145/B144/(1+V144*(B145/B144-1))))</f>
        <v/>
      </c>
      <c r="F145" s="157">
        <f>IF(B145="","",R144*B145+T144)</f>
        <v/>
      </c>
      <c r="G145" s="157">
        <f>IF(B145="","", E145*F145)</f>
        <v/>
      </c>
      <c r="H145" s="157">
        <f>IF(B145="","", F145 - R144*B145)</f>
        <v/>
      </c>
      <c r="I145" s="157">
        <f>IF(B145="","", G145/B145)</f>
        <v/>
      </c>
      <c r="J145" s="157">
        <f>IF(B145="","", -F145* (1-(1-ANNUAL_STRATEGY_FEE)^(1/252)))</f>
        <v/>
      </c>
      <c r="K145" s="157">
        <f>IF(B145="","", H145+J145)</f>
        <v/>
      </c>
      <c r="L145" s="157">
        <f>IF(B145="","", K145+G145)</f>
        <v/>
      </c>
      <c r="M145" s="157">
        <f>IF(B145="","", G145/L145)</f>
        <v/>
      </c>
      <c r="N145" s="157">
        <f>IF(B145="","",(D145-M145))</f>
        <v/>
      </c>
      <c r="O145" s="157">
        <f>IF(B145="","",BID_OFFER_SPREAD/2*D145)</f>
        <v/>
      </c>
      <c r="P145" s="157">
        <f>IF(A145="","",IF(D145=0,-E145,IF(AND(D145=(N145+O145),NOT(O145=0)),0,IF(D145&gt;=M145,N145/(1+O145),N145/(1-O145)))))</f>
        <v/>
      </c>
      <c r="Q145" s="157">
        <f>IF(B145="","", IF(D145=0,F145*P145/B145, L145*P145/B145))</f>
        <v/>
      </c>
      <c r="R145" s="157">
        <f>IF(B145="","", Q145+I145)</f>
        <v/>
      </c>
      <c r="S145" s="157">
        <f>IF(A145="","",IF(Q145&gt;0,-Q145*B145*(1+BID_OFFER_SPREAD/2),-Q145*B145*(1-BID_OFFER_SPREAD/2)))</f>
        <v/>
      </c>
      <c r="T145" s="157">
        <f>IF(B145="","", K145+S145)</f>
        <v/>
      </c>
      <c r="U145" s="157">
        <f>IF(B145="","", R145*B145)</f>
        <v/>
      </c>
      <c r="V145" s="157">
        <f>IF(E145="","",U145/(U145+T145))</f>
        <v/>
      </c>
      <c r="W145" s="86">
        <f>IF(B145="","", IF(ROUND(V145,10)=ROUND(D145,10),"Correct", "Error"))</f>
        <v/>
      </c>
      <c r="X145" s="158">
        <f>IF(B145="","", T145+U145)</f>
        <v/>
      </c>
    </row>
    <row customHeight="1" ht="13.5" r="146" s="75">
      <c r="A146" s="126">
        <f>IF('Time Series Inputs'!A146="","",'Time Series Inputs'!A146)</f>
        <v/>
      </c>
      <c r="B146" s="157">
        <f>IF('Time Series Inputs'!B146="","",'Time Series Inputs'!B146)</f>
        <v/>
      </c>
      <c r="C146" s="157">
        <f>IF('Time Series Inputs'!C146="","",'Time Series Inputs'!C146)</f>
        <v/>
      </c>
      <c r="D146" s="157">
        <f>IF(A146="","",'Apply Constraints'!A146)</f>
        <v/>
      </c>
      <c r="E146" s="157">
        <f>IF(B146="","",(V145*B146/B145/(1+V145*(B146/B145-1))))</f>
        <v/>
      </c>
      <c r="F146" s="157">
        <f>IF(B146="","",R145*B146+T145)</f>
        <v/>
      </c>
      <c r="G146" s="157">
        <f>IF(B146="","", E146*F146)</f>
        <v/>
      </c>
      <c r="H146" s="157">
        <f>IF(B146="","", F146 - R145*B146)</f>
        <v/>
      </c>
      <c r="I146" s="157">
        <f>IF(B146="","", G146/B146)</f>
        <v/>
      </c>
      <c r="J146" s="157">
        <f>IF(B146="","", -F146* (1-(1-ANNUAL_STRATEGY_FEE)^(1/252)))</f>
        <v/>
      </c>
      <c r="K146" s="157">
        <f>IF(B146="","", H146+J146)</f>
        <v/>
      </c>
      <c r="L146" s="157">
        <f>IF(B146="","", K146+G146)</f>
        <v/>
      </c>
      <c r="M146" s="157">
        <f>IF(B146="","", G146/L146)</f>
        <v/>
      </c>
      <c r="N146" s="157">
        <f>IF(B146="","",(D146-M146))</f>
        <v/>
      </c>
      <c r="O146" s="157">
        <f>IF(B146="","",BID_OFFER_SPREAD/2*D146)</f>
        <v/>
      </c>
      <c r="P146" s="157">
        <f>IF(A146="","",IF(D146=0,-E146,IF(AND(D146=(N146+O146),NOT(O146=0)),0,IF(D146&gt;=M146,N146/(1+O146),N146/(1-O146)))))</f>
        <v/>
      </c>
      <c r="Q146" s="157">
        <f>IF(B146="","", IF(D146=0,F146*P146/B146, L146*P146/B146))</f>
        <v/>
      </c>
      <c r="R146" s="157">
        <f>IF(B146="","", Q146+I146)</f>
        <v/>
      </c>
      <c r="S146" s="157">
        <f>IF(A146="","",IF(Q146&gt;0,-Q146*B146*(1+BID_OFFER_SPREAD/2),-Q146*B146*(1-BID_OFFER_SPREAD/2)))</f>
        <v/>
      </c>
      <c r="T146" s="157">
        <f>IF(B146="","", K146+S146)</f>
        <v/>
      </c>
      <c r="U146" s="157">
        <f>IF(B146="","", R146*B146)</f>
        <v/>
      </c>
      <c r="V146" s="157">
        <f>IF(E146="","",U146/(U146+T146))</f>
        <v/>
      </c>
      <c r="W146" s="86">
        <f>IF(B146="","", IF(ROUND(V146,10)=ROUND(D146,10),"Correct", "Error"))</f>
        <v/>
      </c>
      <c r="X146" s="158">
        <f>IF(B146="","", T146+U146)</f>
        <v/>
      </c>
    </row>
    <row customHeight="1" ht="13.5" r="147" s="75">
      <c r="A147" s="126">
        <f>IF('Time Series Inputs'!A147="","",'Time Series Inputs'!A147)</f>
        <v/>
      </c>
      <c r="B147" s="157">
        <f>IF('Time Series Inputs'!B147="","",'Time Series Inputs'!B147)</f>
        <v/>
      </c>
      <c r="C147" s="157">
        <f>IF('Time Series Inputs'!C147="","",'Time Series Inputs'!C147)</f>
        <v/>
      </c>
      <c r="D147" s="157">
        <f>IF(A147="","",'Apply Constraints'!A147)</f>
        <v/>
      </c>
      <c r="E147" s="157">
        <f>IF(B147="","",(V146*B147/B146/(1+V146*(B147/B146-1))))</f>
        <v/>
      </c>
      <c r="F147" s="157">
        <f>IF(B147="","",R146*B147+T146)</f>
        <v/>
      </c>
      <c r="G147" s="157">
        <f>IF(B147="","", E147*F147)</f>
        <v/>
      </c>
      <c r="H147" s="157">
        <f>IF(B147="","", F147 - R146*B147)</f>
        <v/>
      </c>
      <c r="I147" s="157">
        <f>IF(B147="","", G147/B147)</f>
        <v/>
      </c>
      <c r="J147" s="157">
        <f>IF(B147="","", -F147* (1-(1-ANNUAL_STRATEGY_FEE)^(1/252)))</f>
        <v/>
      </c>
      <c r="K147" s="157">
        <f>IF(B147="","", H147+J147)</f>
        <v/>
      </c>
      <c r="L147" s="157">
        <f>IF(B147="","", K147+G147)</f>
        <v/>
      </c>
      <c r="M147" s="157">
        <f>IF(B147="","", G147/L147)</f>
        <v/>
      </c>
      <c r="N147" s="157">
        <f>IF(B147="","",(D147-M147))</f>
        <v/>
      </c>
      <c r="O147" s="157">
        <f>IF(B147="","",BID_OFFER_SPREAD/2*D147)</f>
        <v/>
      </c>
      <c r="P147" s="157">
        <f>IF(A147="","",IF(D147=0,-E147,IF(AND(D147=(N147+O147),NOT(O147=0)),0,IF(D147&gt;=M147,N147/(1+O147),N147/(1-O147)))))</f>
        <v/>
      </c>
      <c r="Q147" s="157">
        <f>IF(B147="","", IF(D147=0,F147*P147/B147, L147*P147/B147))</f>
        <v/>
      </c>
      <c r="R147" s="157">
        <f>IF(B147="","", Q147+I147)</f>
        <v/>
      </c>
      <c r="S147" s="157">
        <f>IF(A147="","",IF(Q147&gt;0,-Q147*B147*(1+BID_OFFER_SPREAD/2),-Q147*B147*(1-BID_OFFER_SPREAD/2)))</f>
        <v/>
      </c>
      <c r="T147" s="157">
        <f>IF(B147="","", K147+S147)</f>
        <v/>
      </c>
      <c r="U147" s="157">
        <f>IF(B147="","", R147*B147)</f>
        <v/>
      </c>
      <c r="V147" s="157">
        <f>IF(E147="","",U147/(U147+T147))</f>
        <v/>
      </c>
      <c r="W147" s="86">
        <f>IF(B147="","", IF(ROUND(V147,10)=ROUND(D147,10),"Correct", "Error"))</f>
        <v/>
      </c>
      <c r="X147" s="158">
        <f>IF(B147="","", T147+U147)</f>
        <v/>
      </c>
    </row>
    <row customHeight="1" ht="13.5" r="148" s="75">
      <c r="A148" s="126">
        <f>IF('Time Series Inputs'!A148="","",'Time Series Inputs'!A148)</f>
        <v/>
      </c>
      <c r="B148" s="157">
        <f>IF('Time Series Inputs'!B148="","",'Time Series Inputs'!B148)</f>
        <v/>
      </c>
      <c r="C148" s="157">
        <f>IF('Time Series Inputs'!C148="","",'Time Series Inputs'!C148)</f>
        <v/>
      </c>
      <c r="D148" s="157">
        <f>IF(A148="","",'Apply Constraints'!A148)</f>
        <v/>
      </c>
      <c r="E148" s="157">
        <f>IF(B148="","",(V147*B148/B147/(1+V147*(B148/B147-1))))</f>
        <v/>
      </c>
      <c r="F148" s="157">
        <f>IF(B148="","",R147*B148+T147)</f>
        <v/>
      </c>
      <c r="G148" s="157">
        <f>IF(B148="","", E148*F148)</f>
        <v/>
      </c>
      <c r="H148" s="157">
        <f>IF(B148="","", F148 - R147*B148)</f>
        <v/>
      </c>
      <c r="I148" s="157">
        <f>IF(B148="","", G148/B148)</f>
        <v/>
      </c>
      <c r="J148" s="157">
        <f>IF(B148="","", -F148* (1-(1-ANNUAL_STRATEGY_FEE)^(1/252)))</f>
        <v/>
      </c>
      <c r="K148" s="157">
        <f>IF(B148="","", H148+J148)</f>
        <v/>
      </c>
      <c r="L148" s="157">
        <f>IF(B148="","", K148+G148)</f>
        <v/>
      </c>
      <c r="M148" s="157">
        <f>IF(B148="","", G148/L148)</f>
        <v/>
      </c>
      <c r="N148" s="157">
        <f>IF(B148="","",(D148-M148))</f>
        <v/>
      </c>
      <c r="O148" s="157">
        <f>IF(B148="","",BID_OFFER_SPREAD/2*D148)</f>
        <v/>
      </c>
      <c r="P148" s="157">
        <f>IF(A148="","",IF(D148=0,-E148,IF(AND(D148=(N148+O148),NOT(O148=0)),0,IF(D148&gt;=M148,N148/(1+O148),N148/(1-O148)))))</f>
        <v/>
      </c>
      <c r="Q148" s="157">
        <f>IF(B148="","", IF(D148=0,F148*P148/B148, L148*P148/B148))</f>
        <v/>
      </c>
      <c r="R148" s="157">
        <f>IF(B148="","", Q148+I148)</f>
        <v/>
      </c>
      <c r="S148" s="157">
        <f>IF(A148="","",IF(Q148&gt;0,-Q148*B148*(1+BID_OFFER_SPREAD/2),-Q148*B148*(1-BID_OFFER_SPREAD/2)))</f>
        <v/>
      </c>
      <c r="T148" s="157">
        <f>IF(B148="","", K148+S148)</f>
        <v/>
      </c>
      <c r="U148" s="157">
        <f>IF(B148="","", R148*B148)</f>
        <v/>
      </c>
      <c r="V148" s="157">
        <f>IF(E148="","",U148/(U148+T148))</f>
        <v/>
      </c>
      <c r="W148" s="86">
        <f>IF(B148="","", IF(ROUND(V148,10)=ROUND(D148,10),"Correct", "Error"))</f>
        <v/>
      </c>
      <c r="X148" s="158">
        <f>IF(B148="","", T148+U148)</f>
        <v/>
      </c>
    </row>
    <row customHeight="1" ht="13.5" r="149" s="75">
      <c r="A149" s="126">
        <f>IF('Time Series Inputs'!A149="","",'Time Series Inputs'!A149)</f>
        <v/>
      </c>
      <c r="B149" s="157">
        <f>IF('Time Series Inputs'!B149="","",'Time Series Inputs'!B149)</f>
        <v/>
      </c>
      <c r="C149" s="157">
        <f>IF('Time Series Inputs'!C149="","",'Time Series Inputs'!C149)</f>
        <v/>
      </c>
      <c r="D149" s="157">
        <f>IF(A149="","",'Apply Constraints'!A149)</f>
        <v/>
      </c>
      <c r="E149" s="157">
        <f>IF(B149="","",(V148*B149/B148/(1+V148*(B149/B148-1))))</f>
        <v/>
      </c>
      <c r="F149" s="157">
        <f>IF(B149="","",R148*B149+T148)</f>
        <v/>
      </c>
      <c r="G149" s="157">
        <f>IF(B149="","", E149*F149)</f>
        <v/>
      </c>
      <c r="H149" s="157">
        <f>IF(B149="","", F149 - R148*B149)</f>
        <v/>
      </c>
      <c r="I149" s="157">
        <f>IF(B149="","", G149/B149)</f>
        <v/>
      </c>
      <c r="J149" s="157">
        <f>IF(B149="","", -F149* (1-(1-ANNUAL_STRATEGY_FEE)^(1/252)))</f>
        <v/>
      </c>
      <c r="K149" s="157">
        <f>IF(B149="","", H149+J149)</f>
        <v/>
      </c>
      <c r="L149" s="157">
        <f>IF(B149="","", K149+G149)</f>
        <v/>
      </c>
      <c r="M149" s="157">
        <f>IF(B149="","", G149/L149)</f>
        <v/>
      </c>
      <c r="N149" s="157">
        <f>IF(B149="","",(D149-M149))</f>
        <v/>
      </c>
      <c r="O149" s="157">
        <f>IF(B149="","",BID_OFFER_SPREAD/2*D149)</f>
        <v/>
      </c>
      <c r="P149" s="157">
        <f>IF(A149="","",IF(D149=0,-E149,IF(AND(D149=(N149+O149),NOT(O149=0)),0,IF(D149&gt;=M149,N149/(1+O149),N149/(1-O149)))))</f>
        <v/>
      </c>
      <c r="Q149" s="157">
        <f>IF(B149="","", IF(D149=0,F149*P149/B149, L149*P149/B149))</f>
        <v/>
      </c>
      <c r="R149" s="157">
        <f>IF(B149="","", Q149+I149)</f>
        <v/>
      </c>
      <c r="S149" s="157">
        <f>IF(A149="","",IF(Q149&gt;0,-Q149*B149*(1+BID_OFFER_SPREAD/2),-Q149*B149*(1-BID_OFFER_SPREAD/2)))</f>
        <v/>
      </c>
      <c r="T149" s="157">
        <f>IF(B149="","", K149+S149)</f>
        <v/>
      </c>
      <c r="U149" s="157">
        <f>IF(B149="","", R149*B149)</f>
        <v/>
      </c>
      <c r="V149" s="157">
        <f>IF(E149="","",U149/(U149+T149))</f>
        <v/>
      </c>
      <c r="W149" s="86">
        <f>IF(B149="","", IF(ROUND(V149,10)=ROUND(D149,10),"Correct", "Error"))</f>
        <v/>
      </c>
      <c r="X149" s="158">
        <f>IF(B149="","", T149+U149)</f>
        <v/>
      </c>
    </row>
    <row customHeight="1" ht="13.5" r="150" s="75">
      <c r="A150" s="126">
        <f>IF('Time Series Inputs'!A150="","",'Time Series Inputs'!A150)</f>
        <v/>
      </c>
      <c r="B150" s="157">
        <f>IF('Time Series Inputs'!B150="","",'Time Series Inputs'!B150)</f>
        <v/>
      </c>
      <c r="C150" s="157">
        <f>IF('Time Series Inputs'!C150="","",'Time Series Inputs'!C150)</f>
        <v/>
      </c>
      <c r="D150" s="157">
        <f>IF(A150="","",'Apply Constraints'!A150)</f>
        <v/>
      </c>
      <c r="E150" s="157">
        <f>IF(B150="","",(V149*B150/B149/(1+V149*(B150/B149-1))))</f>
        <v/>
      </c>
      <c r="F150" s="157">
        <f>IF(B150="","",R149*B150+T149)</f>
        <v/>
      </c>
      <c r="G150" s="157">
        <f>IF(B150="","", E150*F150)</f>
        <v/>
      </c>
      <c r="H150" s="157">
        <f>IF(B150="","", F150 - R149*B150)</f>
        <v/>
      </c>
      <c r="I150" s="157">
        <f>IF(B150="","", G150/B150)</f>
        <v/>
      </c>
      <c r="J150" s="157">
        <f>IF(B150="","", -F150* (1-(1-ANNUAL_STRATEGY_FEE)^(1/252)))</f>
        <v/>
      </c>
      <c r="K150" s="157">
        <f>IF(B150="","", H150+J150)</f>
        <v/>
      </c>
      <c r="L150" s="157">
        <f>IF(B150="","", K150+G150)</f>
        <v/>
      </c>
      <c r="M150" s="157">
        <f>IF(B150="","", G150/L150)</f>
        <v/>
      </c>
      <c r="N150" s="157">
        <f>IF(B150="","",(D150-M150))</f>
        <v/>
      </c>
      <c r="O150" s="157">
        <f>IF(B150="","",BID_OFFER_SPREAD/2*D150)</f>
        <v/>
      </c>
      <c r="P150" s="157">
        <f>IF(A150="","",IF(D150=0,-E150,IF(AND(D150=(N150+O150),NOT(O150=0)),0,IF(D150&gt;=M150,N150/(1+O150),N150/(1-O150)))))</f>
        <v/>
      </c>
      <c r="Q150" s="157">
        <f>IF(B150="","", IF(D150=0,F150*P150/B150, L150*P150/B150))</f>
        <v/>
      </c>
      <c r="R150" s="157">
        <f>IF(B150="","", Q150+I150)</f>
        <v/>
      </c>
      <c r="S150" s="157">
        <f>IF(A150="","",IF(Q150&gt;0,-Q150*B150*(1+BID_OFFER_SPREAD/2),-Q150*B150*(1-BID_OFFER_SPREAD/2)))</f>
        <v/>
      </c>
      <c r="T150" s="157">
        <f>IF(B150="","", K150+S150)</f>
        <v/>
      </c>
      <c r="U150" s="157">
        <f>IF(B150="","", R150*B150)</f>
        <v/>
      </c>
      <c r="V150" s="157">
        <f>IF(E150="","",U150/(U150+T150))</f>
        <v/>
      </c>
      <c r="W150" s="86">
        <f>IF(B150="","", IF(ROUND(V150,10)=ROUND(D150,10),"Correct", "Error"))</f>
        <v/>
      </c>
      <c r="X150" s="158">
        <f>IF(B150="","", T150+U150)</f>
        <v/>
      </c>
    </row>
    <row customHeight="1" ht="13.5" r="151" s="75">
      <c r="A151" s="126">
        <f>IF('Time Series Inputs'!A151="","",'Time Series Inputs'!A151)</f>
        <v/>
      </c>
      <c r="B151" s="157">
        <f>IF('Time Series Inputs'!B151="","",'Time Series Inputs'!B151)</f>
        <v/>
      </c>
      <c r="C151" s="157">
        <f>IF('Time Series Inputs'!C151="","",'Time Series Inputs'!C151)</f>
        <v/>
      </c>
      <c r="D151" s="157">
        <f>IF(A151="","",'Apply Constraints'!A151)</f>
        <v/>
      </c>
      <c r="E151" s="157">
        <f>IF(B151="","",(V150*B151/B150/(1+V150*(B151/B150-1))))</f>
        <v/>
      </c>
      <c r="F151" s="157">
        <f>IF(B151="","",R150*B151+T150)</f>
        <v/>
      </c>
      <c r="G151" s="157">
        <f>IF(B151="","", E151*F151)</f>
        <v/>
      </c>
      <c r="H151" s="157">
        <f>IF(B151="","", F151 - R150*B151)</f>
        <v/>
      </c>
      <c r="I151" s="157">
        <f>IF(B151="","", G151/B151)</f>
        <v/>
      </c>
      <c r="J151" s="157">
        <f>IF(B151="","", -F151* (1-(1-ANNUAL_STRATEGY_FEE)^(1/252)))</f>
        <v/>
      </c>
      <c r="K151" s="157">
        <f>IF(B151="","", H151+J151)</f>
        <v/>
      </c>
      <c r="L151" s="157">
        <f>IF(B151="","", K151+G151)</f>
        <v/>
      </c>
      <c r="M151" s="157">
        <f>IF(B151="","", G151/L151)</f>
        <v/>
      </c>
      <c r="N151" s="157">
        <f>IF(B151="","",(D151-M151))</f>
        <v/>
      </c>
      <c r="O151" s="157">
        <f>IF(B151="","",BID_OFFER_SPREAD/2*D151)</f>
        <v/>
      </c>
      <c r="P151" s="157">
        <f>IF(A151="","",IF(D151=0,-E151,IF(AND(D151=(N151+O151),NOT(O151=0)),0,IF(D151&gt;=M151,N151/(1+O151),N151/(1-O151)))))</f>
        <v/>
      </c>
      <c r="Q151" s="157">
        <f>IF(B151="","", IF(D151=0,F151*P151/B151, L151*P151/B151))</f>
        <v/>
      </c>
      <c r="R151" s="157">
        <f>IF(B151="","", Q151+I151)</f>
        <v/>
      </c>
      <c r="S151" s="157">
        <f>IF(A151="","",IF(Q151&gt;0,-Q151*B151*(1+BID_OFFER_SPREAD/2),-Q151*B151*(1-BID_OFFER_SPREAD/2)))</f>
        <v/>
      </c>
      <c r="T151" s="157">
        <f>IF(B151="","", K151+S151)</f>
        <v/>
      </c>
      <c r="U151" s="157">
        <f>IF(B151="","", R151*B151)</f>
        <v/>
      </c>
      <c r="V151" s="157">
        <f>IF(E151="","",U151/(U151+T151))</f>
        <v/>
      </c>
      <c r="W151" s="86">
        <f>IF(B151="","", IF(ROUND(V151,10)=ROUND(D151,10),"Correct", "Error"))</f>
        <v/>
      </c>
      <c r="X151" s="158">
        <f>IF(B151="","", T151+U151)</f>
        <v/>
      </c>
    </row>
    <row customHeight="1" ht="13.5" r="152" s="75">
      <c r="A152" s="126">
        <f>IF('Time Series Inputs'!A152="","",'Time Series Inputs'!A152)</f>
        <v/>
      </c>
      <c r="B152" s="157">
        <f>IF('Time Series Inputs'!B152="","",'Time Series Inputs'!B152)</f>
        <v/>
      </c>
      <c r="C152" s="157">
        <f>IF('Time Series Inputs'!C152="","",'Time Series Inputs'!C152)</f>
        <v/>
      </c>
      <c r="D152" s="157">
        <f>IF(A152="","",'Apply Constraints'!A152)</f>
        <v/>
      </c>
      <c r="E152" s="157">
        <f>IF(B152="","",(V151*B152/B151/(1+V151*(B152/B151-1))))</f>
        <v/>
      </c>
      <c r="F152" s="157">
        <f>IF(B152="","",R151*B152+T151)</f>
        <v/>
      </c>
      <c r="G152" s="157">
        <f>IF(B152="","", E152*F152)</f>
        <v/>
      </c>
      <c r="H152" s="157">
        <f>IF(B152="","", F152 - R151*B152)</f>
        <v/>
      </c>
      <c r="I152" s="157">
        <f>IF(B152="","", G152/B152)</f>
        <v/>
      </c>
      <c r="J152" s="157">
        <f>IF(B152="","", -F152* (1-(1-ANNUAL_STRATEGY_FEE)^(1/252)))</f>
        <v/>
      </c>
      <c r="K152" s="157">
        <f>IF(B152="","", H152+J152)</f>
        <v/>
      </c>
      <c r="L152" s="157">
        <f>IF(B152="","", K152+G152)</f>
        <v/>
      </c>
      <c r="M152" s="157">
        <f>IF(B152="","", G152/L152)</f>
        <v/>
      </c>
      <c r="N152" s="157">
        <f>IF(B152="","",(D152-M152))</f>
        <v/>
      </c>
      <c r="O152" s="157">
        <f>IF(B152="","",BID_OFFER_SPREAD/2*D152)</f>
        <v/>
      </c>
      <c r="P152" s="157">
        <f>IF(A152="","",IF(D152=0,-E152,IF(AND(D152=(N152+O152),NOT(O152=0)),0,IF(D152&gt;=M152,N152/(1+O152),N152/(1-O152)))))</f>
        <v/>
      </c>
      <c r="Q152" s="157">
        <f>IF(B152="","", IF(D152=0,F152*P152/B152, L152*P152/B152))</f>
        <v/>
      </c>
      <c r="R152" s="157">
        <f>IF(B152="","", Q152+I152)</f>
        <v/>
      </c>
      <c r="S152" s="157">
        <f>IF(A152="","",IF(Q152&gt;0,-Q152*B152*(1+BID_OFFER_SPREAD/2),-Q152*B152*(1-BID_OFFER_SPREAD/2)))</f>
        <v/>
      </c>
      <c r="T152" s="157">
        <f>IF(B152="","", K152+S152)</f>
        <v/>
      </c>
      <c r="U152" s="157">
        <f>IF(B152="","", R152*B152)</f>
        <v/>
      </c>
      <c r="V152" s="157">
        <f>IF(E152="","",U152/(U152+T152))</f>
        <v/>
      </c>
      <c r="W152" s="86">
        <f>IF(B152="","", IF(ROUND(V152,10)=ROUND(D152,10),"Correct", "Error"))</f>
        <v/>
      </c>
      <c r="X152" s="158">
        <f>IF(B152="","", T152+U152)</f>
        <v/>
      </c>
    </row>
    <row customHeight="1" ht="13.5" r="153" s="75">
      <c r="A153" s="126">
        <f>IF('Time Series Inputs'!A153="","",'Time Series Inputs'!A153)</f>
        <v/>
      </c>
      <c r="B153" s="157">
        <f>IF('Time Series Inputs'!B153="","",'Time Series Inputs'!B153)</f>
        <v/>
      </c>
      <c r="C153" s="157">
        <f>IF('Time Series Inputs'!C153="","",'Time Series Inputs'!C153)</f>
        <v/>
      </c>
      <c r="D153" s="157">
        <f>IF(A153="","",'Apply Constraints'!A153)</f>
        <v/>
      </c>
      <c r="E153" s="157">
        <f>IF(B153="","",(V152*B153/B152/(1+V152*(B153/B152-1))))</f>
        <v/>
      </c>
      <c r="F153" s="157">
        <f>IF(B153="","",R152*B153+T152)</f>
        <v/>
      </c>
      <c r="G153" s="157">
        <f>IF(B153="","", E153*F153)</f>
        <v/>
      </c>
      <c r="H153" s="157">
        <f>IF(B153="","", F153 - R152*B153)</f>
        <v/>
      </c>
      <c r="I153" s="157">
        <f>IF(B153="","", G153/B153)</f>
        <v/>
      </c>
      <c r="J153" s="157">
        <f>IF(B153="","", -F153* (1-(1-ANNUAL_STRATEGY_FEE)^(1/252)))</f>
        <v/>
      </c>
      <c r="K153" s="157">
        <f>IF(B153="","", H153+J153)</f>
        <v/>
      </c>
      <c r="L153" s="157">
        <f>IF(B153="","", K153+G153)</f>
        <v/>
      </c>
      <c r="M153" s="157">
        <f>IF(B153="","", G153/L153)</f>
        <v/>
      </c>
      <c r="N153" s="157">
        <f>IF(B153="","",(D153-M153))</f>
        <v/>
      </c>
      <c r="O153" s="157">
        <f>IF(B153="","",BID_OFFER_SPREAD/2*D153)</f>
        <v/>
      </c>
      <c r="P153" s="157">
        <f>IF(A153="","",IF(D153=0,-E153,IF(AND(D153=(N153+O153),NOT(O153=0)),0,IF(D153&gt;=M153,N153/(1+O153),N153/(1-O153)))))</f>
        <v/>
      </c>
      <c r="Q153" s="157">
        <f>IF(B153="","", IF(D153=0,F153*P153/B153, L153*P153/B153))</f>
        <v/>
      </c>
      <c r="R153" s="157">
        <f>IF(B153="","", Q153+I153)</f>
        <v/>
      </c>
      <c r="S153" s="157">
        <f>IF(A153="","",IF(Q153&gt;0,-Q153*B153*(1+BID_OFFER_SPREAD/2),-Q153*B153*(1-BID_OFFER_SPREAD/2)))</f>
        <v/>
      </c>
      <c r="T153" s="157">
        <f>IF(B153="","", K153+S153)</f>
        <v/>
      </c>
      <c r="U153" s="157">
        <f>IF(B153="","", R153*B153)</f>
        <v/>
      </c>
      <c r="V153" s="157">
        <f>IF(E153="","",U153/(U153+T153))</f>
        <v/>
      </c>
      <c r="W153" s="86">
        <f>IF(B153="","", IF(ROUND(V153,10)=ROUND(D153,10),"Correct", "Error"))</f>
        <v/>
      </c>
      <c r="X153" s="158">
        <f>IF(B153="","", T153+U153)</f>
        <v/>
      </c>
    </row>
    <row customHeight="1" ht="13.5" r="154" s="75">
      <c r="A154" s="126">
        <f>IF('Time Series Inputs'!A154="","",'Time Series Inputs'!A154)</f>
        <v/>
      </c>
      <c r="B154" s="157">
        <f>IF('Time Series Inputs'!B154="","",'Time Series Inputs'!B154)</f>
        <v/>
      </c>
      <c r="C154" s="157">
        <f>IF('Time Series Inputs'!C154="","",'Time Series Inputs'!C154)</f>
        <v/>
      </c>
      <c r="D154" s="157">
        <f>IF(A154="","",'Apply Constraints'!A154)</f>
        <v/>
      </c>
      <c r="E154" s="157">
        <f>IF(B154="","",(V153*B154/B153/(1+V153*(B154/B153-1))))</f>
        <v/>
      </c>
      <c r="F154" s="157">
        <f>IF(B154="","",R153*B154+T153)</f>
        <v/>
      </c>
      <c r="G154" s="157">
        <f>IF(B154="","", E154*F154)</f>
        <v/>
      </c>
      <c r="H154" s="157">
        <f>IF(B154="","", F154 - R153*B154)</f>
        <v/>
      </c>
      <c r="I154" s="157">
        <f>IF(B154="","", G154/B154)</f>
        <v/>
      </c>
      <c r="J154" s="157">
        <f>IF(B154="","", -F154* (1-(1-ANNUAL_STRATEGY_FEE)^(1/252)))</f>
        <v/>
      </c>
      <c r="K154" s="157">
        <f>IF(B154="","", H154+J154)</f>
        <v/>
      </c>
      <c r="L154" s="157">
        <f>IF(B154="","", K154+G154)</f>
        <v/>
      </c>
      <c r="M154" s="157">
        <f>IF(B154="","", G154/L154)</f>
        <v/>
      </c>
      <c r="N154" s="157">
        <f>IF(B154="","",(D154-M154))</f>
        <v/>
      </c>
      <c r="O154" s="157">
        <f>IF(B154="","",BID_OFFER_SPREAD/2*D154)</f>
        <v/>
      </c>
      <c r="P154" s="157">
        <f>IF(A154="","",IF(D154=0,-E154,IF(AND(D154=(N154+O154),NOT(O154=0)),0,IF(D154&gt;=M154,N154/(1+O154),N154/(1-O154)))))</f>
        <v/>
      </c>
      <c r="Q154" s="157">
        <f>IF(B154="","", IF(D154=0,F154*P154/B154, L154*P154/B154))</f>
        <v/>
      </c>
      <c r="R154" s="157">
        <f>IF(B154="","", Q154+I154)</f>
        <v/>
      </c>
      <c r="S154" s="157">
        <f>IF(A154="","",IF(Q154&gt;0,-Q154*B154*(1+BID_OFFER_SPREAD/2),-Q154*B154*(1-BID_OFFER_SPREAD/2)))</f>
        <v/>
      </c>
      <c r="T154" s="157">
        <f>IF(B154="","", K154+S154)</f>
        <v/>
      </c>
      <c r="U154" s="157">
        <f>IF(B154="","", R154*B154)</f>
        <v/>
      </c>
      <c r="V154" s="157">
        <f>IF(E154="","",U154/(U154+T154))</f>
        <v/>
      </c>
      <c r="W154" s="86">
        <f>IF(B154="","", IF(ROUND(V154,10)=ROUND(D154,10),"Correct", "Error"))</f>
        <v/>
      </c>
      <c r="X154" s="158">
        <f>IF(B154="","", T154+U154)</f>
        <v/>
      </c>
    </row>
    <row customHeight="1" ht="13.5" r="155" s="75">
      <c r="A155" s="126">
        <f>IF('Time Series Inputs'!A155="","",'Time Series Inputs'!A155)</f>
        <v/>
      </c>
      <c r="B155" s="157">
        <f>IF('Time Series Inputs'!B155="","",'Time Series Inputs'!B155)</f>
        <v/>
      </c>
      <c r="C155" s="157">
        <f>IF('Time Series Inputs'!C155="","",'Time Series Inputs'!C155)</f>
        <v/>
      </c>
      <c r="D155" s="157">
        <f>IF(A155="","",'Apply Constraints'!A155)</f>
        <v/>
      </c>
      <c r="E155" s="157">
        <f>IF(B155="","",(V154*B155/B154/(1+V154*(B155/B154-1))))</f>
        <v/>
      </c>
      <c r="F155" s="157">
        <f>IF(B155="","",R154*B155+T154)</f>
        <v/>
      </c>
      <c r="G155" s="157">
        <f>IF(B155="","", E155*F155)</f>
        <v/>
      </c>
      <c r="H155" s="157">
        <f>IF(B155="","", F155 - R154*B155)</f>
        <v/>
      </c>
      <c r="I155" s="157">
        <f>IF(B155="","", G155/B155)</f>
        <v/>
      </c>
      <c r="J155" s="157">
        <f>IF(B155="","", -F155* (1-(1-ANNUAL_STRATEGY_FEE)^(1/252)))</f>
        <v/>
      </c>
      <c r="K155" s="157">
        <f>IF(B155="","", H155+J155)</f>
        <v/>
      </c>
      <c r="L155" s="157">
        <f>IF(B155="","", K155+G155)</f>
        <v/>
      </c>
      <c r="M155" s="157">
        <f>IF(B155="","", G155/L155)</f>
        <v/>
      </c>
      <c r="N155" s="157">
        <f>IF(B155="","",(D155-M155))</f>
        <v/>
      </c>
      <c r="O155" s="157">
        <f>IF(B155="","",BID_OFFER_SPREAD/2*D155)</f>
        <v/>
      </c>
      <c r="P155" s="157">
        <f>IF(A155="","",IF(D155=0,-E155,IF(AND(D155=(N155+O155),NOT(O155=0)),0,IF(D155&gt;=M155,N155/(1+O155),N155/(1-O155)))))</f>
        <v/>
      </c>
      <c r="Q155" s="157">
        <f>IF(B155="","", IF(D155=0,F155*P155/B155, L155*P155/B155))</f>
        <v/>
      </c>
      <c r="R155" s="157">
        <f>IF(B155="","", Q155+I155)</f>
        <v/>
      </c>
      <c r="S155" s="157">
        <f>IF(A155="","",IF(Q155&gt;0,-Q155*B155*(1+BID_OFFER_SPREAD/2),-Q155*B155*(1-BID_OFFER_SPREAD/2)))</f>
        <v/>
      </c>
      <c r="T155" s="157">
        <f>IF(B155="","", K155+S155)</f>
        <v/>
      </c>
      <c r="U155" s="157">
        <f>IF(B155="","", R155*B155)</f>
        <v/>
      </c>
      <c r="V155" s="157">
        <f>IF(E155="","",U155/(U155+T155))</f>
        <v/>
      </c>
      <c r="W155" s="86">
        <f>IF(B155="","", IF(ROUND(V155,10)=ROUND(D155,10),"Correct", "Error"))</f>
        <v/>
      </c>
      <c r="X155" s="158">
        <f>IF(B155="","", T155+U155)</f>
        <v/>
      </c>
    </row>
    <row customHeight="1" ht="13.5" r="156" s="75">
      <c r="A156" s="126">
        <f>IF('Time Series Inputs'!A156="","",'Time Series Inputs'!A156)</f>
        <v/>
      </c>
      <c r="B156" s="157">
        <f>IF('Time Series Inputs'!B156="","",'Time Series Inputs'!B156)</f>
        <v/>
      </c>
      <c r="C156" s="157">
        <f>IF('Time Series Inputs'!C156="","",'Time Series Inputs'!C156)</f>
        <v/>
      </c>
      <c r="D156" s="157">
        <f>IF(A156="","",'Apply Constraints'!A156)</f>
        <v/>
      </c>
      <c r="E156" s="157">
        <f>IF(B156="","",(V155*B156/B155/(1+V155*(B156/B155-1))))</f>
        <v/>
      </c>
      <c r="F156" s="157">
        <f>IF(B156="","",R155*B156+T155)</f>
        <v/>
      </c>
      <c r="G156" s="157">
        <f>IF(B156="","", E156*F156)</f>
        <v/>
      </c>
      <c r="H156" s="157">
        <f>IF(B156="","", F156 - R155*B156)</f>
        <v/>
      </c>
      <c r="I156" s="157">
        <f>IF(B156="","", G156/B156)</f>
        <v/>
      </c>
      <c r="J156" s="157">
        <f>IF(B156="","", -F156* (1-(1-ANNUAL_STRATEGY_FEE)^(1/252)))</f>
        <v/>
      </c>
      <c r="K156" s="157">
        <f>IF(B156="","", H156+J156)</f>
        <v/>
      </c>
      <c r="L156" s="157">
        <f>IF(B156="","", K156+G156)</f>
        <v/>
      </c>
      <c r="M156" s="157">
        <f>IF(B156="","", G156/L156)</f>
        <v/>
      </c>
      <c r="N156" s="157">
        <f>IF(B156="","",(D156-M156))</f>
        <v/>
      </c>
      <c r="O156" s="157">
        <f>IF(B156="","",BID_OFFER_SPREAD/2*D156)</f>
        <v/>
      </c>
      <c r="P156" s="157">
        <f>IF(A156="","",IF(D156=0,-E156,IF(AND(D156=(N156+O156),NOT(O156=0)),0,IF(D156&gt;=M156,N156/(1+O156),N156/(1-O156)))))</f>
        <v/>
      </c>
      <c r="Q156" s="157">
        <f>IF(B156="","", IF(D156=0,F156*P156/B156, L156*P156/B156))</f>
        <v/>
      </c>
      <c r="R156" s="157">
        <f>IF(B156="","", Q156+I156)</f>
        <v/>
      </c>
      <c r="S156" s="157">
        <f>IF(A156="","",IF(Q156&gt;0,-Q156*B156*(1+BID_OFFER_SPREAD/2),-Q156*B156*(1-BID_OFFER_SPREAD/2)))</f>
        <v/>
      </c>
      <c r="T156" s="157">
        <f>IF(B156="","", K156+S156)</f>
        <v/>
      </c>
      <c r="U156" s="157">
        <f>IF(B156="","", R156*B156)</f>
        <v/>
      </c>
      <c r="V156" s="157">
        <f>IF(E156="","",U156/(U156+T156))</f>
        <v/>
      </c>
      <c r="W156" s="86">
        <f>IF(B156="","", IF(ROUND(V156,10)=ROUND(D156,10),"Correct", "Error"))</f>
        <v/>
      </c>
      <c r="X156" s="158">
        <f>IF(B156="","", T156+U156)</f>
        <v/>
      </c>
    </row>
    <row customHeight="1" ht="13.5" r="157" s="75">
      <c r="A157" s="126">
        <f>IF('Time Series Inputs'!A157="","",'Time Series Inputs'!A157)</f>
        <v/>
      </c>
      <c r="B157" s="157">
        <f>IF('Time Series Inputs'!B157="","",'Time Series Inputs'!B157)</f>
        <v/>
      </c>
      <c r="C157" s="157">
        <f>IF('Time Series Inputs'!C157="","",'Time Series Inputs'!C157)</f>
        <v/>
      </c>
      <c r="D157" s="157">
        <f>IF(A157="","",'Apply Constraints'!A157)</f>
        <v/>
      </c>
      <c r="E157" s="157">
        <f>IF(B157="","",(V156*B157/B156/(1+V156*(B157/B156-1))))</f>
        <v/>
      </c>
      <c r="F157" s="157">
        <f>IF(B157="","",R156*B157+T156)</f>
        <v/>
      </c>
      <c r="G157" s="157">
        <f>IF(B157="","", E157*F157)</f>
        <v/>
      </c>
      <c r="H157" s="157">
        <f>IF(B157="","", F157 - R156*B157)</f>
        <v/>
      </c>
      <c r="I157" s="157">
        <f>IF(B157="","", G157/B157)</f>
        <v/>
      </c>
      <c r="J157" s="157">
        <f>IF(B157="","", -F157* (1-(1-ANNUAL_STRATEGY_FEE)^(1/252)))</f>
        <v/>
      </c>
      <c r="K157" s="157">
        <f>IF(B157="","", H157+J157)</f>
        <v/>
      </c>
      <c r="L157" s="157">
        <f>IF(B157="","", K157+G157)</f>
        <v/>
      </c>
      <c r="M157" s="157">
        <f>IF(B157="","", G157/L157)</f>
        <v/>
      </c>
      <c r="N157" s="157">
        <f>IF(B157="","",(D157-M157))</f>
        <v/>
      </c>
      <c r="O157" s="157">
        <f>IF(B157="","",BID_OFFER_SPREAD/2*D157)</f>
        <v/>
      </c>
      <c r="P157" s="157">
        <f>IF(A157="","",IF(D157=0,-E157,IF(AND(D157=(N157+O157),NOT(O157=0)),0,IF(D157&gt;=M157,N157/(1+O157),N157/(1-O157)))))</f>
        <v/>
      </c>
      <c r="Q157" s="157">
        <f>IF(B157="","", IF(D157=0,F157*P157/B157, L157*P157/B157))</f>
        <v/>
      </c>
      <c r="R157" s="157">
        <f>IF(B157="","", Q157+I157)</f>
        <v/>
      </c>
      <c r="S157" s="157">
        <f>IF(A157="","",IF(Q157&gt;0,-Q157*B157*(1+BID_OFFER_SPREAD/2),-Q157*B157*(1-BID_OFFER_SPREAD/2)))</f>
        <v/>
      </c>
      <c r="T157" s="157">
        <f>IF(B157="","", K157+S157)</f>
        <v/>
      </c>
      <c r="U157" s="157">
        <f>IF(B157="","", R157*B157)</f>
        <v/>
      </c>
      <c r="V157" s="157">
        <f>IF(E157="","",U157/(U157+T157))</f>
        <v/>
      </c>
      <c r="W157" s="86">
        <f>IF(B157="","", IF(ROUND(V157,10)=ROUND(D157,10),"Correct", "Error"))</f>
        <v/>
      </c>
      <c r="X157" s="158">
        <f>IF(B157="","", T157+U157)</f>
        <v/>
      </c>
    </row>
    <row customHeight="1" ht="13.5" r="158" s="75">
      <c r="A158" s="126">
        <f>IF('Time Series Inputs'!A158="","",'Time Series Inputs'!A158)</f>
        <v/>
      </c>
      <c r="B158" s="157">
        <f>IF('Time Series Inputs'!B158="","",'Time Series Inputs'!B158)</f>
        <v/>
      </c>
      <c r="C158" s="157">
        <f>IF('Time Series Inputs'!C158="","",'Time Series Inputs'!C158)</f>
        <v/>
      </c>
      <c r="D158" s="157">
        <f>IF(A158="","",'Apply Constraints'!A158)</f>
        <v/>
      </c>
      <c r="E158" s="157">
        <f>IF(B158="","",(V157*B158/B157/(1+V157*(B158/B157-1))))</f>
        <v/>
      </c>
      <c r="F158" s="157">
        <f>IF(B158="","",R157*B158+T157)</f>
        <v/>
      </c>
      <c r="G158" s="157">
        <f>IF(B158="","", E158*F158)</f>
        <v/>
      </c>
      <c r="H158" s="157">
        <f>IF(B158="","", F158 - R157*B158)</f>
        <v/>
      </c>
      <c r="I158" s="157">
        <f>IF(B158="","", G158/B158)</f>
        <v/>
      </c>
      <c r="J158" s="157">
        <f>IF(B158="","", -F158* (1-(1-ANNUAL_STRATEGY_FEE)^(1/252)))</f>
        <v/>
      </c>
      <c r="K158" s="157">
        <f>IF(B158="","", H158+J158)</f>
        <v/>
      </c>
      <c r="L158" s="157">
        <f>IF(B158="","", K158+G158)</f>
        <v/>
      </c>
      <c r="M158" s="157">
        <f>IF(B158="","", G158/L158)</f>
        <v/>
      </c>
      <c r="N158" s="157">
        <f>IF(B158="","",(D158-M158))</f>
        <v/>
      </c>
      <c r="O158" s="157">
        <f>IF(B158="","",BID_OFFER_SPREAD/2*D158)</f>
        <v/>
      </c>
      <c r="P158" s="157">
        <f>IF(A158="","",IF(D158=0,-E158,IF(AND(D158=(N158+O158),NOT(O158=0)),0,IF(D158&gt;=M158,N158/(1+O158),N158/(1-O158)))))</f>
        <v/>
      </c>
      <c r="Q158" s="157">
        <f>IF(B158="","", IF(D158=0,F158*P158/B158, L158*P158/B158))</f>
        <v/>
      </c>
      <c r="R158" s="157">
        <f>IF(B158="","", Q158+I158)</f>
        <v/>
      </c>
      <c r="S158" s="157">
        <f>IF(A158="","",IF(Q158&gt;0,-Q158*B158*(1+BID_OFFER_SPREAD/2),-Q158*B158*(1-BID_OFFER_SPREAD/2)))</f>
        <v/>
      </c>
      <c r="T158" s="157">
        <f>IF(B158="","", K158+S158)</f>
        <v/>
      </c>
      <c r="U158" s="157">
        <f>IF(B158="","", R158*B158)</f>
        <v/>
      </c>
      <c r="V158" s="157">
        <f>IF(E158="","",U158/(U158+T158))</f>
        <v/>
      </c>
      <c r="W158" s="86">
        <f>IF(B158="","", IF(ROUND(V158,10)=ROUND(D158,10),"Correct", "Error"))</f>
        <v/>
      </c>
      <c r="X158" s="158">
        <f>IF(B158="","", T158+U158)</f>
        <v/>
      </c>
    </row>
    <row customHeight="1" ht="13.5" r="159" s="75">
      <c r="A159" s="126">
        <f>IF('Time Series Inputs'!A159="","",'Time Series Inputs'!A159)</f>
        <v/>
      </c>
      <c r="B159" s="157">
        <f>IF('Time Series Inputs'!B159="","",'Time Series Inputs'!B159)</f>
        <v/>
      </c>
      <c r="C159" s="157">
        <f>IF('Time Series Inputs'!C159="","",'Time Series Inputs'!C159)</f>
        <v/>
      </c>
      <c r="D159" s="157">
        <f>IF(A159="","",'Apply Constraints'!A159)</f>
        <v/>
      </c>
      <c r="E159" s="157">
        <f>IF(B159="","",(V158*B159/B158/(1+V158*(B159/B158-1))))</f>
        <v/>
      </c>
      <c r="F159" s="157">
        <f>IF(B159="","",R158*B159+T158)</f>
        <v/>
      </c>
      <c r="G159" s="157">
        <f>IF(B159="","", E159*F159)</f>
        <v/>
      </c>
      <c r="H159" s="157">
        <f>IF(B159="","", F159 - R158*B159)</f>
        <v/>
      </c>
      <c r="I159" s="157">
        <f>IF(B159="","", G159/B159)</f>
        <v/>
      </c>
      <c r="J159" s="157">
        <f>IF(B159="","", -F159* (1-(1-ANNUAL_STRATEGY_FEE)^(1/252)))</f>
        <v/>
      </c>
      <c r="K159" s="157">
        <f>IF(B159="","", H159+J159)</f>
        <v/>
      </c>
      <c r="L159" s="157">
        <f>IF(B159="","", K159+G159)</f>
        <v/>
      </c>
      <c r="M159" s="157">
        <f>IF(B159="","", G159/L159)</f>
        <v/>
      </c>
      <c r="N159" s="157">
        <f>IF(B159="","",(D159-M159))</f>
        <v/>
      </c>
      <c r="O159" s="157">
        <f>IF(B159="","",BID_OFFER_SPREAD/2*D159)</f>
        <v/>
      </c>
      <c r="P159" s="157">
        <f>IF(A159="","",IF(D159=0,-E159,IF(AND(D159=(N159+O159),NOT(O159=0)),0,IF(D159&gt;=M159,N159/(1+O159),N159/(1-O159)))))</f>
        <v/>
      </c>
      <c r="Q159" s="157">
        <f>IF(B159="","", IF(D159=0,F159*P159/B159, L159*P159/B159))</f>
        <v/>
      </c>
      <c r="R159" s="157">
        <f>IF(B159="","", Q159+I159)</f>
        <v/>
      </c>
      <c r="S159" s="157">
        <f>IF(A159="","",IF(Q159&gt;0,-Q159*B159*(1+BID_OFFER_SPREAD/2),-Q159*B159*(1-BID_OFFER_SPREAD/2)))</f>
        <v/>
      </c>
      <c r="T159" s="157">
        <f>IF(B159="","", K159+S159)</f>
        <v/>
      </c>
      <c r="U159" s="157">
        <f>IF(B159="","", R159*B159)</f>
        <v/>
      </c>
      <c r="V159" s="157">
        <f>IF(E159="","",U159/(U159+T159))</f>
        <v/>
      </c>
      <c r="W159" s="86">
        <f>IF(B159="","", IF(ROUND(V159,10)=ROUND(D159,10),"Correct", "Error"))</f>
        <v/>
      </c>
      <c r="X159" s="158">
        <f>IF(B159="","", T159+U159)</f>
        <v/>
      </c>
    </row>
    <row customHeight="1" ht="13.5" r="160" s="75">
      <c r="A160" s="126">
        <f>IF('Time Series Inputs'!A160="","",'Time Series Inputs'!A160)</f>
        <v/>
      </c>
      <c r="B160" s="157">
        <f>IF('Time Series Inputs'!B160="","",'Time Series Inputs'!B160)</f>
        <v/>
      </c>
      <c r="C160" s="157">
        <f>IF('Time Series Inputs'!C160="","",'Time Series Inputs'!C160)</f>
        <v/>
      </c>
      <c r="D160" s="157">
        <f>IF(A160="","",'Apply Constraints'!A160)</f>
        <v/>
      </c>
      <c r="E160" s="157">
        <f>IF(B160="","",(V159*B160/B159/(1+V159*(B160/B159-1))))</f>
        <v/>
      </c>
      <c r="F160" s="157">
        <f>IF(B160="","",R159*B160+T159)</f>
        <v/>
      </c>
      <c r="G160" s="157">
        <f>IF(B160="","", E160*F160)</f>
        <v/>
      </c>
      <c r="H160" s="157">
        <f>IF(B160="","", F160 - R159*B160)</f>
        <v/>
      </c>
      <c r="I160" s="157">
        <f>IF(B160="","", G160/B160)</f>
        <v/>
      </c>
      <c r="J160" s="157">
        <f>IF(B160="","", -F160* (1-(1-ANNUAL_STRATEGY_FEE)^(1/252)))</f>
        <v/>
      </c>
      <c r="K160" s="157">
        <f>IF(B160="","", H160+J160)</f>
        <v/>
      </c>
      <c r="L160" s="157">
        <f>IF(B160="","", K160+G160)</f>
        <v/>
      </c>
      <c r="M160" s="157">
        <f>IF(B160="","", G160/L160)</f>
        <v/>
      </c>
      <c r="N160" s="157">
        <f>IF(B160="","",(D160-M160))</f>
        <v/>
      </c>
      <c r="O160" s="157">
        <f>IF(B160="","",BID_OFFER_SPREAD/2*D160)</f>
        <v/>
      </c>
      <c r="P160" s="157">
        <f>IF(A160="","",IF(D160=0,-E160,IF(AND(D160=(N160+O160),NOT(O160=0)),0,IF(D160&gt;=M160,N160/(1+O160),N160/(1-O160)))))</f>
        <v/>
      </c>
      <c r="Q160" s="157">
        <f>IF(B160="","", IF(D160=0,F160*P160/B160, L160*P160/B160))</f>
        <v/>
      </c>
      <c r="R160" s="157">
        <f>IF(B160="","", Q160+I160)</f>
        <v/>
      </c>
      <c r="S160" s="157">
        <f>IF(A160="","",IF(Q160&gt;0,-Q160*B160*(1+BID_OFFER_SPREAD/2),-Q160*B160*(1-BID_OFFER_SPREAD/2)))</f>
        <v/>
      </c>
      <c r="T160" s="157">
        <f>IF(B160="","", K160+S160)</f>
        <v/>
      </c>
      <c r="U160" s="157">
        <f>IF(B160="","", R160*B160)</f>
        <v/>
      </c>
      <c r="V160" s="157">
        <f>IF(E160="","",U160/(U160+T160))</f>
        <v/>
      </c>
      <c r="W160" s="86">
        <f>IF(B160="","", IF(ROUND(V160,10)=ROUND(D160,10),"Correct", "Error"))</f>
        <v/>
      </c>
      <c r="X160" s="158">
        <f>IF(B160="","", T160+U160)</f>
        <v/>
      </c>
    </row>
    <row customHeight="1" ht="13.5" r="161" s="75">
      <c r="A161" s="126">
        <f>IF('Time Series Inputs'!A161="","",'Time Series Inputs'!A161)</f>
        <v/>
      </c>
      <c r="B161" s="157">
        <f>IF('Time Series Inputs'!B161="","",'Time Series Inputs'!B161)</f>
        <v/>
      </c>
      <c r="C161" s="157">
        <f>IF('Time Series Inputs'!C161="","",'Time Series Inputs'!C161)</f>
        <v/>
      </c>
      <c r="D161" s="157">
        <f>IF(A161="","",'Apply Constraints'!A161)</f>
        <v/>
      </c>
      <c r="E161" s="157">
        <f>IF(B161="","",(V160*B161/B160/(1+V160*(B161/B160-1))))</f>
        <v/>
      </c>
      <c r="F161" s="157">
        <f>IF(B161="","",R160*B161+T160)</f>
        <v/>
      </c>
      <c r="G161" s="157">
        <f>IF(B161="","", E161*F161)</f>
        <v/>
      </c>
      <c r="H161" s="157">
        <f>IF(B161="","", F161 - R160*B161)</f>
        <v/>
      </c>
      <c r="I161" s="157">
        <f>IF(B161="","", G161/B161)</f>
        <v/>
      </c>
      <c r="J161" s="157">
        <f>IF(B161="","", -F161* (1-(1-ANNUAL_STRATEGY_FEE)^(1/252)))</f>
        <v/>
      </c>
      <c r="K161" s="157">
        <f>IF(B161="","", H161+J161)</f>
        <v/>
      </c>
      <c r="L161" s="157">
        <f>IF(B161="","", K161+G161)</f>
        <v/>
      </c>
      <c r="M161" s="157">
        <f>IF(B161="","", G161/L161)</f>
        <v/>
      </c>
      <c r="N161" s="157">
        <f>IF(B161="","",(D161-M161))</f>
        <v/>
      </c>
      <c r="O161" s="157">
        <f>IF(B161="","",BID_OFFER_SPREAD/2*D161)</f>
        <v/>
      </c>
      <c r="P161" s="157">
        <f>IF(A161="","",IF(D161=0,-E161,IF(AND(D161=(N161+O161),NOT(O161=0)),0,IF(D161&gt;=M161,N161/(1+O161),N161/(1-O161)))))</f>
        <v/>
      </c>
      <c r="Q161" s="157">
        <f>IF(B161="","", IF(D161=0,F161*P161/B161, L161*P161/B161))</f>
        <v/>
      </c>
      <c r="R161" s="157">
        <f>IF(B161="","", Q161+I161)</f>
        <v/>
      </c>
      <c r="S161" s="157">
        <f>IF(A161="","",IF(Q161&gt;0,-Q161*B161*(1+BID_OFFER_SPREAD/2),-Q161*B161*(1-BID_OFFER_SPREAD/2)))</f>
        <v/>
      </c>
      <c r="T161" s="157">
        <f>IF(B161="","", K161+S161)</f>
        <v/>
      </c>
      <c r="U161" s="157">
        <f>IF(B161="","", R161*B161)</f>
        <v/>
      </c>
      <c r="V161" s="157">
        <f>IF(E161="","",U161/(U161+T161))</f>
        <v/>
      </c>
      <c r="W161" s="86">
        <f>IF(B161="","", IF(ROUND(V161,10)=ROUND(D161,10),"Correct", "Error"))</f>
        <v/>
      </c>
      <c r="X161" s="158">
        <f>IF(B161="","", T161+U161)</f>
        <v/>
      </c>
    </row>
    <row customHeight="1" ht="13.5" r="162" s="75">
      <c r="A162" s="126">
        <f>IF('Time Series Inputs'!A162="","",'Time Series Inputs'!A162)</f>
        <v/>
      </c>
      <c r="B162" s="157">
        <f>IF('Time Series Inputs'!B162="","",'Time Series Inputs'!B162)</f>
        <v/>
      </c>
      <c r="C162" s="157">
        <f>IF('Time Series Inputs'!C162="","",'Time Series Inputs'!C162)</f>
        <v/>
      </c>
      <c r="D162" s="157">
        <f>IF(A162="","",'Apply Constraints'!A162)</f>
        <v/>
      </c>
      <c r="E162" s="157">
        <f>IF(B162="","",(V161*B162/B161/(1+V161*(B162/B161-1))))</f>
        <v/>
      </c>
      <c r="F162" s="157">
        <f>IF(B162="","",R161*B162+T161)</f>
        <v/>
      </c>
      <c r="G162" s="157">
        <f>IF(B162="","", E162*F162)</f>
        <v/>
      </c>
      <c r="H162" s="157">
        <f>IF(B162="","", F162 - R161*B162)</f>
        <v/>
      </c>
      <c r="I162" s="157">
        <f>IF(B162="","", G162/B162)</f>
        <v/>
      </c>
      <c r="J162" s="157">
        <f>IF(B162="","", -F162* (1-(1-ANNUAL_STRATEGY_FEE)^(1/252)))</f>
        <v/>
      </c>
      <c r="K162" s="157">
        <f>IF(B162="","", H162+J162)</f>
        <v/>
      </c>
      <c r="L162" s="157">
        <f>IF(B162="","", K162+G162)</f>
        <v/>
      </c>
      <c r="M162" s="157">
        <f>IF(B162="","", G162/L162)</f>
        <v/>
      </c>
      <c r="N162" s="157">
        <f>IF(B162="","",(D162-M162))</f>
        <v/>
      </c>
      <c r="O162" s="157">
        <f>IF(B162="","",BID_OFFER_SPREAD/2*D162)</f>
        <v/>
      </c>
      <c r="P162" s="157">
        <f>IF(A162="","",IF(D162=0,-E162,IF(AND(D162=(N162+O162),NOT(O162=0)),0,IF(D162&gt;=M162,N162/(1+O162),N162/(1-O162)))))</f>
        <v/>
      </c>
      <c r="Q162" s="157">
        <f>IF(B162="","", IF(D162=0,F162*P162/B162, L162*P162/B162))</f>
        <v/>
      </c>
      <c r="R162" s="157">
        <f>IF(B162="","", Q162+I162)</f>
        <v/>
      </c>
      <c r="S162" s="157">
        <f>IF(A162="","",IF(Q162&gt;0,-Q162*B162*(1+BID_OFFER_SPREAD/2),-Q162*B162*(1-BID_OFFER_SPREAD/2)))</f>
        <v/>
      </c>
      <c r="T162" s="157">
        <f>IF(B162="","", K162+S162)</f>
        <v/>
      </c>
      <c r="U162" s="157">
        <f>IF(B162="","", R162*B162)</f>
        <v/>
      </c>
      <c r="V162" s="157">
        <f>IF(E162="","",U162/(U162+T162))</f>
        <v/>
      </c>
      <c r="W162" s="86">
        <f>IF(B162="","", IF(ROUND(V162,10)=ROUND(D162,10),"Correct", "Error"))</f>
        <v/>
      </c>
      <c r="X162" s="158">
        <f>IF(B162="","", T162+U162)</f>
        <v/>
      </c>
    </row>
    <row customHeight="1" ht="13.5" r="163" s="75">
      <c r="A163" s="126">
        <f>IF('Time Series Inputs'!A163="","",'Time Series Inputs'!A163)</f>
        <v/>
      </c>
      <c r="B163" s="157">
        <f>IF('Time Series Inputs'!B163="","",'Time Series Inputs'!B163)</f>
        <v/>
      </c>
      <c r="C163" s="157">
        <f>IF('Time Series Inputs'!C163="","",'Time Series Inputs'!C163)</f>
        <v/>
      </c>
      <c r="D163" s="157">
        <f>IF(A163="","",'Apply Constraints'!A163)</f>
        <v/>
      </c>
      <c r="E163" s="157">
        <f>IF(B163="","",(V162*B163/B162/(1+V162*(B163/B162-1))))</f>
        <v/>
      </c>
      <c r="F163" s="157">
        <f>IF(B163="","",R162*B163+T162)</f>
        <v/>
      </c>
      <c r="G163" s="157">
        <f>IF(B163="","", E163*F163)</f>
        <v/>
      </c>
      <c r="H163" s="157">
        <f>IF(B163="","", F163 - R162*B163)</f>
        <v/>
      </c>
      <c r="I163" s="157">
        <f>IF(B163="","", G163/B163)</f>
        <v/>
      </c>
      <c r="J163" s="157">
        <f>IF(B163="","", -F163* (1-(1-ANNUAL_STRATEGY_FEE)^(1/252)))</f>
        <v/>
      </c>
      <c r="K163" s="157">
        <f>IF(B163="","", H163+J163)</f>
        <v/>
      </c>
      <c r="L163" s="157">
        <f>IF(B163="","", K163+G163)</f>
        <v/>
      </c>
      <c r="M163" s="157">
        <f>IF(B163="","", G163/L163)</f>
        <v/>
      </c>
      <c r="N163" s="157">
        <f>IF(B163="","",(D163-M163))</f>
        <v/>
      </c>
      <c r="O163" s="157">
        <f>IF(B163="","",BID_OFFER_SPREAD/2*D163)</f>
        <v/>
      </c>
      <c r="P163" s="157">
        <f>IF(A163="","",IF(D163=0,-E163,IF(AND(D163=(N163+O163),NOT(O163=0)),0,IF(D163&gt;=M163,N163/(1+O163),N163/(1-O163)))))</f>
        <v/>
      </c>
      <c r="Q163" s="157">
        <f>IF(B163="","", IF(D163=0,F163*P163/B163, L163*P163/B163))</f>
        <v/>
      </c>
      <c r="R163" s="157">
        <f>IF(B163="","", Q163+I163)</f>
        <v/>
      </c>
      <c r="S163" s="157">
        <f>IF(A163="","",IF(Q163&gt;0,-Q163*B163*(1+BID_OFFER_SPREAD/2),-Q163*B163*(1-BID_OFFER_SPREAD/2)))</f>
        <v/>
      </c>
      <c r="T163" s="157">
        <f>IF(B163="","", K163+S163)</f>
        <v/>
      </c>
      <c r="U163" s="157">
        <f>IF(B163="","", R163*B163)</f>
        <v/>
      </c>
      <c r="V163" s="157">
        <f>IF(E163="","",U163/(U163+T163))</f>
        <v/>
      </c>
      <c r="W163" s="86">
        <f>IF(B163="","", IF(ROUND(V163,10)=ROUND(D163,10),"Correct", "Error"))</f>
        <v/>
      </c>
      <c r="X163" s="158">
        <f>IF(B163="","", T163+U163)</f>
        <v/>
      </c>
    </row>
    <row customHeight="1" ht="13.5" r="164" s="75">
      <c r="A164" s="126">
        <f>IF('Time Series Inputs'!A164="","",'Time Series Inputs'!A164)</f>
        <v/>
      </c>
      <c r="B164" s="157">
        <f>IF('Time Series Inputs'!B164="","",'Time Series Inputs'!B164)</f>
        <v/>
      </c>
      <c r="C164" s="157">
        <f>IF('Time Series Inputs'!C164="","",'Time Series Inputs'!C164)</f>
        <v/>
      </c>
      <c r="D164" s="157">
        <f>IF(A164="","",'Apply Constraints'!A164)</f>
        <v/>
      </c>
      <c r="E164" s="157">
        <f>IF(B164="","",(V163*B164/B163/(1+V163*(B164/B163-1))))</f>
        <v/>
      </c>
      <c r="F164" s="157">
        <f>IF(B164="","",R163*B164+T163)</f>
        <v/>
      </c>
      <c r="G164" s="157">
        <f>IF(B164="","", E164*F164)</f>
        <v/>
      </c>
      <c r="H164" s="157">
        <f>IF(B164="","", F164 - R163*B164)</f>
        <v/>
      </c>
      <c r="I164" s="157">
        <f>IF(B164="","", G164/B164)</f>
        <v/>
      </c>
      <c r="J164" s="157">
        <f>IF(B164="","", -F164* (1-(1-ANNUAL_STRATEGY_FEE)^(1/252)))</f>
        <v/>
      </c>
      <c r="K164" s="157">
        <f>IF(B164="","", H164+J164)</f>
        <v/>
      </c>
      <c r="L164" s="157">
        <f>IF(B164="","", K164+G164)</f>
        <v/>
      </c>
      <c r="M164" s="157">
        <f>IF(B164="","", G164/L164)</f>
        <v/>
      </c>
      <c r="N164" s="157">
        <f>IF(B164="","",(D164-M164))</f>
        <v/>
      </c>
      <c r="O164" s="157">
        <f>IF(B164="","",BID_OFFER_SPREAD/2*D164)</f>
        <v/>
      </c>
      <c r="P164" s="157">
        <f>IF(A164="","",IF(D164=0,-E164,IF(AND(D164=(N164+O164),NOT(O164=0)),0,IF(D164&gt;=M164,N164/(1+O164),N164/(1-O164)))))</f>
        <v/>
      </c>
      <c r="Q164" s="157">
        <f>IF(B164="","", IF(D164=0,F164*P164/B164, L164*P164/B164))</f>
        <v/>
      </c>
      <c r="R164" s="157">
        <f>IF(B164="","", Q164+I164)</f>
        <v/>
      </c>
      <c r="S164" s="157">
        <f>IF(A164="","",IF(Q164&gt;0,-Q164*B164*(1+BID_OFFER_SPREAD/2),-Q164*B164*(1-BID_OFFER_SPREAD/2)))</f>
        <v/>
      </c>
      <c r="T164" s="157">
        <f>IF(B164="","", K164+S164)</f>
        <v/>
      </c>
      <c r="U164" s="157">
        <f>IF(B164="","", R164*B164)</f>
        <v/>
      </c>
      <c r="V164" s="157">
        <f>IF(E164="","",U164/(U164+T164))</f>
        <v/>
      </c>
      <c r="W164" s="86">
        <f>IF(B164="","", IF(ROUND(V164,10)=ROUND(D164,10),"Correct", "Error"))</f>
        <v/>
      </c>
      <c r="X164" s="158">
        <f>IF(B164="","", T164+U164)</f>
        <v/>
      </c>
    </row>
    <row customHeight="1" ht="13.5" r="165" s="75">
      <c r="A165" s="126">
        <f>IF('Time Series Inputs'!A165="","",'Time Series Inputs'!A165)</f>
        <v/>
      </c>
      <c r="B165" s="157">
        <f>IF('Time Series Inputs'!B165="","",'Time Series Inputs'!B165)</f>
        <v/>
      </c>
      <c r="C165" s="157">
        <f>IF('Time Series Inputs'!C165="","",'Time Series Inputs'!C165)</f>
        <v/>
      </c>
      <c r="D165" s="157">
        <f>IF(A165="","",'Apply Constraints'!A165)</f>
        <v/>
      </c>
      <c r="E165" s="157">
        <f>IF(B165="","",(V164*B165/B164/(1+V164*(B165/B164-1))))</f>
        <v/>
      </c>
      <c r="F165" s="157">
        <f>IF(B165="","",R164*B165+T164)</f>
        <v/>
      </c>
      <c r="G165" s="157">
        <f>IF(B165="","", E165*F165)</f>
        <v/>
      </c>
      <c r="H165" s="157">
        <f>IF(B165="","", F165 - R164*B165)</f>
        <v/>
      </c>
      <c r="I165" s="157">
        <f>IF(B165="","", G165/B165)</f>
        <v/>
      </c>
      <c r="J165" s="157">
        <f>IF(B165="","", -F165* (1-(1-ANNUAL_STRATEGY_FEE)^(1/252)))</f>
        <v/>
      </c>
      <c r="K165" s="157">
        <f>IF(B165="","", H165+J165)</f>
        <v/>
      </c>
      <c r="L165" s="157">
        <f>IF(B165="","", K165+G165)</f>
        <v/>
      </c>
      <c r="M165" s="157">
        <f>IF(B165="","", G165/L165)</f>
        <v/>
      </c>
      <c r="N165" s="157">
        <f>IF(B165="","",(D165-M165))</f>
        <v/>
      </c>
      <c r="O165" s="157">
        <f>IF(B165="","",BID_OFFER_SPREAD/2*D165)</f>
        <v/>
      </c>
      <c r="P165" s="157">
        <f>IF(A165="","",IF(D165=0,-E165,IF(AND(D165=(N165+O165),NOT(O165=0)),0,IF(D165&gt;=M165,N165/(1+O165),N165/(1-O165)))))</f>
        <v/>
      </c>
      <c r="Q165" s="157">
        <f>IF(B165="","", IF(D165=0,F165*P165/B165, L165*P165/B165))</f>
        <v/>
      </c>
      <c r="R165" s="157">
        <f>IF(B165="","", Q165+I165)</f>
        <v/>
      </c>
      <c r="S165" s="157">
        <f>IF(A165="","",IF(Q165&gt;0,-Q165*B165*(1+BID_OFFER_SPREAD/2),-Q165*B165*(1-BID_OFFER_SPREAD/2)))</f>
        <v/>
      </c>
      <c r="T165" s="157">
        <f>IF(B165="","", K165+S165)</f>
        <v/>
      </c>
      <c r="U165" s="157">
        <f>IF(B165="","", R165*B165)</f>
        <v/>
      </c>
      <c r="V165" s="157">
        <f>IF(E165="","",U165/(U165+T165))</f>
        <v/>
      </c>
      <c r="W165" s="86">
        <f>IF(B165="","", IF(ROUND(V165,10)=ROUND(D165,10),"Correct", "Error"))</f>
        <v/>
      </c>
      <c r="X165" s="158">
        <f>IF(B165="","", T165+U165)</f>
        <v/>
      </c>
    </row>
    <row customHeight="1" ht="13.5" r="166" s="75">
      <c r="A166" s="126">
        <f>IF('Time Series Inputs'!A166="","",'Time Series Inputs'!A166)</f>
        <v/>
      </c>
      <c r="B166" s="157">
        <f>IF('Time Series Inputs'!B166="","",'Time Series Inputs'!B166)</f>
        <v/>
      </c>
      <c r="C166" s="157">
        <f>IF('Time Series Inputs'!C166="","",'Time Series Inputs'!C166)</f>
        <v/>
      </c>
      <c r="D166" s="157">
        <f>IF(A166="","",'Apply Constraints'!A166)</f>
        <v/>
      </c>
      <c r="E166" s="157">
        <f>IF(B166="","",(V165*B166/B165/(1+V165*(B166/B165-1))))</f>
        <v/>
      </c>
      <c r="F166" s="157">
        <f>IF(B166="","",R165*B166+T165)</f>
        <v/>
      </c>
      <c r="G166" s="157">
        <f>IF(B166="","", E166*F166)</f>
        <v/>
      </c>
      <c r="H166" s="157">
        <f>IF(B166="","", F166 - R165*B166)</f>
        <v/>
      </c>
      <c r="I166" s="157">
        <f>IF(B166="","", G166/B166)</f>
        <v/>
      </c>
      <c r="J166" s="157">
        <f>IF(B166="","", -F166* (1-(1-ANNUAL_STRATEGY_FEE)^(1/252)))</f>
        <v/>
      </c>
      <c r="K166" s="157">
        <f>IF(B166="","", H166+J166)</f>
        <v/>
      </c>
      <c r="L166" s="157">
        <f>IF(B166="","", K166+G166)</f>
        <v/>
      </c>
      <c r="M166" s="157">
        <f>IF(B166="","", G166/L166)</f>
        <v/>
      </c>
      <c r="N166" s="157">
        <f>IF(B166="","",(D166-M166))</f>
        <v/>
      </c>
      <c r="O166" s="157">
        <f>IF(B166="","",BID_OFFER_SPREAD/2*D166)</f>
        <v/>
      </c>
      <c r="P166" s="157">
        <f>IF(A166="","",IF(D166=0,-E166,IF(AND(D166=(N166+O166),NOT(O166=0)),0,IF(D166&gt;=M166,N166/(1+O166),N166/(1-O166)))))</f>
        <v/>
      </c>
      <c r="Q166" s="157">
        <f>IF(B166="","", IF(D166=0,F166*P166/B166, L166*P166/B166))</f>
        <v/>
      </c>
      <c r="R166" s="157">
        <f>IF(B166="","", Q166+I166)</f>
        <v/>
      </c>
      <c r="S166" s="157">
        <f>IF(A166="","",IF(Q166&gt;0,-Q166*B166*(1+BID_OFFER_SPREAD/2),-Q166*B166*(1-BID_OFFER_SPREAD/2)))</f>
        <v/>
      </c>
      <c r="T166" s="157">
        <f>IF(B166="","", K166+S166)</f>
        <v/>
      </c>
      <c r="U166" s="157">
        <f>IF(B166="","", R166*B166)</f>
        <v/>
      </c>
      <c r="V166" s="157">
        <f>IF(E166="","",U166/(U166+T166))</f>
        <v/>
      </c>
      <c r="W166" s="86">
        <f>IF(B166="","", IF(ROUND(V166,10)=ROUND(D166,10),"Correct", "Error"))</f>
        <v/>
      </c>
      <c r="X166" s="158">
        <f>IF(B166="","", T166+U166)</f>
        <v/>
      </c>
    </row>
    <row customHeight="1" ht="13.5" r="167" s="75">
      <c r="A167" s="126">
        <f>IF('Time Series Inputs'!A167="","",'Time Series Inputs'!A167)</f>
        <v/>
      </c>
      <c r="B167" s="157">
        <f>IF('Time Series Inputs'!B167="","",'Time Series Inputs'!B167)</f>
        <v/>
      </c>
      <c r="C167" s="157">
        <f>IF('Time Series Inputs'!C167="","",'Time Series Inputs'!C167)</f>
        <v/>
      </c>
      <c r="D167" s="157">
        <f>IF(A167="","",'Apply Constraints'!A167)</f>
        <v/>
      </c>
      <c r="E167" s="157">
        <f>IF(B167="","",(V166*B167/B166/(1+V166*(B167/B166-1))))</f>
        <v/>
      </c>
      <c r="F167" s="157">
        <f>IF(B167="","",R166*B167+T166)</f>
        <v/>
      </c>
      <c r="G167" s="157">
        <f>IF(B167="","", E167*F167)</f>
        <v/>
      </c>
      <c r="H167" s="157">
        <f>IF(B167="","", F167 - R166*B167)</f>
        <v/>
      </c>
      <c r="I167" s="157">
        <f>IF(B167="","", G167/B167)</f>
        <v/>
      </c>
      <c r="J167" s="157">
        <f>IF(B167="","", -F167* (1-(1-ANNUAL_STRATEGY_FEE)^(1/252)))</f>
        <v/>
      </c>
      <c r="K167" s="157">
        <f>IF(B167="","", H167+J167)</f>
        <v/>
      </c>
      <c r="L167" s="157">
        <f>IF(B167="","", K167+G167)</f>
        <v/>
      </c>
      <c r="M167" s="157">
        <f>IF(B167="","", G167/L167)</f>
        <v/>
      </c>
      <c r="N167" s="157">
        <f>IF(B167="","",(D167-M167))</f>
        <v/>
      </c>
      <c r="O167" s="157">
        <f>IF(B167="","",BID_OFFER_SPREAD/2*D167)</f>
        <v/>
      </c>
      <c r="P167" s="157">
        <f>IF(A167="","",IF(D167=0,-E167,IF(AND(D167=(N167+O167),NOT(O167=0)),0,IF(D167&gt;=M167,N167/(1+O167),N167/(1-O167)))))</f>
        <v/>
      </c>
      <c r="Q167" s="157">
        <f>IF(B167="","", IF(D167=0,F167*P167/B167, L167*P167/B167))</f>
        <v/>
      </c>
      <c r="R167" s="157">
        <f>IF(B167="","", Q167+I167)</f>
        <v/>
      </c>
      <c r="S167" s="157">
        <f>IF(A167="","",IF(Q167&gt;0,-Q167*B167*(1+BID_OFFER_SPREAD/2),-Q167*B167*(1-BID_OFFER_SPREAD/2)))</f>
        <v/>
      </c>
      <c r="T167" s="157">
        <f>IF(B167="","", K167+S167)</f>
        <v/>
      </c>
      <c r="U167" s="157">
        <f>IF(B167="","", R167*B167)</f>
        <v/>
      </c>
      <c r="V167" s="157">
        <f>IF(E167="","",U167/(U167+T167))</f>
        <v/>
      </c>
      <c r="W167" s="86">
        <f>IF(B167="","", IF(ROUND(V167,10)=ROUND(D167,10),"Correct", "Error"))</f>
        <v/>
      </c>
      <c r="X167" s="158">
        <f>IF(B167="","", T167+U167)</f>
        <v/>
      </c>
    </row>
    <row customHeight="1" ht="13.5" r="168" s="75">
      <c r="A168" s="126">
        <f>IF('Time Series Inputs'!A168="","",'Time Series Inputs'!A168)</f>
        <v/>
      </c>
      <c r="B168" s="157">
        <f>IF('Time Series Inputs'!B168="","",'Time Series Inputs'!B168)</f>
        <v/>
      </c>
      <c r="C168" s="157">
        <f>IF('Time Series Inputs'!C168="","",'Time Series Inputs'!C168)</f>
        <v/>
      </c>
      <c r="D168" s="157">
        <f>IF(A168="","",'Apply Constraints'!A168)</f>
        <v/>
      </c>
      <c r="E168" s="157">
        <f>IF(B168="","",(V167*B168/B167/(1+V167*(B168/B167-1))))</f>
        <v/>
      </c>
      <c r="F168" s="157">
        <f>IF(B168="","",R167*B168+T167)</f>
        <v/>
      </c>
      <c r="G168" s="157">
        <f>IF(B168="","", E168*F168)</f>
        <v/>
      </c>
      <c r="H168" s="157">
        <f>IF(B168="","", F168 - R167*B168)</f>
        <v/>
      </c>
      <c r="I168" s="157">
        <f>IF(B168="","", G168/B168)</f>
        <v/>
      </c>
      <c r="J168" s="157">
        <f>IF(B168="","", -F168* (1-(1-ANNUAL_STRATEGY_FEE)^(1/252)))</f>
        <v/>
      </c>
      <c r="K168" s="157">
        <f>IF(B168="","", H168+J168)</f>
        <v/>
      </c>
      <c r="L168" s="157">
        <f>IF(B168="","", K168+G168)</f>
        <v/>
      </c>
      <c r="M168" s="157">
        <f>IF(B168="","", G168/L168)</f>
        <v/>
      </c>
      <c r="N168" s="157">
        <f>IF(B168="","",(D168-M168))</f>
        <v/>
      </c>
      <c r="O168" s="157">
        <f>IF(B168="","",BID_OFFER_SPREAD/2*D168)</f>
        <v/>
      </c>
      <c r="P168" s="157">
        <f>IF(A168="","",IF(D168=0,-E168,IF(AND(D168=(N168+O168),NOT(O168=0)),0,IF(D168&gt;=M168,N168/(1+O168),N168/(1-O168)))))</f>
        <v/>
      </c>
      <c r="Q168" s="157">
        <f>IF(B168="","", IF(D168=0,F168*P168/B168, L168*P168/B168))</f>
        <v/>
      </c>
      <c r="R168" s="157">
        <f>IF(B168="","", Q168+I168)</f>
        <v/>
      </c>
      <c r="S168" s="157">
        <f>IF(A168="","",IF(Q168&gt;0,-Q168*B168*(1+BID_OFFER_SPREAD/2),-Q168*B168*(1-BID_OFFER_SPREAD/2)))</f>
        <v/>
      </c>
      <c r="T168" s="157">
        <f>IF(B168="","", K168+S168)</f>
        <v/>
      </c>
      <c r="U168" s="157">
        <f>IF(B168="","", R168*B168)</f>
        <v/>
      </c>
      <c r="V168" s="157">
        <f>IF(E168="","",U168/(U168+T168))</f>
        <v/>
      </c>
      <c r="W168" s="86">
        <f>IF(B168="","", IF(ROUND(V168,10)=ROUND(D168,10),"Correct", "Error"))</f>
        <v/>
      </c>
      <c r="X168" s="158">
        <f>IF(B168="","", T168+U168)</f>
        <v/>
      </c>
    </row>
    <row customHeight="1" ht="13.5" r="169" s="75">
      <c r="A169" s="126">
        <f>IF('Time Series Inputs'!A169="","",'Time Series Inputs'!A169)</f>
        <v/>
      </c>
      <c r="B169" s="157">
        <f>IF('Time Series Inputs'!B169="","",'Time Series Inputs'!B169)</f>
        <v/>
      </c>
      <c r="C169" s="157">
        <f>IF('Time Series Inputs'!C169="","",'Time Series Inputs'!C169)</f>
        <v/>
      </c>
      <c r="D169" s="157">
        <f>IF(A169="","",'Apply Constraints'!A169)</f>
        <v/>
      </c>
      <c r="E169" s="157">
        <f>IF(B169="","",(V168*B169/B168/(1+V168*(B169/B168-1))))</f>
        <v/>
      </c>
      <c r="F169" s="157">
        <f>IF(B169="","",R168*B169+T168)</f>
        <v/>
      </c>
      <c r="G169" s="157">
        <f>IF(B169="","", E169*F169)</f>
        <v/>
      </c>
      <c r="H169" s="157">
        <f>IF(B169="","", F169 - R168*B169)</f>
        <v/>
      </c>
      <c r="I169" s="157">
        <f>IF(B169="","", G169/B169)</f>
        <v/>
      </c>
      <c r="J169" s="157">
        <f>IF(B169="","", -F169* (1-(1-ANNUAL_STRATEGY_FEE)^(1/252)))</f>
        <v/>
      </c>
      <c r="K169" s="157">
        <f>IF(B169="","", H169+J169)</f>
        <v/>
      </c>
      <c r="L169" s="157">
        <f>IF(B169="","", K169+G169)</f>
        <v/>
      </c>
      <c r="M169" s="157">
        <f>IF(B169="","", G169/L169)</f>
        <v/>
      </c>
      <c r="N169" s="157">
        <f>IF(B169="","",(D169-M169))</f>
        <v/>
      </c>
      <c r="O169" s="157">
        <f>IF(B169="","",BID_OFFER_SPREAD/2*D169)</f>
        <v/>
      </c>
      <c r="P169" s="157">
        <f>IF(A169="","",IF(D169=0,-E169,IF(AND(D169=(N169+O169),NOT(O169=0)),0,IF(D169&gt;=M169,N169/(1+O169),N169/(1-O169)))))</f>
        <v/>
      </c>
      <c r="Q169" s="157">
        <f>IF(B169="","", IF(D169=0,F169*P169/B169, L169*P169/B169))</f>
        <v/>
      </c>
      <c r="R169" s="157">
        <f>IF(B169="","", Q169+I169)</f>
        <v/>
      </c>
      <c r="S169" s="157">
        <f>IF(A169="","",IF(Q169&gt;0,-Q169*B169*(1+BID_OFFER_SPREAD/2),-Q169*B169*(1-BID_OFFER_SPREAD/2)))</f>
        <v/>
      </c>
      <c r="T169" s="157">
        <f>IF(B169="","", K169+S169)</f>
        <v/>
      </c>
      <c r="U169" s="157">
        <f>IF(B169="","", R169*B169)</f>
        <v/>
      </c>
      <c r="V169" s="157">
        <f>IF(E169="","",U169/(U169+T169))</f>
        <v/>
      </c>
      <c r="W169" s="86">
        <f>IF(B169="","", IF(ROUND(V169,10)=ROUND(D169,10),"Correct", "Error"))</f>
        <v/>
      </c>
      <c r="X169" s="158">
        <f>IF(B169="","", T169+U169)</f>
        <v/>
      </c>
    </row>
    <row customHeight="1" ht="13.5" r="170" s="75">
      <c r="A170" s="126">
        <f>IF('Time Series Inputs'!A170="","",'Time Series Inputs'!A170)</f>
        <v/>
      </c>
      <c r="B170" s="157">
        <f>IF('Time Series Inputs'!B170="","",'Time Series Inputs'!B170)</f>
        <v/>
      </c>
      <c r="C170" s="157">
        <f>IF('Time Series Inputs'!C170="","",'Time Series Inputs'!C170)</f>
        <v/>
      </c>
      <c r="D170" s="157">
        <f>IF(A170="","",'Apply Constraints'!A170)</f>
        <v/>
      </c>
      <c r="E170" s="157">
        <f>IF(B170="","",(V169*B170/B169/(1+V169*(B170/B169-1))))</f>
        <v/>
      </c>
      <c r="F170" s="157">
        <f>IF(B170="","",R169*B170+T169)</f>
        <v/>
      </c>
      <c r="G170" s="157">
        <f>IF(B170="","", E170*F170)</f>
        <v/>
      </c>
      <c r="H170" s="157">
        <f>IF(B170="","", F170 - R169*B170)</f>
        <v/>
      </c>
      <c r="I170" s="157">
        <f>IF(B170="","", G170/B170)</f>
        <v/>
      </c>
      <c r="J170" s="157">
        <f>IF(B170="","", -F170* (1-(1-ANNUAL_STRATEGY_FEE)^(1/252)))</f>
        <v/>
      </c>
      <c r="K170" s="157">
        <f>IF(B170="","", H170+J170)</f>
        <v/>
      </c>
      <c r="L170" s="157">
        <f>IF(B170="","", K170+G170)</f>
        <v/>
      </c>
      <c r="M170" s="157">
        <f>IF(B170="","", G170/L170)</f>
        <v/>
      </c>
      <c r="N170" s="157">
        <f>IF(B170="","",(D170-M170))</f>
        <v/>
      </c>
      <c r="O170" s="157">
        <f>IF(B170="","",BID_OFFER_SPREAD/2*D170)</f>
        <v/>
      </c>
      <c r="P170" s="157">
        <f>IF(A170="","",IF(D170=0,-E170,IF(AND(D170=(N170+O170),NOT(O170=0)),0,IF(D170&gt;=M170,N170/(1+O170),N170/(1-O170)))))</f>
        <v/>
      </c>
      <c r="Q170" s="157">
        <f>IF(B170="","", IF(D170=0,F170*P170/B170, L170*P170/B170))</f>
        <v/>
      </c>
      <c r="R170" s="157">
        <f>IF(B170="","", Q170+I170)</f>
        <v/>
      </c>
      <c r="S170" s="157">
        <f>IF(A170="","",IF(Q170&gt;0,-Q170*B170*(1+BID_OFFER_SPREAD/2),-Q170*B170*(1-BID_OFFER_SPREAD/2)))</f>
        <v/>
      </c>
      <c r="T170" s="157">
        <f>IF(B170="","", K170+S170)</f>
        <v/>
      </c>
      <c r="U170" s="157">
        <f>IF(B170="","", R170*B170)</f>
        <v/>
      </c>
      <c r="V170" s="157">
        <f>IF(E170="","",U170/(U170+T170))</f>
        <v/>
      </c>
      <c r="W170" s="86">
        <f>IF(B170="","", IF(ROUND(V170,10)=ROUND(D170,10),"Correct", "Error"))</f>
        <v/>
      </c>
      <c r="X170" s="158">
        <f>IF(B170="","", T170+U170)</f>
        <v/>
      </c>
    </row>
    <row customHeight="1" ht="13.5" r="171" s="75">
      <c r="A171" s="126">
        <f>IF('Time Series Inputs'!A171="","",'Time Series Inputs'!A171)</f>
        <v/>
      </c>
      <c r="B171" s="157">
        <f>IF('Time Series Inputs'!B171="","",'Time Series Inputs'!B171)</f>
        <v/>
      </c>
      <c r="C171" s="157">
        <f>IF('Time Series Inputs'!C171="","",'Time Series Inputs'!C171)</f>
        <v/>
      </c>
      <c r="D171" s="157">
        <f>IF(A171="","",'Apply Constraints'!A171)</f>
        <v/>
      </c>
      <c r="E171" s="157">
        <f>IF(B171="","",(V170*B171/B170/(1+V170*(B171/B170-1))))</f>
        <v/>
      </c>
      <c r="F171" s="157">
        <f>IF(B171="","",R170*B171+T170)</f>
        <v/>
      </c>
      <c r="G171" s="157">
        <f>IF(B171="","", E171*F171)</f>
        <v/>
      </c>
      <c r="H171" s="157">
        <f>IF(B171="","", F171 - R170*B171)</f>
        <v/>
      </c>
      <c r="I171" s="157">
        <f>IF(B171="","", G171/B171)</f>
        <v/>
      </c>
      <c r="J171" s="157">
        <f>IF(B171="","", -F171* (1-(1-ANNUAL_STRATEGY_FEE)^(1/252)))</f>
        <v/>
      </c>
      <c r="K171" s="157">
        <f>IF(B171="","", H171+J171)</f>
        <v/>
      </c>
      <c r="L171" s="157">
        <f>IF(B171="","", K171+G171)</f>
        <v/>
      </c>
      <c r="M171" s="157">
        <f>IF(B171="","", G171/L171)</f>
        <v/>
      </c>
      <c r="N171" s="157">
        <f>IF(B171="","",(D171-M171))</f>
        <v/>
      </c>
      <c r="O171" s="157">
        <f>IF(B171="","",BID_OFFER_SPREAD/2*D171)</f>
        <v/>
      </c>
      <c r="P171" s="157">
        <f>IF(A171="","",IF(D171=0,-E171,IF(AND(D171=(N171+O171),NOT(O171=0)),0,IF(D171&gt;=M171,N171/(1+O171),N171/(1-O171)))))</f>
        <v/>
      </c>
      <c r="Q171" s="157">
        <f>IF(B171="","", IF(D171=0,F171*P171/B171, L171*P171/B171))</f>
        <v/>
      </c>
      <c r="R171" s="157">
        <f>IF(B171="","", Q171+I171)</f>
        <v/>
      </c>
      <c r="S171" s="157">
        <f>IF(A171="","",IF(Q171&gt;0,-Q171*B171*(1+BID_OFFER_SPREAD/2),-Q171*B171*(1-BID_OFFER_SPREAD/2)))</f>
        <v/>
      </c>
      <c r="T171" s="157">
        <f>IF(B171="","", K171+S171)</f>
        <v/>
      </c>
      <c r="U171" s="157">
        <f>IF(B171="","", R171*B171)</f>
        <v/>
      </c>
      <c r="V171" s="157">
        <f>IF(E171="","",U171/(U171+T171))</f>
        <v/>
      </c>
      <c r="W171" s="86">
        <f>IF(B171="","", IF(ROUND(V171,10)=ROUND(D171,10),"Correct", "Error"))</f>
        <v/>
      </c>
      <c r="X171" s="158">
        <f>IF(B171="","", T171+U171)</f>
        <v/>
      </c>
    </row>
    <row customHeight="1" ht="13.5" r="172" s="75">
      <c r="A172" s="126">
        <f>IF('Time Series Inputs'!A172="","",'Time Series Inputs'!A172)</f>
        <v/>
      </c>
      <c r="B172" s="157">
        <f>IF('Time Series Inputs'!B172="","",'Time Series Inputs'!B172)</f>
        <v/>
      </c>
      <c r="C172" s="157">
        <f>IF('Time Series Inputs'!C172="","",'Time Series Inputs'!C172)</f>
        <v/>
      </c>
      <c r="D172" s="157">
        <f>IF(A172="","",'Apply Constraints'!A172)</f>
        <v/>
      </c>
      <c r="E172" s="157">
        <f>IF(B172="","",(V171*B172/B171/(1+V171*(B172/B171-1))))</f>
        <v/>
      </c>
      <c r="F172" s="157">
        <f>IF(B172="","",R171*B172+T171)</f>
        <v/>
      </c>
      <c r="G172" s="157">
        <f>IF(B172="","", E172*F172)</f>
        <v/>
      </c>
      <c r="H172" s="157">
        <f>IF(B172="","", F172 - R171*B172)</f>
        <v/>
      </c>
      <c r="I172" s="157">
        <f>IF(B172="","", G172/B172)</f>
        <v/>
      </c>
      <c r="J172" s="157">
        <f>IF(B172="","", -F172* (1-(1-ANNUAL_STRATEGY_FEE)^(1/252)))</f>
        <v/>
      </c>
      <c r="K172" s="157">
        <f>IF(B172="","", H172+J172)</f>
        <v/>
      </c>
      <c r="L172" s="157">
        <f>IF(B172="","", K172+G172)</f>
        <v/>
      </c>
      <c r="M172" s="157">
        <f>IF(B172="","", G172/L172)</f>
        <v/>
      </c>
      <c r="N172" s="157">
        <f>IF(B172="","",(D172-M172))</f>
        <v/>
      </c>
      <c r="O172" s="157">
        <f>IF(B172="","",BID_OFFER_SPREAD/2*D172)</f>
        <v/>
      </c>
      <c r="P172" s="157">
        <f>IF(A172="","",IF(D172=0,-E172,IF(AND(D172=(N172+O172),NOT(O172=0)),0,IF(D172&gt;=M172,N172/(1+O172),N172/(1-O172)))))</f>
        <v/>
      </c>
      <c r="Q172" s="157">
        <f>IF(B172="","", IF(D172=0,F172*P172/B172, L172*P172/B172))</f>
        <v/>
      </c>
      <c r="R172" s="157">
        <f>IF(B172="","", Q172+I172)</f>
        <v/>
      </c>
      <c r="S172" s="157">
        <f>IF(A172="","",IF(Q172&gt;0,-Q172*B172*(1+BID_OFFER_SPREAD/2),-Q172*B172*(1-BID_OFFER_SPREAD/2)))</f>
        <v/>
      </c>
      <c r="T172" s="157">
        <f>IF(B172="","", K172+S172)</f>
        <v/>
      </c>
      <c r="U172" s="157">
        <f>IF(B172="","", R172*B172)</f>
        <v/>
      </c>
      <c r="V172" s="157">
        <f>IF(E172="","",U172/(U172+T172))</f>
        <v/>
      </c>
      <c r="W172" s="86">
        <f>IF(B172="","", IF(ROUND(V172,10)=ROUND(D172,10),"Correct", "Error"))</f>
        <v/>
      </c>
      <c r="X172" s="158">
        <f>IF(B172="","", T172+U172)</f>
        <v/>
      </c>
    </row>
    <row customHeight="1" ht="13.5" r="173" s="75">
      <c r="A173" s="126">
        <f>IF('Time Series Inputs'!A173="","",'Time Series Inputs'!A173)</f>
        <v/>
      </c>
      <c r="B173" s="157">
        <f>IF('Time Series Inputs'!B173="","",'Time Series Inputs'!B173)</f>
        <v/>
      </c>
      <c r="C173" s="157">
        <f>IF('Time Series Inputs'!C173="","",'Time Series Inputs'!C173)</f>
        <v/>
      </c>
      <c r="D173" s="157">
        <f>IF(A173="","",'Apply Constraints'!A173)</f>
        <v/>
      </c>
      <c r="E173" s="157">
        <f>IF(B173="","",(V172*B173/B172/(1+V172*(B173/B172-1))))</f>
        <v/>
      </c>
      <c r="F173" s="157">
        <f>IF(B173="","",R172*B173+T172)</f>
        <v/>
      </c>
      <c r="G173" s="157">
        <f>IF(B173="","", E173*F173)</f>
        <v/>
      </c>
      <c r="H173" s="157">
        <f>IF(B173="","", F173 - R172*B173)</f>
        <v/>
      </c>
      <c r="I173" s="157">
        <f>IF(B173="","", G173/B173)</f>
        <v/>
      </c>
      <c r="J173" s="157">
        <f>IF(B173="","", -F173* (1-(1-ANNUAL_STRATEGY_FEE)^(1/252)))</f>
        <v/>
      </c>
      <c r="K173" s="157">
        <f>IF(B173="","", H173+J173)</f>
        <v/>
      </c>
      <c r="L173" s="157">
        <f>IF(B173="","", K173+G173)</f>
        <v/>
      </c>
      <c r="M173" s="157">
        <f>IF(B173="","", G173/L173)</f>
        <v/>
      </c>
      <c r="N173" s="157">
        <f>IF(B173="","",(D173-M173))</f>
        <v/>
      </c>
      <c r="O173" s="157">
        <f>IF(B173="","",BID_OFFER_SPREAD/2*D173)</f>
        <v/>
      </c>
      <c r="P173" s="157">
        <f>IF(A173="","",IF(D173=0,-E173,IF(AND(D173=(N173+O173),NOT(O173=0)),0,IF(D173&gt;=M173,N173/(1+O173),N173/(1-O173)))))</f>
        <v/>
      </c>
      <c r="Q173" s="157">
        <f>IF(B173="","", IF(D173=0,F173*P173/B173, L173*P173/B173))</f>
        <v/>
      </c>
      <c r="R173" s="157">
        <f>IF(B173="","", Q173+I173)</f>
        <v/>
      </c>
      <c r="S173" s="157">
        <f>IF(A173="","",IF(Q173&gt;0,-Q173*B173*(1+BID_OFFER_SPREAD/2),-Q173*B173*(1-BID_OFFER_SPREAD/2)))</f>
        <v/>
      </c>
      <c r="T173" s="157">
        <f>IF(B173="","", K173+S173)</f>
        <v/>
      </c>
      <c r="U173" s="157">
        <f>IF(B173="","", R173*B173)</f>
        <v/>
      </c>
      <c r="V173" s="157">
        <f>IF(E173="","",U173/(U173+T173))</f>
        <v/>
      </c>
      <c r="W173" s="86">
        <f>IF(B173="","", IF(ROUND(V173,10)=ROUND(D173,10),"Correct", "Error"))</f>
        <v/>
      </c>
      <c r="X173" s="158">
        <f>IF(B173="","", T173+U173)</f>
        <v/>
      </c>
    </row>
    <row customHeight="1" ht="13.5" r="174" s="75">
      <c r="A174" s="126">
        <f>IF('Time Series Inputs'!A174="","",'Time Series Inputs'!A174)</f>
        <v/>
      </c>
      <c r="B174" s="157">
        <f>IF('Time Series Inputs'!B174="","",'Time Series Inputs'!B174)</f>
        <v/>
      </c>
      <c r="C174" s="157">
        <f>IF('Time Series Inputs'!C174="","",'Time Series Inputs'!C174)</f>
        <v/>
      </c>
      <c r="D174" s="157">
        <f>IF(A174="","",'Apply Constraints'!A174)</f>
        <v/>
      </c>
      <c r="E174" s="157">
        <f>IF(B174="","",(V173*B174/B173/(1+V173*(B174/B173-1))))</f>
        <v/>
      </c>
      <c r="F174" s="157">
        <f>IF(B174="","",R173*B174+T173)</f>
        <v/>
      </c>
      <c r="G174" s="157">
        <f>IF(B174="","", E174*F174)</f>
        <v/>
      </c>
      <c r="H174" s="157">
        <f>IF(B174="","", F174 - R173*B174)</f>
        <v/>
      </c>
      <c r="I174" s="157">
        <f>IF(B174="","", G174/B174)</f>
        <v/>
      </c>
      <c r="J174" s="157">
        <f>IF(B174="","", -F174* (1-(1-ANNUAL_STRATEGY_FEE)^(1/252)))</f>
        <v/>
      </c>
      <c r="K174" s="157">
        <f>IF(B174="","", H174+J174)</f>
        <v/>
      </c>
      <c r="L174" s="157">
        <f>IF(B174="","", K174+G174)</f>
        <v/>
      </c>
      <c r="M174" s="157">
        <f>IF(B174="","", G174/L174)</f>
        <v/>
      </c>
      <c r="N174" s="157">
        <f>IF(B174="","",(D174-M174))</f>
        <v/>
      </c>
      <c r="O174" s="157">
        <f>IF(B174="","",BID_OFFER_SPREAD/2*D174)</f>
        <v/>
      </c>
      <c r="P174" s="157">
        <f>IF(A174="","",IF(D174=0,-E174,IF(AND(D174=(N174+O174),NOT(O174=0)),0,IF(D174&gt;=M174,N174/(1+O174),N174/(1-O174)))))</f>
        <v/>
      </c>
      <c r="Q174" s="157">
        <f>IF(B174="","", IF(D174=0,F174*P174/B174, L174*P174/B174))</f>
        <v/>
      </c>
      <c r="R174" s="157">
        <f>IF(B174="","", Q174+I174)</f>
        <v/>
      </c>
      <c r="S174" s="157">
        <f>IF(A174="","",IF(Q174&gt;0,-Q174*B174*(1+BID_OFFER_SPREAD/2),-Q174*B174*(1-BID_OFFER_SPREAD/2)))</f>
        <v/>
      </c>
      <c r="T174" s="157">
        <f>IF(B174="","", K174+S174)</f>
        <v/>
      </c>
      <c r="U174" s="157">
        <f>IF(B174="","", R174*B174)</f>
        <v/>
      </c>
      <c r="V174" s="157">
        <f>IF(E174="","",U174/(U174+T174))</f>
        <v/>
      </c>
      <c r="W174" s="86">
        <f>IF(B174="","", IF(ROUND(V174,10)=ROUND(D174,10),"Correct", "Error"))</f>
        <v/>
      </c>
      <c r="X174" s="158">
        <f>IF(B174="","", T174+U174)</f>
        <v/>
      </c>
    </row>
    <row customHeight="1" ht="13.5" r="175" s="75">
      <c r="A175" s="126">
        <f>IF('Time Series Inputs'!A175="","",'Time Series Inputs'!A175)</f>
        <v/>
      </c>
      <c r="B175" s="157">
        <f>IF('Time Series Inputs'!B175="","",'Time Series Inputs'!B175)</f>
        <v/>
      </c>
      <c r="C175" s="157">
        <f>IF('Time Series Inputs'!C175="","",'Time Series Inputs'!C175)</f>
        <v/>
      </c>
      <c r="D175" s="157">
        <f>IF(A175="","",'Apply Constraints'!A175)</f>
        <v/>
      </c>
      <c r="E175" s="157">
        <f>IF(B175="","",(V174*B175/B174/(1+V174*(B175/B174-1))))</f>
        <v/>
      </c>
      <c r="F175" s="157">
        <f>IF(B175="","",R174*B175+T174)</f>
        <v/>
      </c>
      <c r="G175" s="157">
        <f>IF(B175="","", E175*F175)</f>
        <v/>
      </c>
      <c r="H175" s="157">
        <f>IF(B175="","", F175 - R174*B175)</f>
        <v/>
      </c>
      <c r="I175" s="157">
        <f>IF(B175="","", G175/B175)</f>
        <v/>
      </c>
      <c r="J175" s="157">
        <f>IF(B175="","", -F175* (1-(1-ANNUAL_STRATEGY_FEE)^(1/252)))</f>
        <v/>
      </c>
      <c r="K175" s="157">
        <f>IF(B175="","", H175+J175)</f>
        <v/>
      </c>
      <c r="L175" s="157">
        <f>IF(B175="","", K175+G175)</f>
        <v/>
      </c>
      <c r="M175" s="157">
        <f>IF(B175="","", G175/L175)</f>
        <v/>
      </c>
      <c r="N175" s="157">
        <f>IF(B175="","",(D175-M175))</f>
        <v/>
      </c>
      <c r="O175" s="157">
        <f>IF(B175="","",BID_OFFER_SPREAD/2*D175)</f>
        <v/>
      </c>
      <c r="P175" s="157">
        <f>IF(A175="","",IF(D175=0,-E175,IF(AND(D175=(N175+O175),NOT(O175=0)),0,IF(D175&gt;=M175,N175/(1+O175),N175/(1-O175)))))</f>
        <v/>
      </c>
      <c r="Q175" s="157">
        <f>IF(B175="","", IF(D175=0,F175*P175/B175, L175*P175/B175))</f>
        <v/>
      </c>
      <c r="R175" s="157">
        <f>IF(B175="","", Q175+I175)</f>
        <v/>
      </c>
      <c r="S175" s="157">
        <f>IF(A175="","",IF(Q175&gt;0,-Q175*B175*(1+BID_OFFER_SPREAD/2),-Q175*B175*(1-BID_OFFER_SPREAD/2)))</f>
        <v/>
      </c>
      <c r="T175" s="157">
        <f>IF(B175="","", K175+S175)</f>
        <v/>
      </c>
      <c r="U175" s="157">
        <f>IF(B175="","", R175*B175)</f>
        <v/>
      </c>
      <c r="V175" s="157">
        <f>IF(E175="","",U175/(U175+T175))</f>
        <v/>
      </c>
      <c r="W175" s="86">
        <f>IF(B175="","", IF(ROUND(V175,10)=ROUND(D175,10),"Correct", "Error"))</f>
        <v/>
      </c>
      <c r="X175" s="158">
        <f>IF(B175="","", T175+U175)</f>
        <v/>
      </c>
    </row>
    <row customHeight="1" ht="13.5" r="176" s="75">
      <c r="A176" s="126">
        <f>IF('Time Series Inputs'!A176="","",'Time Series Inputs'!A176)</f>
        <v/>
      </c>
      <c r="B176" s="157">
        <f>IF('Time Series Inputs'!B176="","",'Time Series Inputs'!B176)</f>
        <v/>
      </c>
      <c r="C176" s="157">
        <f>IF('Time Series Inputs'!C176="","",'Time Series Inputs'!C176)</f>
        <v/>
      </c>
      <c r="D176" s="157">
        <f>IF(A176="","",'Apply Constraints'!A176)</f>
        <v/>
      </c>
      <c r="E176" s="157">
        <f>IF(B176="","",(V175*B176/B175/(1+V175*(B176/B175-1))))</f>
        <v/>
      </c>
      <c r="F176" s="157">
        <f>IF(B176="","",R175*B176+T175)</f>
        <v/>
      </c>
      <c r="G176" s="157">
        <f>IF(B176="","", E176*F176)</f>
        <v/>
      </c>
      <c r="H176" s="157">
        <f>IF(B176="","", F176 - R175*B176)</f>
        <v/>
      </c>
      <c r="I176" s="157">
        <f>IF(B176="","", G176/B176)</f>
        <v/>
      </c>
      <c r="J176" s="157">
        <f>IF(B176="","", -F176* (1-(1-ANNUAL_STRATEGY_FEE)^(1/252)))</f>
        <v/>
      </c>
      <c r="K176" s="157">
        <f>IF(B176="","", H176+J176)</f>
        <v/>
      </c>
      <c r="L176" s="157">
        <f>IF(B176="","", K176+G176)</f>
        <v/>
      </c>
      <c r="M176" s="157">
        <f>IF(B176="","", G176/L176)</f>
        <v/>
      </c>
      <c r="N176" s="157">
        <f>IF(B176="","",(D176-M176))</f>
        <v/>
      </c>
      <c r="O176" s="157">
        <f>IF(B176="","",BID_OFFER_SPREAD/2*D176)</f>
        <v/>
      </c>
      <c r="P176" s="157">
        <f>IF(A176="","",IF(D176=0,-E176,IF(AND(D176=(N176+O176),NOT(O176=0)),0,IF(D176&gt;=M176,N176/(1+O176),N176/(1-O176)))))</f>
        <v/>
      </c>
      <c r="Q176" s="157">
        <f>IF(B176="","", IF(D176=0,F176*P176/B176, L176*P176/B176))</f>
        <v/>
      </c>
      <c r="R176" s="157">
        <f>IF(B176="","", Q176+I176)</f>
        <v/>
      </c>
      <c r="S176" s="157">
        <f>IF(A176="","",IF(Q176&gt;0,-Q176*B176*(1+BID_OFFER_SPREAD/2),-Q176*B176*(1-BID_OFFER_SPREAD/2)))</f>
        <v/>
      </c>
      <c r="T176" s="157">
        <f>IF(B176="","", K176+S176)</f>
        <v/>
      </c>
      <c r="U176" s="157">
        <f>IF(B176="","", R176*B176)</f>
        <v/>
      </c>
      <c r="V176" s="157">
        <f>IF(E176="","",U176/(U176+T176))</f>
        <v/>
      </c>
      <c r="W176" s="86">
        <f>IF(B176="","", IF(ROUND(V176,10)=ROUND(D176,10),"Correct", "Error"))</f>
        <v/>
      </c>
      <c r="X176" s="158">
        <f>IF(B176="","", T176+U176)</f>
        <v/>
      </c>
    </row>
    <row customHeight="1" ht="13.5" r="177" s="75">
      <c r="A177" s="126">
        <f>IF('Time Series Inputs'!A177="","",'Time Series Inputs'!A177)</f>
        <v/>
      </c>
      <c r="B177" s="157">
        <f>IF('Time Series Inputs'!B177="","",'Time Series Inputs'!B177)</f>
        <v/>
      </c>
      <c r="C177" s="157">
        <f>IF('Time Series Inputs'!C177="","",'Time Series Inputs'!C177)</f>
        <v/>
      </c>
      <c r="D177" s="157">
        <f>IF(A177="","",'Apply Constraints'!A177)</f>
        <v/>
      </c>
      <c r="E177" s="157">
        <f>IF(B177="","",(V176*B177/B176/(1+V176*(B177/B176-1))))</f>
        <v/>
      </c>
      <c r="F177" s="157">
        <f>IF(B177="","",R176*B177+T176)</f>
        <v/>
      </c>
      <c r="G177" s="157">
        <f>IF(B177="","", E177*F177)</f>
        <v/>
      </c>
      <c r="H177" s="157">
        <f>IF(B177="","", F177 - R176*B177)</f>
        <v/>
      </c>
      <c r="I177" s="157">
        <f>IF(B177="","", G177/B177)</f>
        <v/>
      </c>
      <c r="J177" s="157">
        <f>IF(B177="","", -F177* (1-(1-ANNUAL_STRATEGY_FEE)^(1/252)))</f>
        <v/>
      </c>
      <c r="K177" s="157">
        <f>IF(B177="","", H177+J177)</f>
        <v/>
      </c>
      <c r="L177" s="157">
        <f>IF(B177="","", K177+G177)</f>
        <v/>
      </c>
      <c r="M177" s="157">
        <f>IF(B177="","", G177/L177)</f>
        <v/>
      </c>
      <c r="N177" s="157">
        <f>IF(B177="","",(D177-M177))</f>
        <v/>
      </c>
      <c r="O177" s="157">
        <f>IF(B177="","",BID_OFFER_SPREAD/2*D177)</f>
        <v/>
      </c>
      <c r="P177" s="157">
        <f>IF(A177="","",IF(D177=0,-E177,IF(AND(D177=(N177+O177),NOT(O177=0)),0,IF(D177&gt;=M177,N177/(1+O177),N177/(1-O177)))))</f>
        <v/>
      </c>
      <c r="Q177" s="157">
        <f>IF(B177="","", IF(D177=0,F177*P177/B177, L177*P177/B177))</f>
        <v/>
      </c>
      <c r="R177" s="157">
        <f>IF(B177="","", Q177+I177)</f>
        <v/>
      </c>
      <c r="S177" s="157">
        <f>IF(A177="","",IF(Q177&gt;0,-Q177*B177*(1+BID_OFFER_SPREAD/2),-Q177*B177*(1-BID_OFFER_SPREAD/2)))</f>
        <v/>
      </c>
      <c r="T177" s="157">
        <f>IF(B177="","", K177+S177)</f>
        <v/>
      </c>
      <c r="U177" s="157">
        <f>IF(B177="","", R177*B177)</f>
        <v/>
      </c>
      <c r="V177" s="157">
        <f>IF(E177="","",U177/(U177+T177))</f>
        <v/>
      </c>
      <c r="W177" s="86">
        <f>IF(B177="","", IF(ROUND(V177,10)=ROUND(D177,10),"Correct", "Error"))</f>
        <v/>
      </c>
      <c r="X177" s="158">
        <f>IF(B177="","", T177+U177)</f>
        <v/>
      </c>
    </row>
    <row customHeight="1" ht="13.5" r="178" s="75">
      <c r="A178" s="126">
        <f>IF('Time Series Inputs'!A178="","",'Time Series Inputs'!A178)</f>
        <v/>
      </c>
      <c r="B178" s="157">
        <f>IF('Time Series Inputs'!B178="","",'Time Series Inputs'!B178)</f>
        <v/>
      </c>
      <c r="C178" s="157">
        <f>IF('Time Series Inputs'!C178="","",'Time Series Inputs'!C178)</f>
        <v/>
      </c>
      <c r="D178" s="157">
        <f>IF(A178="","",'Apply Constraints'!A178)</f>
        <v/>
      </c>
      <c r="E178" s="157">
        <f>IF(B178="","",(V177*B178/B177/(1+V177*(B178/B177-1))))</f>
        <v/>
      </c>
      <c r="F178" s="157">
        <f>IF(B178="","",R177*B178+T177)</f>
        <v/>
      </c>
      <c r="G178" s="157">
        <f>IF(B178="","", E178*F178)</f>
        <v/>
      </c>
      <c r="H178" s="157">
        <f>IF(B178="","", F178 - R177*B178)</f>
        <v/>
      </c>
      <c r="I178" s="157">
        <f>IF(B178="","", G178/B178)</f>
        <v/>
      </c>
      <c r="J178" s="157">
        <f>IF(B178="","", -F178* (1-(1-ANNUAL_STRATEGY_FEE)^(1/252)))</f>
        <v/>
      </c>
      <c r="K178" s="157">
        <f>IF(B178="","", H178+J178)</f>
        <v/>
      </c>
      <c r="L178" s="157">
        <f>IF(B178="","", K178+G178)</f>
        <v/>
      </c>
      <c r="M178" s="157">
        <f>IF(B178="","", G178/L178)</f>
        <v/>
      </c>
      <c r="N178" s="157">
        <f>IF(B178="","",(D178-M178))</f>
        <v/>
      </c>
      <c r="O178" s="157">
        <f>IF(B178="","",BID_OFFER_SPREAD/2*D178)</f>
        <v/>
      </c>
      <c r="P178" s="157">
        <f>IF(A178="","",IF(D178=0,-E178,IF(AND(D178=(N178+O178),NOT(O178=0)),0,IF(D178&gt;=M178,N178/(1+O178),N178/(1-O178)))))</f>
        <v/>
      </c>
      <c r="Q178" s="157">
        <f>IF(B178="","", IF(D178=0,F178*P178/B178, L178*P178/B178))</f>
        <v/>
      </c>
      <c r="R178" s="157">
        <f>IF(B178="","", Q178+I178)</f>
        <v/>
      </c>
      <c r="S178" s="157">
        <f>IF(A178="","",IF(Q178&gt;0,-Q178*B178*(1+BID_OFFER_SPREAD/2),-Q178*B178*(1-BID_OFFER_SPREAD/2)))</f>
        <v/>
      </c>
      <c r="T178" s="157">
        <f>IF(B178="","", K178+S178)</f>
        <v/>
      </c>
      <c r="U178" s="157">
        <f>IF(B178="","", R178*B178)</f>
        <v/>
      </c>
      <c r="V178" s="157">
        <f>IF(E178="","",U178/(U178+T178))</f>
        <v/>
      </c>
      <c r="W178" s="86">
        <f>IF(B178="","", IF(ROUND(V178,10)=ROUND(D178,10),"Correct", "Error"))</f>
        <v/>
      </c>
      <c r="X178" s="158">
        <f>IF(B178="","", T178+U178)</f>
        <v/>
      </c>
    </row>
    <row customHeight="1" ht="13.5" r="179" s="75">
      <c r="A179" s="126">
        <f>IF('Time Series Inputs'!A179="","",'Time Series Inputs'!A179)</f>
        <v/>
      </c>
      <c r="B179" s="157">
        <f>IF('Time Series Inputs'!B179="","",'Time Series Inputs'!B179)</f>
        <v/>
      </c>
      <c r="C179" s="157">
        <f>IF('Time Series Inputs'!C179="","",'Time Series Inputs'!C179)</f>
        <v/>
      </c>
      <c r="D179" s="157">
        <f>IF(A179="","",'Apply Constraints'!A179)</f>
        <v/>
      </c>
      <c r="E179" s="157">
        <f>IF(B179="","",(V178*B179/B178/(1+V178*(B179/B178-1))))</f>
        <v/>
      </c>
      <c r="F179" s="157">
        <f>IF(B179="","",R178*B179+T178)</f>
        <v/>
      </c>
      <c r="G179" s="157">
        <f>IF(B179="","", E179*F179)</f>
        <v/>
      </c>
      <c r="H179" s="157">
        <f>IF(B179="","", F179 - R178*B179)</f>
        <v/>
      </c>
      <c r="I179" s="157">
        <f>IF(B179="","", G179/B179)</f>
        <v/>
      </c>
      <c r="J179" s="157">
        <f>IF(B179="","", -F179* (1-(1-ANNUAL_STRATEGY_FEE)^(1/252)))</f>
        <v/>
      </c>
      <c r="K179" s="157">
        <f>IF(B179="","", H179+J179)</f>
        <v/>
      </c>
      <c r="L179" s="157">
        <f>IF(B179="","", K179+G179)</f>
        <v/>
      </c>
      <c r="M179" s="157">
        <f>IF(B179="","", G179/L179)</f>
        <v/>
      </c>
      <c r="N179" s="157">
        <f>IF(B179="","",(D179-M179))</f>
        <v/>
      </c>
      <c r="O179" s="157">
        <f>IF(B179="","",BID_OFFER_SPREAD/2*D179)</f>
        <v/>
      </c>
      <c r="P179" s="157">
        <f>IF(A179="","",IF(D179=0,-E179,IF(AND(D179=(N179+O179),NOT(O179=0)),0,IF(D179&gt;=M179,N179/(1+O179),N179/(1-O179)))))</f>
        <v/>
      </c>
      <c r="Q179" s="157">
        <f>IF(B179="","", IF(D179=0,F179*P179/B179, L179*P179/B179))</f>
        <v/>
      </c>
      <c r="R179" s="157">
        <f>IF(B179="","", Q179+I179)</f>
        <v/>
      </c>
      <c r="S179" s="157">
        <f>IF(A179="","",IF(Q179&gt;0,-Q179*B179*(1+BID_OFFER_SPREAD/2),-Q179*B179*(1-BID_OFFER_SPREAD/2)))</f>
        <v/>
      </c>
      <c r="T179" s="157">
        <f>IF(B179="","", K179+S179)</f>
        <v/>
      </c>
      <c r="U179" s="157">
        <f>IF(B179="","", R179*B179)</f>
        <v/>
      </c>
      <c r="V179" s="157">
        <f>IF(E179="","",U179/(U179+T179))</f>
        <v/>
      </c>
      <c r="W179" s="86">
        <f>IF(B179="","", IF(ROUND(V179,10)=ROUND(D179,10),"Correct", "Error"))</f>
        <v/>
      </c>
      <c r="X179" s="158">
        <f>IF(B179="","", T179+U179)</f>
        <v/>
      </c>
    </row>
    <row customHeight="1" ht="13.5" r="180" s="75">
      <c r="A180" s="126">
        <f>IF('Time Series Inputs'!A180="","",'Time Series Inputs'!A180)</f>
        <v/>
      </c>
      <c r="B180" s="157">
        <f>IF('Time Series Inputs'!B180="","",'Time Series Inputs'!B180)</f>
        <v/>
      </c>
      <c r="C180" s="157">
        <f>IF('Time Series Inputs'!C180="","",'Time Series Inputs'!C180)</f>
        <v/>
      </c>
      <c r="D180" s="157">
        <f>IF(A180="","",'Apply Constraints'!A180)</f>
        <v/>
      </c>
      <c r="E180" s="157">
        <f>IF(B180="","",(V179*B180/B179/(1+V179*(B180/B179-1))))</f>
        <v/>
      </c>
      <c r="F180" s="157">
        <f>IF(B180="","",R179*B180+T179)</f>
        <v/>
      </c>
      <c r="G180" s="157">
        <f>IF(B180="","", E180*F180)</f>
        <v/>
      </c>
      <c r="H180" s="157">
        <f>IF(B180="","", F180 - R179*B180)</f>
        <v/>
      </c>
      <c r="I180" s="157">
        <f>IF(B180="","", G180/B180)</f>
        <v/>
      </c>
      <c r="J180" s="157">
        <f>IF(B180="","", -F180* (1-(1-ANNUAL_STRATEGY_FEE)^(1/252)))</f>
        <v/>
      </c>
      <c r="K180" s="157">
        <f>IF(B180="","", H180+J180)</f>
        <v/>
      </c>
      <c r="L180" s="157">
        <f>IF(B180="","", K180+G180)</f>
        <v/>
      </c>
      <c r="M180" s="157">
        <f>IF(B180="","", G180/L180)</f>
        <v/>
      </c>
      <c r="N180" s="157">
        <f>IF(B180="","",(D180-M180))</f>
        <v/>
      </c>
      <c r="O180" s="157">
        <f>IF(B180="","",BID_OFFER_SPREAD/2*D180)</f>
        <v/>
      </c>
      <c r="P180" s="157">
        <f>IF(A180="","",IF(D180=0,-E180,IF(AND(D180=(N180+O180),NOT(O180=0)),0,IF(D180&gt;=M180,N180/(1+O180),N180/(1-O180)))))</f>
        <v/>
      </c>
      <c r="Q180" s="157">
        <f>IF(B180="","", IF(D180=0,F180*P180/B180, L180*P180/B180))</f>
        <v/>
      </c>
      <c r="R180" s="157">
        <f>IF(B180="","", Q180+I180)</f>
        <v/>
      </c>
      <c r="S180" s="157">
        <f>IF(A180="","",IF(Q180&gt;0,-Q180*B180*(1+BID_OFFER_SPREAD/2),-Q180*B180*(1-BID_OFFER_SPREAD/2)))</f>
        <v/>
      </c>
      <c r="T180" s="157">
        <f>IF(B180="","", K180+S180)</f>
        <v/>
      </c>
      <c r="U180" s="157">
        <f>IF(B180="","", R180*B180)</f>
        <v/>
      </c>
      <c r="V180" s="157">
        <f>IF(E180="","",U180/(U180+T180))</f>
        <v/>
      </c>
      <c r="W180" s="86">
        <f>IF(B180="","", IF(ROUND(V180,10)=ROUND(D180,10),"Correct", "Error"))</f>
        <v/>
      </c>
      <c r="X180" s="158">
        <f>IF(B180="","", T180+U180)</f>
        <v/>
      </c>
    </row>
    <row customHeight="1" ht="13.5" r="181" s="75">
      <c r="A181" s="126">
        <f>IF('Time Series Inputs'!A181="","",'Time Series Inputs'!A181)</f>
        <v/>
      </c>
      <c r="B181" s="157">
        <f>IF('Time Series Inputs'!B181="","",'Time Series Inputs'!B181)</f>
        <v/>
      </c>
      <c r="C181" s="157">
        <f>IF('Time Series Inputs'!C181="","",'Time Series Inputs'!C181)</f>
        <v/>
      </c>
      <c r="D181" s="157">
        <f>IF(A181="","",'Apply Constraints'!A181)</f>
        <v/>
      </c>
      <c r="E181" s="157">
        <f>IF(B181="","",(V180*B181/B180/(1+V180*(B181/B180-1))))</f>
        <v/>
      </c>
      <c r="F181" s="157">
        <f>IF(B181="","",R180*B181+T180)</f>
        <v/>
      </c>
      <c r="G181" s="157">
        <f>IF(B181="","", E181*F181)</f>
        <v/>
      </c>
      <c r="H181" s="157">
        <f>IF(B181="","", F181 - R180*B181)</f>
        <v/>
      </c>
      <c r="I181" s="157">
        <f>IF(B181="","", G181/B181)</f>
        <v/>
      </c>
      <c r="J181" s="157">
        <f>IF(B181="","", -F181* (1-(1-ANNUAL_STRATEGY_FEE)^(1/252)))</f>
        <v/>
      </c>
      <c r="K181" s="157">
        <f>IF(B181="","", H181+J181)</f>
        <v/>
      </c>
      <c r="L181" s="157">
        <f>IF(B181="","", K181+G181)</f>
        <v/>
      </c>
      <c r="M181" s="157">
        <f>IF(B181="","", G181/L181)</f>
        <v/>
      </c>
      <c r="N181" s="157">
        <f>IF(B181="","",(D181-M181))</f>
        <v/>
      </c>
      <c r="O181" s="157">
        <f>IF(B181="","",BID_OFFER_SPREAD/2*D181)</f>
        <v/>
      </c>
      <c r="P181" s="157">
        <f>IF(A181="","",IF(D181=0,-E181,IF(AND(D181=(N181+O181),NOT(O181=0)),0,IF(D181&gt;=M181,N181/(1+O181),N181/(1-O181)))))</f>
        <v/>
      </c>
      <c r="Q181" s="157">
        <f>IF(B181="","", IF(D181=0,F181*P181/B181, L181*P181/B181))</f>
        <v/>
      </c>
      <c r="R181" s="157">
        <f>IF(B181="","", Q181+I181)</f>
        <v/>
      </c>
      <c r="S181" s="157">
        <f>IF(A181="","",IF(Q181&gt;0,-Q181*B181*(1+BID_OFFER_SPREAD/2),-Q181*B181*(1-BID_OFFER_SPREAD/2)))</f>
        <v/>
      </c>
      <c r="T181" s="157">
        <f>IF(B181="","", K181+S181)</f>
        <v/>
      </c>
      <c r="U181" s="157">
        <f>IF(B181="","", R181*B181)</f>
        <v/>
      </c>
      <c r="V181" s="157">
        <f>IF(E181="","",U181/(U181+T181))</f>
        <v/>
      </c>
      <c r="W181" s="86">
        <f>IF(B181="","", IF(ROUND(V181,10)=ROUND(D181,10),"Correct", "Error"))</f>
        <v/>
      </c>
      <c r="X181" s="158">
        <f>IF(B181="","", T181+U181)</f>
        <v/>
      </c>
    </row>
    <row customHeight="1" ht="13.5" r="182" s="75">
      <c r="A182" s="126">
        <f>IF('Time Series Inputs'!A182="","",'Time Series Inputs'!A182)</f>
        <v/>
      </c>
      <c r="B182" s="157">
        <f>IF('Time Series Inputs'!B182="","",'Time Series Inputs'!B182)</f>
        <v/>
      </c>
      <c r="C182" s="157">
        <f>IF('Time Series Inputs'!C182="","",'Time Series Inputs'!C182)</f>
        <v/>
      </c>
      <c r="D182" s="157">
        <f>IF(A182="","",'Apply Constraints'!A182)</f>
        <v/>
      </c>
      <c r="E182" s="157">
        <f>IF(B182="","",(V181*B182/B181/(1+V181*(B182/B181-1))))</f>
        <v/>
      </c>
      <c r="F182" s="157">
        <f>IF(B182="","",R181*B182+T181)</f>
        <v/>
      </c>
      <c r="G182" s="157">
        <f>IF(B182="","", E182*F182)</f>
        <v/>
      </c>
      <c r="H182" s="157">
        <f>IF(B182="","", F182 - R181*B182)</f>
        <v/>
      </c>
      <c r="I182" s="157">
        <f>IF(B182="","", G182/B182)</f>
        <v/>
      </c>
      <c r="J182" s="157">
        <f>IF(B182="","", -F182* (1-(1-ANNUAL_STRATEGY_FEE)^(1/252)))</f>
        <v/>
      </c>
      <c r="K182" s="157">
        <f>IF(B182="","", H182+J182)</f>
        <v/>
      </c>
      <c r="L182" s="157">
        <f>IF(B182="","", K182+G182)</f>
        <v/>
      </c>
      <c r="M182" s="157">
        <f>IF(B182="","", G182/L182)</f>
        <v/>
      </c>
      <c r="N182" s="157">
        <f>IF(B182="","",(D182-M182))</f>
        <v/>
      </c>
      <c r="O182" s="157">
        <f>IF(B182="","",BID_OFFER_SPREAD/2*D182)</f>
        <v/>
      </c>
      <c r="P182" s="157">
        <f>IF(A182="","",IF(D182=0,-E182,IF(AND(D182=(N182+O182),NOT(O182=0)),0,IF(D182&gt;=M182,N182/(1+O182),N182/(1-O182)))))</f>
        <v/>
      </c>
      <c r="Q182" s="157">
        <f>IF(B182="","", IF(D182=0,F182*P182/B182, L182*P182/B182))</f>
        <v/>
      </c>
      <c r="R182" s="157">
        <f>IF(B182="","", Q182+I182)</f>
        <v/>
      </c>
      <c r="S182" s="157">
        <f>IF(A182="","",IF(Q182&gt;0,-Q182*B182*(1+BID_OFFER_SPREAD/2),-Q182*B182*(1-BID_OFFER_SPREAD/2)))</f>
        <v/>
      </c>
      <c r="T182" s="157">
        <f>IF(B182="","", K182+S182)</f>
        <v/>
      </c>
      <c r="U182" s="157">
        <f>IF(B182="","", R182*B182)</f>
        <v/>
      </c>
      <c r="V182" s="157">
        <f>IF(E182="","",U182/(U182+T182))</f>
        <v/>
      </c>
      <c r="W182" s="86">
        <f>IF(B182="","", IF(ROUND(V182,10)=ROUND(D182,10),"Correct", "Error"))</f>
        <v/>
      </c>
      <c r="X182" s="158">
        <f>IF(B182="","", T182+U182)</f>
        <v/>
      </c>
    </row>
    <row customHeight="1" ht="13.5" r="183" s="75">
      <c r="A183" s="126">
        <f>IF('Time Series Inputs'!A183="","",'Time Series Inputs'!A183)</f>
        <v/>
      </c>
      <c r="B183" s="157">
        <f>IF('Time Series Inputs'!B183="","",'Time Series Inputs'!B183)</f>
        <v/>
      </c>
      <c r="C183" s="157">
        <f>IF('Time Series Inputs'!C183="","",'Time Series Inputs'!C183)</f>
        <v/>
      </c>
      <c r="D183" s="157">
        <f>IF(A183="","",'Apply Constraints'!A183)</f>
        <v/>
      </c>
      <c r="E183" s="157">
        <f>IF(B183="","",(V182*B183/B182/(1+V182*(B183/B182-1))))</f>
        <v/>
      </c>
      <c r="F183" s="157">
        <f>IF(B183="","",R182*B183+T182)</f>
        <v/>
      </c>
      <c r="G183" s="157">
        <f>IF(B183="","", E183*F183)</f>
        <v/>
      </c>
      <c r="H183" s="157">
        <f>IF(B183="","", F183 - R182*B183)</f>
        <v/>
      </c>
      <c r="I183" s="157">
        <f>IF(B183="","", G183/B183)</f>
        <v/>
      </c>
      <c r="J183" s="157">
        <f>IF(B183="","", -F183* (1-(1-ANNUAL_STRATEGY_FEE)^(1/252)))</f>
        <v/>
      </c>
      <c r="K183" s="157">
        <f>IF(B183="","", H183+J183)</f>
        <v/>
      </c>
      <c r="L183" s="157">
        <f>IF(B183="","", K183+G183)</f>
        <v/>
      </c>
      <c r="M183" s="157">
        <f>IF(B183="","", G183/L183)</f>
        <v/>
      </c>
      <c r="N183" s="157">
        <f>IF(B183="","",(D183-M183))</f>
        <v/>
      </c>
      <c r="O183" s="157">
        <f>IF(B183="","",BID_OFFER_SPREAD/2*D183)</f>
        <v/>
      </c>
      <c r="P183" s="157">
        <f>IF(A183="","",IF(D183=0,-E183,IF(AND(D183=(N183+O183),NOT(O183=0)),0,IF(D183&gt;=M183,N183/(1+O183),N183/(1-O183)))))</f>
        <v/>
      </c>
      <c r="Q183" s="157">
        <f>IF(B183="","", IF(D183=0,F183*P183/B183, L183*P183/B183))</f>
        <v/>
      </c>
      <c r="R183" s="157">
        <f>IF(B183="","", Q183+I183)</f>
        <v/>
      </c>
      <c r="S183" s="157">
        <f>IF(A183="","",IF(Q183&gt;0,-Q183*B183*(1+BID_OFFER_SPREAD/2),-Q183*B183*(1-BID_OFFER_SPREAD/2)))</f>
        <v/>
      </c>
      <c r="T183" s="157">
        <f>IF(B183="","", K183+S183)</f>
        <v/>
      </c>
      <c r="U183" s="157">
        <f>IF(B183="","", R183*B183)</f>
        <v/>
      </c>
      <c r="V183" s="157">
        <f>IF(E183="","",U183/(U183+T183))</f>
        <v/>
      </c>
      <c r="W183" s="86">
        <f>IF(B183="","", IF(ROUND(V183,10)=ROUND(D183,10),"Correct", "Error"))</f>
        <v/>
      </c>
      <c r="X183" s="158">
        <f>IF(B183="","", T183+U183)</f>
        <v/>
      </c>
    </row>
    <row customHeight="1" ht="13.5" r="184" s="75">
      <c r="A184" s="126">
        <f>IF('Time Series Inputs'!A184="","",'Time Series Inputs'!A184)</f>
        <v/>
      </c>
      <c r="B184" s="157">
        <f>IF('Time Series Inputs'!B184="","",'Time Series Inputs'!B184)</f>
        <v/>
      </c>
      <c r="C184" s="157">
        <f>IF('Time Series Inputs'!C184="","",'Time Series Inputs'!C184)</f>
        <v/>
      </c>
      <c r="D184" s="157">
        <f>IF(A184="","",'Apply Constraints'!A184)</f>
        <v/>
      </c>
      <c r="E184" s="157">
        <f>IF(B184="","",(V183*B184/B183/(1+V183*(B184/B183-1))))</f>
        <v/>
      </c>
      <c r="F184" s="157">
        <f>IF(B184="","",R183*B184+T183)</f>
        <v/>
      </c>
      <c r="G184" s="157">
        <f>IF(B184="","", E184*F184)</f>
        <v/>
      </c>
      <c r="H184" s="157">
        <f>IF(B184="","", F184 - R183*B184)</f>
        <v/>
      </c>
      <c r="I184" s="157">
        <f>IF(B184="","", G184/B184)</f>
        <v/>
      </c>
      <c r="J184" s="157">
        <f>IF(B184="","", -F184* (1-(1-ANNUAL_STRATEGY_FEE)^(1/252)))</f>
        <v/>
      </c>
      <c r="K184" s="157">
        <f>IF(B184="","", H184+J184)</f>
        <v/>
      </c>
      <c r="L184" s="157">
        <f>IF(B184="","", K184+G184)</f>
        <v/>
      </c>
      <c r="M184" s="157">
        <f>IF(B184="","", G184/L184)</f>
        <v/>
      </c>
      <c r="N184" s="157">
        <f>IF(B184="","",(D184-M184))</f>
        <v/>
      </c>
      <c r="O184" s="157">
        <f>IF(B184="","",BID_OFFER_SPREAD/2*D184)</f>
        <v/>
      </c>
      <c r="P184" s="157">
        <f>IF(A184="","",IF(D184=0,-E184,IF(AND(D184=(N184+O184),NOT(O184=0)),0,IF(D184&gt;=M184,N184/(1+O184),N184/(1-O184)))))</f>
        <v/>
      </c>
      <c r="Q184" s="157">
        <f>IF(B184="","", IF(D184=0,F184*P184/B184, L184*P184/B184))</f>
        <v/>
      </c>
      <c r="R184" s="157">
        <f>IF(B184="","", Q184+I184)</f>
        <v/>
      </c>
      <c r="S184" s="157">
        <f>IF(A184="","",IF(Q184&gt;0,-Q184*B184*(1+BID_OFFER_SPREAD/2),-Q184*B184*(1-BID_OFFER_SPREAD/2)))</f>
        <v/>
      </c>
      <c r="T184" s="157">
        <f>IF(B184="","", K184+S184)</f>
        <v/>
      </c>
      <c r="U184" s="157">
        <f>IF(B184="","", R184*B184)</f>
        <v/>
      </c>
      <c r="V184" s="157">
        <f>IF(E184="","",U184/(U184+T184))</f>
        <v/>
      </c>
      <c r="W184" s="86">
        <f>IF(B184="","", IF(ROUND(V184,10)=ROUND(D184,10),"Correct", "Error"))</f>
        <v/>
      </c>
      <c r="X184" s="158">
        <f>IF(B184="","", T184+U184)</f>
        <v/>
      </c>
    </row>
    <row customHeight="1" ht="13.5" r="185" s="75">
      <c r="A185" s="126">
        <f>IF('Time Series Inputs'!A185="","",'Time Series Inputs'!A185)</f>
        <v/>
      </c>
      <c r="B185" s="157">
        <f>IF('Time Series Inputs'!B185="","",'Time Series Inputs'!B185)</f>
        <v/>
      </c>
      <c r="C185" s="157">
        <f>IF('Time Series Inputs'!C185="","",'Time Series Inputs'!C185)</f>
        <v/>
      </c>
      <c r="D185" s="157">
        <f>IF(A185="","",'Apply Constraints'!A185)</f>
        <v/>
      </c>
      <c r="E185" s="157">
        <f>IF(B185="","",(V184*B185/B184/(1+V184*(B185/B184-1))))</f>
        <v/>
      </c>
      <c r="F185" s="157">
        <f>IF(B185="","",R184*B185+T184)</f>
        <v/>
      </c>
      <c r="G185" s="157">
        <f>IF(B185="","", E185*F185)</f>
        <v/>
      </c>
      <c r="H185" s="157">
        <f>IF(B185="","", F185 - R184*B185)</f>
        <v/>
      </c>
      <c r="I185" s="157">
        <f>IF(B185="","", G185/B185)</f>
        <v/>
      </c>
      <c r="J185" s="157">
        <f>IF(B185="","", -F185* (1-(1-ANNUAL_STRATEGY_FEE)^(1/252)))</f>
        <v/>
      </c>
      <c r="K185" s="157">
        <f>IF(B185="","", H185+J185)</f>
        <v/>
      </c>
      <c r="L185" s="157">
        <f>IF(B185="","", K185+G185)</f>
        <v/>
      </c>
      <c r="M185" s="157">
        <f>IF(B185="","", G185/L185)</f>
        <v/>
      </c>
      <c r="N185" s="157">
        <f>IF(B185="","",(D185-M185))</f>
        <v/>
      </c>
      <c r="O185" s="157">
        <f>IF(B185="","",BID_OFFER_SPREAD/2*D185)</f>
        <v/>
      </c>
      <c r="P185" s="157">
        <f>IF(A185="","",IF(D185=0,-E185,IF(AND(D185=(N185+O185),NOT(O185=0)),0,IF(D185&gt;=M185,N185/(1+O185),N185/(1-O185)))))</f>
        <v/>
      </c>
      <c r="Q185" s="157">
        <f>IF(B185="","", IF(D185=0,F185*P185/B185, L185*P185/B185))</f>
        <v/>
      </c>
      <c r="R185" s="157">
        <f>IF(B185="","", Q185+I185)</f>
        <v/>
      </c>
      <c r="S185" s="157">
        <f>IF(A185="","",IF(Q185&gt;0,-Q185*B185*(1+BID_OFFER_SPREAD/2),-Q185*B185*(1-BID_OFFER_SPREAD/2)))</f>
        <v/>
      </c>
      <c r="T185" s="157">
        <f>IF(B185="","", K185+S185)</f>
        <v/>
      </c>
      <c r="U185" s="157">
        <f>IF(B185="","", R185*B185)</f>
        <v/>
      </c>
      <c r="V185" s="157">
        <f>IF(E185="","",U185/(U185+T185))</f>
        <v/>
      </c>
      <c r="W185" s="86">
        <f>IF(B185="","", IF(ROUND(V185,10)=ROUND(D185,10),"Correct", "Error"))</f>
        <v/>
      </c>
      <c r="X185" s="158">
        <f>IF(B185="","", T185+U185)</f>
        <v/>
      </c>
    </row>
    <row customHeight="1" ht="13.5" r="186" s="75">
      <c r="A186" s="126">
        <f>IF('Time Series Inputs'!A186="","",'Time Series Inputs'!A186)</f>
        <v/>
      </c>
      <c r="B186" s="157">
        <f>IF('Time Series Inputs'!B186="","",'Time Series Inputs'!B186)</f>
        <v/>
      </c>
      <c r="C186" s="157">
        <f>IF('Time Series Inputs'!C186="","",'Time Series Inputs'!C186)</f>
        <v/>
      </c>
      <c r="D186" s="157">
        <f>IF(A186="","",'Apply Constraints'!A186)</f>
        <v/>
      </c>
      <c r="E186" s="157">
        <f>IF(B186="","",(V185*B186/B185/(1+V185*(B186/B185-1))))</f>
        <v/>
      </c>
      <c r="F186" s="157">
        <f>IF(B186="","",R185*B186+T185)</f>
        <v/>
      </c>
      <c r="G186" s="157">
        <f>IF(B186="","", E186*F186)</f>
        <v/>
      </c>
      <c r="H186" s="157">
        <f>IF(B186="","", F186 - R185*B186)</f>
        <v/>
      </c>
      <c r="I186" s="157">
        <f>IF(B186="","", G186/B186)</f>
        <v/>
      </c>
      <c r="J186" s="157">
        <f>IF(B186="","", -F186* (1-(1-ANNUAL_STRATEGY_FEE)^(1/252)))</f>
        <v/>
      </c>
      <c r="K186" s="157">
        <f>IF(B186="","", H186+J186)</f>
        <v/>
      </c>
      <c r="L186" s="157">
        <f>IF(B186="","", K186+G186)</f>
        <v/>
      </c>
      <c r="M186" s="157">
        <f>IF(B186="","", G186/L186)</f>
        <v/>
      </c>
      <c r="N186" s="157">
        <f>IF(B186="","",(D186-M186))</f>
        <v/>
      </c>
      <c r="O186" s="157">
        <f>IF(B186="","",BID_OFFER_SPREAD/2*D186)</f>
        <v/>
      </c>
      <c r="P186" s="157">
        <f>IF(A186="","",IF(D186=0,-E186,IF(AND(D186=(N186+O186),NOT(O186=0)),0,IF(D186&gt;=M186,N186/(1+O186),N186/(1-O186)))))</f>
        <v/>
      </c>
      <c r="Q186" s="157">
        <f>IF(B186="","", IF(D186=0,F186*P186/B186, L186*P186/B186))</f>
        <v/>
      </c>
      <c r="R186" s="157">
        <f>IF(B186="","", Q186+I186)</f>
        <v/>
      </c>
      <c r="S186" s="157">
        <f>IF(A186="","",IF(Q186&gt;0,-Q186*B186*(1+BID_OFFER_SPREAD/2),-Q186*B186*(1-BID_OFFER_SPREAD/2)))</f>
        <v/>
      </c>
      <c r="T186" s="157">
        <f>IF(B186="","", K186+S186)</f>
        <v/>
      </c>
      <c r="U186" s="157">
        <f>IF(B186="","", R186*B186)</f>
        <v/>
      </c>
      <c r="V186" s="157">
        <f>IF(E186="","",U186/(U186+T186))</f>
        <v/>
      </c>
      <c r="W186" s="86">
        <f>IF(B186="","", IF(ROUND(V186,10)=ROUND(D186,10),"Correct", "Error"))</f>
        <v/>
      </c>
      <c r="X186" s="158">
        <f>IF(B186="","", T186+U186)</f>
        <v/>
      </c>
    </row>
    <row customHeight="1" ht="13.5" r="187" s="75">
      <c r="A187" s="126">
        <f>IF('Time Series Inputs'!A187="","",'Time Series Inputs'!A187)</f>
        <v/>
      </c>
      <c r="B187" s="157">
        <f>IF('Time Series Inputs'!B187="","",'Time Series Inputs'!B187)</f>
        <v/>
      </c>
      <c r="C187" s="157">
        <f>IF('Time Series Inputs'!C187="","",'Time Series Inputs'!C187)</f>
        <v/>
      </c>
      <c r="D187" s="157">
        <f>IF(A187="","",'Apply Constraints'!A187)</f>
        <v/>
      </c>
      <c r="E187" s="157">
        <f>IF(B187="","",(V186*B187/B186/(1+V186*(B187/B186-1))))</f>
        <v/>
      </c>
      <c r="F187" s="157">
        <f>IF(B187="","",R186*B187+T186)</f>
        <v/>
      </c>
      <c r="G187" s="157">
        <f>IF(B187="","", E187*F187)</f>
        <v/>
      </c>
      <c r="H187" s="157">
        <f>IF(B187="","", F187 - R186*B187)</f>
        <v/>
      </c>
      <c r="I187" s="157">
        <f>IF(B187="","", G187/B187)</f>
        <v/>
      </c>
      <c r="J187" s="157">
        <f>IF(B187="","", -F187* (1-(1-ANNUAL_STRATEGY_FEE)^(1/252)))</f>
        <v/>
      </c>
      <c r="K187" s="157">
        <f>IF(B187="","", H187+J187)</f>
        <v/>
      </c>
      <c r="L187" s="157">
        <f>IF(B187="","", K187+G187)</f>
        <v/>
      </c>
      <c r="M187" s="157">
        <f>IF(B187="","", G187/L187)</f>
        <v/>
      </c>
      <c r="N187" s="157">
        <f>IF(B187="","",(D187-M187))</f>
        <v/>
      </c>
      <c r="O187" s="157">
        <f>IF(B187="","",BID_OFFER_SPREAD/2*D187)</f>
        <v/>
      </c>
      <c r="P187" s="157">
        <f>IF(A187="","",IF(D187=0,-E187,IF(AND(D187=(N187+O187),NOT(O187=0)),0,IF(D187&gt;=M187,N187/(1+O187),N187/(1-O187)))))</f>
        <v/>
      </c>
      <c r="Q187" s="157">
        <f>IF(B187="","", IF(D187=0,F187*P187/B187, L187*P187/B187))</f>
        <v/>
      </c>
      <c r="R187" s="157">
        <f>IF(B187="","", Q187+I187)</f>
        <v/>
      </c>
      <c r="S187" s="157">
        <f>IF(A187="","",IF(Q187&gt;0,-Q187*B187*(1+BID_OFFER_SPREAD/2),-Q187*B187*(1-BID_OFFER_SPREAD/2)))</f>
        <v/>
      </c>
      <c r="T187" s="157">
        <f>IF(B187="","", K187+S187)</f>
        <v/>
      </c>
      <c r="U187" s="157">
        <f>IF(B187="","", R187*B187)</f>
        <v/>
      </c>
      <c r="V187" s="157">
        <f>IF(E187="","",U187/(U187+T187))</f>
        <v/>
      </c>
      <c r="W187" s="86">
        <f>IF(B187="","", IF(ROUND(V187,10)=ROUND(D187,10),"Correct", "Error"))</f>
        <v/>
      </c>
      <c r="X187" s="158">
        <f>IF(B187="","", T187+U187)</f>
        <v/>
      </c>
    </row>
    <row customHeight="1" ht="13.5" r="188" s="75">
      <c r="A188" s="126">
        <f>IF('Time Series Inputs'!A188="","",'Time Series Inputs'!A188)</f>
        <v/>
      </c>
      <c r="B188" s="157">
        <f>IF('Time Series Inputs'!B188="","",'Time Series Inputs'!B188)</f>
        <v/>
      </c>
      <c r="C188" s="157">
        <f>IF('Time Series Inputs'!C188="","",'Time Series Inputs'!C188)</f>
        <v/>
      </c>
      <c r="D188" s="157">
        <f>IF(A188="","",'Apply Constraints'!A188)</f>
        <v/>
      </c>
      <c r="E188" s="157">
        <f>IF(B188="","",(V187*B188/B187/(1+V187*(B188/B187-1))))</f>
        <v/>
      </c>
      <c r="F188" s="157">
        <f>IF(B188="","",R187*B188+T187)</f>
        <v/>
      </c>
      <c r="G188" s="157">
        <f>IF(B188="","", E188*F188)</f>
        <v/>
      </c>
      <c r="H188" s="157">
        <f>IF(B188="","", F188 - R187*B188)</f>
        <v/>
      </c>
      <c r="I188" s="157">
        <f>IF(B188="","", G188/B188)</f>
        <v/>
      </c>
      <c r="J188" s="157">
        <f>IF(B188="","", -F188* (1-(1-ANNUAL_STRATEGY_FEE)^(1/252)))</f>
        <v/>
      </c>
      <c r="K188" s="157">
        <f>IF(B188="","", H188+J188)</f>
        <v/>
      </c>
      <c r="L188" s="157">
        <f>IF(B188="","", K188+G188)</f>
        <v/>
      </c>
      <c r="M188" s="157">
        <f>IF(B188="","", G188/L188)</f>
        <v/>
      </c>
      <c r="N188" s="157">
        <f>IF(B188="","",(D188-M188))</f>
        <v/>
      </c>
      <c r="O188" s="157">
        <f>IF(B188="","",BID_OFFER_SPREAD/2*D188)</f>
        <v/>
      </c>
      <c r="P188" s="157">
        <f>IF(A188="","",IF(D188=0,-E188,IF(AND(D188=(N188+O188),NOT(O188=0)),0,IF(D188&gt;=M188,N188/(1+O188),N188/(1-O188)))))</f>
        <v/>
      </c>
      <c r="Q188" s="157">
        <f>IF(B188="","", IF(D188=0,F188*P188/B188, L188*P188/B188))</f>
        <v/>
      </c>
      <c r="R188" s="157">
        <f>IF(B188="","", Q188+I188)</f>
        <v/>
      </c>
      <c r="S188" s="157">
        <f>IF(A188="","",IF(Q188&gt;0,-Q188*B188*(1+BID_OFFER_SPREAD/2),-Q188*B188*(1-BID_OFFER_SPREAD/2)))</f>
        <v/>
      </c>
      <c r="T188" s="157">
        <f>IF(B188="","", K188+S188)</f>
        <v/>
      </c>
      <c r="U188" s="157">
        <f>IF(B188="","", R188*B188)</f>
        <v/>
      </c>
      <c r="V188" s="157">
        <f>IF(E188="","",U188/(U188+T188))</f>
        <v/>
      </c>
      <c r="W188" s="86">
        <f>IF(B188="","", IF(ROUND(V188,10)=ROUND(D188,10),"Correct", "Error"))</f>
        <v/>
      </c>
      <c r="X188" s="158">
        <f>IF(B188="","", T188+U188)</f>
        <v/>
      </c>
    </row>
    <row customHeight="1" ht="13.5" r="189" s="75">
      <c r="A189" s="126">
        <f>IF('Time Series Inputs'!A189="","",'Time Series Inputs'!A189)</f>
        <v/>
      </c>
      <c r="B189" s="157">
        <f>IF('Time Series Inputs'!B189="","",'Time Series Inputs'!B189)</f>
        <v/>
      </c>
      <c r="C189" s="157">
        <f>IF('Time Series Inputs'!C189="","",'Time Series Inputs'!C189)</f>
        <v/>
      </c>
      <c r="D189" s="157">
        <f>IF(A189="","",'Apply Constraints'!A189)</f>
        <v/>
      </c>
      <c r="E189" s="157">
        <f>IF(B189="","",(V188*B189/B188/(1+V188*(B189/B188-1))))</f>
        <v/>
      </c>
      <c r="F189" s="157">
        <f>IF(B189="","",R188*B189+T188)</f>
        <v/>
      </c>
      <c r="G189" s="157">
        <f>IF(B189="","", E189*F189)</f>
        <v/>
      </c>
      <c r="H189" s="157">
        <f>IF(B189="","", F189 - R188*B189)</f>
        <v/>
      </c>
      <c r="I189" s="157">
        <f>IF(B189="","", G189/B189)</f>
        <v/>
      </c>
      <c r="J189" s="157">
        <f>IF(B189="","", -F189* (1-(1-ANNUAL_STRATEGY_FEE)^(1/252)))</f>
        <v/>
      </c>
      <c r="K189" s="157">
        <f>IF(B189="","", H189+J189)</f>
        <v/>
      </c>
      <c r="L189" s="157">
        <f>IF(B189="","", K189+G189)</f>
        <v/>
      </c>
      <c r="M189" s="157">
        <f>IF(B189="","", G189/L189)</f>
        <v/>
      </c>
      <c r="N189" s="157">
        <f>IF(B189="","",(D189-M189))</f>
        <v/>
      </c>
      <c r="O189" s="157">
        <f>IF(B189="","",BID_OFFER_SPREAD/2*D189)</f>
        <v/>
      </c>
      <c r="P189" s="157">
        <f>IF(A189="","",IF(D189=0,-E189,IF(AND(D189=(N189+O189),NOT(O189=0)),0,IF(D189&gt;=M189,N189/(1+O189),N189/(1-O189)))))</f>
        <v/>
      </c>
      <c r="Q189" s="157">
        <f>IF(B189="","", IF(D189=0,F189*P189/B189, L189*P189/B189))</f>
        <v/>
      </c>
      <c r="R189" s="157">
        <f>IF(B189="","", Q189+I189)</f>
        <v/>
      </c>
      <c r="S189" s="157">
        <f>IF(A189="","",IF(Q189&gt;0,-Q189*B189*(1+BID_OFFER_SPREAD/2),-Q189*B189*(1-BID_OFFER_SPREAD/2)))</f>
        <v/>
      </c>
      <c r="T189" s="157">
        <f>IF(B189="","", K189+S189)</f>
        <v/>
      </c>
      <c r="U189" s="157">
        <f>IF(B189="","", R189*B189)</f>
        <v/>
      </c>
      <c r="V189" s="157">
        <f>IF(E189="","",U189/(U189+T189))</f>
        <v/>
      </c>
      <c r="W189" s="86">
        <f>IF(B189="","", IF(ROUND(V189,10)=ROUND(D189,10),"Correct", "Error"))</f>
        <v/>
      </c>
      <c r="X189" s="158">
        <f>IF(B189="","", T189+U189)</f>
        <v/>
      </c>
    </row>
    <row customHeight="1" ht="13.5" r="190" s="75">
      <c r="A190" s="126">
        <f>IF('Time Series Inputs'!A190="","",'Time Series Inputs'!A190)</f>
        <v/>
      </c>
      <c r="B190" s="157">
        <f>IF('Time Series Inputs'!B190="","",'Time Series Inputs'!B190)</f>
        <v/>
      </c>
      <c r="C190" s="157">
        <f>IF('Time Series Inputs'!C190="","",'Time Series Inputs'!C190)</f>
        <v/>
      </c>
      <c r="D190" s="157">
        <f>IF(A190="","",'Apply Constraints'!A190)</f>
        <v/>
      </c>
      <c r="E190" s="157">
        <f>IF(B190="","",(V189*B190/B189/(1+V189*(B190/B189-1))))</f>
        <v/>
      </c>
      <c r="F190" s="157">
        <f>IF(B190="","",R189*B190+T189)</f>
        <v/>
      </c>
      <c r="G190" s="157">
        <f>IF(B190="","", E190*F190)</f>
        <v/>
      </c>
      <c r="H190" s="157">
        <f>IF(B190="","", F190 - R189*B190)</f>
        <v/>
      </c>
      <c r="I190" s="157">
        <f>IF(B190="","", G190/B190)</f>
        <v/>
      </c>
      <c r="J190" s="157">
        <f>IF(B190="","", -F190* (1-(1-ANNUAL_STRATEGY_FEE)^(1/252)))</f>
        <v/>
      </c>
      <c r="K190" s="157">
        <f>IF(B190="","", H190+J190)</f>
        <v/>
      </c>
      <c r="L190" s="157">
        <f>IF(B190="","", K190+G190)</f>
        <v/>
      </c>
      <c r="M190" s="157">
        <f>IF(B190="","", G190/L190)</f>
        <v/>
      </c>
      <c r="N190" s="157">
        <f>IF(B190="","",(D190-M190))</f>
        <v/>
      </c>
      <c r="O190" s="157">
        <f>IF(B190="","",BID_OFFER_SPREAD/2*D190)</f>
        <v/>
      </c>
      <c r="P190" s="157">
        <f>IF(A190="","",IF(D190=0,-E190,IF(AND(D190=(N190+O190),NOT(O190=0)),0,IF(D190&gt;=M190,N190/(1+O190),N190/(1-O190)))))</f>
        <v/>
      </c>
      <c r="Q190" s="157">
        <f>IF(B190="","", IF(D190=0,F190*P190/B190, L190*P190/B190))</f>
        <v/>
      </c>
      <c r="R190" s="157">
        <f>IF(B190="","", Q190+I190)</f>
        <v/>
      </c>
      <c r="S190" s="157">
        <f>IF(A190="","",IF(Q190&gt;0,-Q190*B190*(1+BID_OFFER_SPREAD/2),-Q190*B190*(1-BID_OFFER_SPREAD/2)))</f>
        <v/>
      </c>
      <c r="T190" s="157">
        <f>IF(B190="","", K190+S190)</f>
        <v/>
      </c>
      <c r="U190" s="157">
        <f>IF(B190="","", R190*B190)</f>
        <v/>
      </c>
      <c r="V190" s="157">
        <f>IF(E190="","",U190/(U190+T190))</f>
        <v/>
      </c>
      <c r="W190" s="86">
        <f>IF(B190="","", IF(ROUND(V190,10)=ROUND(D190,10),"Correct", "Error"))</f>
        <v/>
      </c>
      <c r="X190" s="158">
        <f>IF(B190="","", T190+U190)</f>
        <v/>
      </c>
    </row>
    <row customHeight="1" ht="13.5" r="191" s="75">
      <c r="A191" s="126">
        <f>IF('Time Series Inputs'!A191="","",'Time Series Inputs'!A191)</f>
        <v/>
      </c>
      <c r="B191" s="157">
        <f>IF('Time Series Inputs'!B191="","",'Time Series Inputs'!B191)</f>
        <v/>
      </c>
      <c r="C191" s="157">
        <f>IF('Time Series Inputs'!C191="","",'Time Series Inputs'!C191)</f>
        <v/>
      </c>
      <c r="D191" s="157">
        <f>IF(A191="","",'Apply Constraints'!A191)</f>
        <v/>
      </c>
      <c r="E191" s="157">
        <f>IF(B191="","",(V190*B191/B190/(1+V190*(B191/B190-1))))</f>
        <v/>
      </c>
      <c r="F191" s="157">
        <f>IF(B191="","",R190*B191+T190)</f>
        <v/>
      </c>
      <c r="G191" s="157">
        <f>IF(B191="","", E191*F191)</f>
        <v/>
      </c>
      <c r="H191" s="157">
        <f>IF(B191="","", F191 - R190*B191)</f>
        <v/>
      </c>
      <c r="I191" s="157">
        <f>IF(B191="","", G191/B191)</f>
        <v/>
      </c>
      <c r="J191" s="157">
        <f>IF(B191="","", -F191* (1-(1-ANNUAL_STRATEGY_FEE)^(1/252)))</f>
        <v/>
      </c>
      <c r="K191" s="157">
        <f>IF(B191="","", H191+J191)</f>
        <v/>
      </c>
      <c r="L191" s="157">
        <f>IF(B191="","", K191+G191)</f>
        <v/>
      </c>
      <c r="M191" s="157">
        <f>IF(B191="","", G191/L191)</f>
        <v/>
      </c>
      <c r="N191" s="157">
        <f>IF(B191="","",(D191-M191))</f>
        <v/>
      </c>
      <c r="O191" s="157">
        <f>IF(B191="","",BID_OFFER_SPREAD/2*D191)</f>
        <v/>
      </c>
      <c r="P191" s="157">
        <f>IF(A191="","",IF(D191=0,-E191,IF(AND(D191=(N191+O191),NOT(O191=0)),0,IF(D191&gt;=M191,N191/(1+O191),N191/(1-O191)))))</f>
        <v/>
      </c>
      <c r="Q191" s="157">
        <f>IF(B191="","", IF(D191=0,F191*P191/B191, L191*P191/B191))</f>
        <v/>
      </c>
      <c r="R191" s="157">
        <f>IF(B191="","", Q191+I191)</f>
        <v/>
      </c>
      <c r="S191" s="157">
        <f>IF(A191="","",IF(Q191&gt;0,-Q191*B191*(1+BID_OFFER_SPREAD/2),-Q191*B191*(1-BID_OFFER_SPREAD/2)))</f>
        <v/>
      </c>
      <c r="T191" s="157">
        <f>IF(B191="","", K191+S191)</f>
        <v/>
      </c>
      <c r="U191" s="157">
        <f>IF(B191="","", R191*B191)</f>
        <v/>
      </c>
      <c r="V191" s="157">
        <f>IF(E191="","",U191/(U191+T191))</f>
        <v/>
      </c>
      <c r="W191" s="86">
        <f>IF(B191="","", IF(ROUND(V191,10)=ROUND(D191,10),"Correct", "Error"))</f>
        <v/>
      </c>
      <c r="X191" s="158">
        <f>IF(B191="","", T191+U191)</f>
        <v/>
      </c>
    </row>
    <row customHeight="1" ht="13.5" r="192" s="75">
      <c r="A192" s="126">
        <f>IF('Time Series Inputs'!A192="","",'Time Series Inputs'!A192)</f>
        <v/>
      </c>
      <c r="B192" s="157">
        <f>IF('Time Series Inputs'!B192="","",'Time Series Inputs'!B192)</f>
        <v/>
      </c>
      <c r="C192" s="157">
        <f>IF('Time Series Inputs'!C192="","",'Time Series Inputs'!C192)</f>
        <v/>
      </c>
      <c r="D192" s="157">
        <f>IF(A192="","",'Apply Constraints'!A192)</f>
        <v/>
      </c>
      <c r="E192" s="157">
        <f>IF(B192="","",(V191*B192/B191/(1+V191*(B192/B191-1))))</f>
        <v/>
      </c>
      <c r="F192" s="157">
        <f>IF(B192="","",R191*B192+T191)</f>
        <v/>
      </c>
      <c r="G192" s="157">
        <f>IF(B192="","", E192*F192)</f>
        <v/>
      </c>
      <c r="H192" s="157">
        <f>IF(B192="","", F192 - R191*B192)</f>
        <v/>
      </c>
      <c r="I192" s="157">
        <f>IF(B192="","", G192/B192)</f>
        <v/>
      </c>
      <c r="J192" s="157">
        <f>IF(B192="","", -F192* (1-(1-ANNUAL_STRATEGY_FEE)^(1/252)))</f>
        <v/>
      </c>
      <c r="K192" s="157">
        <f>IF(B192="","", H192+J192)</f>
        <v/>
      </c>
      <c r="L192" s="157">
        <f>IF(B192="","", K192+G192)</f>
        <v/>
      </c>
      <c r="M192" s="157">
        <f>IF(B192="","", G192/L192)</f>
        <v/>
      </c>
      <c r="N192" s="157">
        <f>IF(B192="","",(D192-M192))</f>
        <v/>
      </c>
      <c r="O192" s="157">
        <f>IF(B192="","",BID_OFFER_SPREAD/2*D192)</f>
        <v/>
      </c>
      <c r="P192" s="157">
        <f>IF(A192="","",IF(D192=0,-E192,IF(AND(D192=(N192+O192),NOT(O192=0)),0,IF(D192&gt;=M192,N192/(1+O192),N192/(1-O192)))))</f>
        <v/>
      </c>
      <c r="Q192" s="157">
        <f>IF(B192="","", IF(D192=0,F192*P192/B192, L192*P192/B192))</f>
        <v/>
      </c>
      <c r="R192" s="157">
        <f>IF(B192="","", Q192+I192)</f>
        <v/>
      </c>
      <c r="S192" s="157">
        <f>IF(A192="","",IF(Q192&gt;0,-Q192*B192*(1+BID_OFFER_SPREAD/2),-Q192*B192*(1-BID_OFFER_SPREAD/2)))</f>
        <v/>
      </c>
      <c r="T192" s="157">
        <f>IF(B192="","", K192+S192)</f>
        <v/>
      </c>
      <c r="U192" s="157">
        <f>IF(B192="","", R192*B192)</f>
        <v/>
      </c>
      <c r="V192" s="157">
        <f>IF(E192="","",U192/(U192+T192))</f>
        <v/>
      </c>
      <c r="W192" s="86">
        <f>IF(B192="","", IF(ROUND(V192,10)=ROUND(D192,10),"Correct", "Error"))</f>
        <v/>
      </c>
      <c r="X192" s="158">
        <f>IF(B192="","", T192+U192)</f>
        <v/>
      </c>
    </row>
    <row customHeight="1" ht="13.5" r="193" s="75">
      <c r="A193" s="126">
        <f>IF('Time Series Inputs'!A193="","",'Time Series Inputs'!A193)</f>
        <v/>
      </c>
      <c r="B193" s="157">
        <f>IF('Time Series Inputs'!B193="","",'Time Series Inputs'!B193)</f>
        <v/>
      </c>
      <c r="C193" s="157">
        <f>IF('Time Series Inputs'!C193="","",'Time Series Inputs'!C193)</f>
        <v/>
      </c>
      <c r="D193" s="157">
        <f>IF(A193="","",'Apply Constraints'!A193)</f>
        <v/>
      </c>
      <c r="E193" s="157">
        <f>IF(B193="","",(V192*B193/B192/(1+V192*(B193/B192-1))))</f>
        <v/>
      </c>
      <c r="F193" s="157">
        <f>IF(B193="","",R192*B193+T192)</f>
        <v/>
      </c>
      <c r="G193" s="157">
        <f>IF(B193="","", E193*F193)</f>
        <v/>
      </c>
      <c r="H193" s="157">
        <f>IF(B193="","", F193 - R192*B193)</f>
        <v/>
      </c>
      <c r="I193" s="157">
        <f>IF(B193="","", G193/B193)</f>
        <v/>
      </c>
      <c r="J193" s="157">
        <f>IF(B193="","", -F193* (1-(1-ANNUAL_STRATEGY_FEE)^(1/252)))</f>
        <v/>
      </c>
      <c r="K193" s="157">
        <f>IF(B193="","", H193+J193)</f>
        <v/>
      </c>
      <c r="L193" s="157">
        <f>IF(B193="","", K193+G193)</f>
        <v/>
      </c>
      <c r="M193" s="157">
        <f>IF(B193="","", G193/L193)</f>
        <v/>
      </c>
      <c r="N193" s="157">
        <f>IF(B193="","",(D193-M193))</f>
        <v/>
      </c>
      <c r="O193" s="157">
        <f>IF(B193="","",BID_OFFER_SPREAD/2*D193)</f>
        <v/>
      </c>
      <c r="P193" s="157">
        <f>IF(A193="","",IF(D193=0,-E193,IF(AND(D193=(N193+O193),NOT(O193=0)),0,IF(D193&gt;=M193,N193/(1+O193),N193/(1-O193)))))</f>
        <v/>
      </c>
      <c r="Q193" s="157">
        <f>IF(B193="","", IF(D193=0,F193*P193/B193, L193*P193/B193))</f>
        <v/>
      </c>
      <c r="R193" s="157">
        <f>IF(B193="","", Q193+I193)</f>
        <v/>
      </c>
      <c r="S193" s="157">
        <f>IF(A193="","",IF(Q193&gt;0,-Q193*B193*(1+BID_OFFER_SPREAD/2),-Q193*B193*(1-BID_OFFER_SPREAD/2)))</f>
        <v/>
      </c>
      <c r="T193" s="157">
        <f>IF(B193="","", K193+S193)</f>
        <v/>
      </c>
      <c r="U193" s="157">
        <f>IF(B193="","", R193*B193)</f>
        <v/>
      </c>
      <c r="V193" s="157">
        <f>IF(E193="","",U193/(U193+T193))</f>
        <v/>
      </c>
      <c r="W193" s="86">
        <f>IF(B193="","", IF(ROUND(V193,10)=ROUND(D193,10),"Correct", "Error"))</f>
        <v/>
      </c>
      <c r="X193" s="158">
        <f>IF(B193="","", T193+U193)</f>
        <v/>
      </c>
    </row>
    <row customHeight="1" ht="13.5" r="194" s="75">
      <c r="A194" s="126">
        <f>IF('Time Series Inputs'!A194="","",'Time Series Inputs'!A194)</f>
        <v/>
      </c>
      <c r="B194" s="157">
        <f>IF('Time Series Inputs'!B194="","",'Time Series Inputs'!B194)</f>
        <v/>
      </c>
      <c r="C194" s="157">
        <f>IF('Time Series Inputs'!C194="","",'Time Series Inputs'!C194)</f>
        <v/>
      </c>
      <c r="D194" s="157">
        <f>IF(A194="","",'Apply Constraints'!A194)</f>
        <v/>
      </c>
      <c r="E194" s="157">
        <f>IF(B194="","",(V193*B194/B193/(1+V193*(B194/B193-1))))</f>
        <v/>
      </c>
      <c r="F194" s="157">
        <f>IF(B194="","",R193*B194+T193)</f>
        <v/>
      </c>
      <c r="G194" s="157">
        <f>IF(B194="","", E194*F194)</f>
        <v/>
      </c>
      <c r="H194" s="157">
        <f>IF(B194="","", F194 - R193*B194)</f>
        <v/>
      </c>
      <c r="I194" s="157">
        <f>IF(B194="","", G194/B194)</f>
        <v/>
      </c>
      <c r="J194" s="157">
        <f>IF(B194="","", -F194* (1-(1-ANNUAL_STRATEGY_FEE)^(1/252)))</f>
        <v/>
      </c>
      <c r="K194" s="157">
        <f>IF(B194="","", H194+J194)</f>
        <v/>
      </c>
      <c r="L194" s="157">
        <f>IF(B194="","", K194+G194)</f>
        <v/>
      </c>
      <c r="M194" s="157">
        <f>IF(B194="","", G194/L194)</f>
        <v/>
      </c>
      <c r="N194" s="157">
        <f>IF(B194="","",(D194-M194))</f>
        <v/>
      </c>
      <c r="O194" s="157">
        <f>IF(B194="","",BID_OFFER_SPREAD/2*D194)</f>
        <v/>
      </c>
      <c r="P194" s="157">
        <f>IF(A194="","",IF(D194=0,-E194,IF(AND(D194=(N194+O194),NOT(O194=0)),0,IF(D194&gt;=M194,N194/(1+O194),N194/(1-O194)))))</f>
        <v/>
      </c>
      <c r="Q194" s="157">
        <f>IF(B194="","", IF(D194=0,F194*P194/B194, L194*P194/B194))</f>
        <v/>
      </c>
      <c r="R194" s="157">
        <f>IF(B194="","", Q194+I194)</f>
        <v/>
      </c>
      <c r="S194" s="157">
        <f>IF(A194="","",IF(Q194&gt;0,-Q194*B194*(1+BID_OFFER_SPREAD/2),-Q194*B194*(1-BID_OFFER_SPREAD/2)))</f>
        <v/>
      </c>
      <c r="T194" s="157">
        <f>IF(B194="","", K194+S194)</f>
        <v/>
      </c>
      <c r="U194" s="157">
        <f>IF(B194="","", R194*B194)</f>
        <v/>
      </c>
      <c r="V194" s="157">
        <f>IF(E194="","",U194/(U194+T194))</f>
        <v/>
      </c>
      <c r="W194" s="86">
        <f>IF(B194="","", IF(ROUND(V194,10)=ROUND(D194,10),"Correct", "Error"))</f>
        <v/>
      </c>
      <c r="X194" s="158">
        <f>IF(B194="","", T194+U194)</f>
        <v/>
      </c>
    </row>
    <row customHeight="1" ht="13.5" r="195" s="75">
      <c r="A195" s="126">
        <f>IF('Time Series Inputs'!A195="","",'Time Series Inputs'!A195)</f>
        <v/>
      </c>
      <c r="B195" s="157">
        <f>IF('Time Series Inputs'!B195="","",'Time Series Inputs'!B195)</f>
        <v/>
      </c>
      <c r="C195" s="157">
        <f>IF('Time Series Inputs'!C195="","",'Time Series Inputs'!C195)</f>
        <v/>
      </c>
      <c r="D195" s="157">
        <f>IF(A195="","",'Apply Constraints'!A195)</f>
        <v/>
      </c>
      <c r="E195" s="157">
        <f>IF(B195="","",(V194*B195/B194/(1+V194*(B195/B194-1))))</f>
        <v/>
      </c>
      <c r="F195" s="157">
        <f>IF(B195="","",R194*B195+T194)</f>
        <v/>
      </c>
      <c r="G195" s="157">
        <f>IF(B195="","", E195*F195)</f>
        <v/>
      </c>
      <c r="H195" s="157">
        <f>IF(B195="","", F195 - R194*B195)</f>
        <v/>
      </c>
      <c r="I195" s="157">
        <f>IF(B195="","", G195/B195)</f>
        <v/>
      </c>
      <c r="J195" s="157">
        <f>IF(B195="","", -F195* (1-(1-ANNUAL_STRATEGY_FEE)^(1/252)))</f>
        <v/>
      </c>
      <c r="K195" s="157">
        <f>IF(B195="","", H195+J195)</f>
        <v/>
      </c>
      <c r="L195" s="157">
        <f>IF(B195="","", K195+G195)</f>
        <v/>
      </c>
      <c r="M195" s="157">
        <f>IF(B195="","", G195/L195)</f>
        <v/>
      </c>
      <c r="N195" s="157">
        <f>IF(B195="","",(D195-M195))</f>
        <v/>
      </c>
      <c r="O195" s="157">
        <f>IF(B195="","",BID_OFFER_SPREAD/2*D195)</f>
        <v/>
      </c>
      <c r="P195" s="157">
        <f>IF(A195="","",IF(D195=0,-E195,IF(AND(D195=(N195+O195),NOT(O195=0)),0,IF(D195&gt;=M195,N195/(1+O195),N195/(1-O195)))))</f>
        <v/>
      </c>
      <c r="Q195" s="157">
        <f>IF(B195="","", IF(D195=0,F195*P195/B195, L195*P195/B195))</f>
        <v/>
      </c>
      <c r="R195" s="157">
        <f>IF(B195="","", Q195+I195)</f>
        <v/>
      </c>
      <c r="S195" s="157">
        <f>IF(A195="","",IF(Q195&gt;0,-Q195*B195*(1+BID_OFFER_SPREAD/2),-Q195*B195*(1-BID_OFFER_SPREAD/2)))</f>
        <v/>
      </c>
      <c r="T195" s="157">
        <f>IF(B195="","", K195+S195)</f>
        <v/>
      </c>
      <c r="U195" s="157">
        <f>IF(B195="","", R195*B195)</f>
        <v/>
      </c>
      <c r="V195" s="157">
        <f>IF(E195="","",U195/(U195+T195))</f>
        <v/>
      </c>
      <c r="W195" s="86">
        <f>IF(B195="","", IF(ROUND(V195,10)=ROUND(D195,10),"Correct", "Error"))</f>
        <v/>
      </c>
      <c r="X195" s="158">
        <f>IF(B195="","", T195+U195)</f>
        <v/>
      </c>
    </row>
    <row customHeight="1" ht="13.5" r="196" s="75">
      <c r="A196" s="126">
        <f>IF('Time Series Inputs'!A196="","",'Time Series Inputs'!A196)</f>
        <v/>
      </c>
      <c r="B196" s="157">
        <f>IF('Time Series Inputs'!B196="","",'Time Series Inputs'!B196)</f>
        <v/>
      </c>
      <c r="C196" s="157">
        <f>IF('Time Series Inputs'!C196="","",'Time Series Inputs'!C196)</f>
        <v/>
      </c>
      <c r="D196" s="157">
        <f>IF(A196="","",'Apply Constraints'!A196)</f>
        <v/>
      </c>
      <c r="E196" s="157">
        <f>IF(B196="","",(V195*B196/B195/(1+V195*(B196/B195-1))))</f>
        <v/>
      </c>
      <c r="F196" s="157">
        <f>IF(B196="","",R195*B196+T195)</f>
        <v/>
      </c>
      <c r="G196" s="157">
        <f>IF(B196="","", E196*F196)</f>
        <v/>
      </c>
      <c r="H196" s="157">
        <f>IF(B196="","", F196 - R195*B196)</f>
        <v/>
      </c>
      <c r="I196" s="157">
        <f>IF(B196="","", G196/B196)</f>
        <v/>
      </c>
      <c r="J196" s="157">
        <f>IF(B196="","", -F196* (1-(1-ANNUAL_STRATEGY_FEE)^(1/252)))</f>
        <v/>
      </c>
      <c r="K196" s="157">
        <f>IF(B196="","", H196+J196)</f>
        <v/>
      </c>
      <c r="L196" s="157">
        <f>IF(B196="","", K196+G196)</f>
        <v/>
      </c>
      <c r="M196" s="157">
        <f>IF(B196="","", G196/L196)</f>
        <v/>
      </c>
      <c r="N196" s="157">
        <f>IF(B196="","",(D196-M196))</f>
        <v/>
      </c>
      <c r="O196" s="157">
        <f>IF(B196="","",BID_OFFER_SPREAD/2*D196)</f>
        <v/>
      </c>
      <c r="P196" s="157">
        <f>IF(A196="","",IF(D196=0,-E196,IF(AND(D196=(N196+O196),NOT(O196=0)),0,IF(D196&gt;=M196,N196/(1+O196),N196/(1-O196)))))</f>
        <v/>
      </c>
      <c r="Q196" s="157">
        <f>IF(B196="","", IF(D196=0,F196*P196/B196, L196*P196/B196))</f>
        <v/>
      </c>
      <c r="R196" s="157">
        <f>IF(B196="","", Q196+I196)</f>
        <v/>
      </c>
      <c r="S196" s="157">
        <f>IF(A196="","",IF(Q196&gt;0,-Q196*B196*(1+BID_OFFER_SPREAD/2),-Q196*B196*(1-BID_OFFER_SPREAD/2)))</f>
        <v/>
      </c>
      <c r="T196" s="157">
        <f>IF(B196="","", K196+S196)</f>
        <v/>
      </c>
      <c r="U196" s="157">
        <f>IF(B196="","", R196*B196)</f>
        <v/>
      </c>
      <c r="V196" s="157">
        <f>IF(E196="","",U196/(U196+T196))</f>
        <v/>
      </c>
      <c r="W196" s="86">
        <f>IF(B196="","", IF(ROUND(V196,10)=ROUND(D196,10),"Correct", "Error"))</f>
        <v/>
      </c>
      <c r="X196" s="158">
        <f>IF(B196="","", T196+U196)</f>
        <v/>
      </c>
    </row>
    <row customHeight="1" ht="13.5" r="197" s="75">
      <c r="A197" s="126">
        <f>IF('Time Series Inputs'!A197="","",'Time Series Inputs'!A197)</f>
        <v/>
      </c>
      <c r="B197" s="157">
        <f>IF('Time Series Inputs'!B197="","",'Time Series Inputs'!B197)</f>
        <v/>
      </c>
      <c r="C197" s="157">
        <f>IF('Time Series Inputs'!C197="","",'Time Series Inputs'!C197)</f>
        <v/>
      </c>
      <c r="D197" s="157">
        <f>IF(A197="","",'Apply Constraints'!A197)</f>
        <v/>
      </c>
      <c r="E197" s="157">
        <f>IF(B197="","",(V196*B197/B196/(1+V196*(B197/B196-1))))</f>
        <v/>
      </c>
      <c r="F197" s="157">
        <f>IF(B197="","",R196*B197+T196)</f>
        <v/>
      </c>
      <c r="G197" s="157">
        <f>IF(B197="","", E197*F197)</f>
        <v/>
      </c>
      <c r="H197" s="157">
        <f>IF(B197="","", F197 - R196*B197)</f>
        <v/>
      </c>
      <c r="I197" s="157">
        <f>IF(B197="","", G197/B197)</f>
        <v/>
      </c>
      <c r="J197" s="157">
        <f>IF(B197="","", -F197* (1-(1-ANNUAL_STRATEGY_FEE)^(1/252)))</f>
        <v/>
      </c>
      <c r="K197" s="157">
        <f>IF(B197="","", H197+J197)</f>
        <v/>
      </c>
      <c r="L197" s="157">
        <f>IF(B197="","", K197+G197)</f>
        <v/>
      </c>
      <c r="M197" s="157">
        <f>IF(B197="","", G197/L197)</f>
        <v/>
      </c>
      <c r="N197" s="157">
        <f>IF(B197="","",(D197-M197))</f>
        <v/>
      </c>
      <c r="O197" s="157">
        <f>IF(B197="","",BID_OFFER_SPREAD/2*D197)</f>
        <v/>
      </c>
      <c r="P197" s="157">
        <f>IF(A197="","",IF(D197=0,-E197,IF(AND(D197=(N197+O197),NOT(O197=0)),0,IF(D197&gt;=M197,N197/(1+O197),N197/(1-O197)))))</f>
        <v/>
      </c>
      <c r="Q197" s="157">
        <f>IF(B197="","", IF(D197=0,F197*P197/B197, L197*P197/B197))</f>
        <v/>
      </c>
      <c r="R197" s="157">
        <f>IF(B197="","", Q197+I197)</f>
        <v/>
      </c>
      <c r="S197" s="157">
        <f>IF(A197="","",IF(Q197&gt;0,-Q197*B197*(1+BID_OFFER_SPREAD/2),-Q197*B197*(1-BID_OFFER_SPREAD/2)))</f>
        <v/>
      </c>
      <c r="T197" s="157">
        <f>IF(B197="","", K197+S197)</f>
        <v/>
      </c>
      <c r="U197" s="157">
        <f>IF(B197="","", R197*B197)</f>
        <v/>
      </c>
      <c r="V197" s="157">
        <f>IF(E197="","",U197/(U197+T197))</f>
        <v/>
      </c>
      <c r="W197" s="86">
        <f>IF(B197="","", IF(ROUND(V197,10)=ROUND(D197,10),"Correct", "Error"))</f>
        <v/>
      </c>
      <c r="X197" s="158">
        <f>IF(B197="","", T197+U197)</f>
        <v/>
      </c>
    </row>
    <row customHeight="1" ht="13.5" r="198" s="75">
      <c r="A198" s="126">
        <f>IF('Time Series Inputs'!A198="","",'Time Series Inputs'!A198)</f>
        <v/>
      </c>
      <c r="B198" s="157">
        <f>IF('Time Series Inputs'!B198="","",'Time Series Inputs'!B198)</f>
        <v/>
      </c>
      <c r="C198" s="157">
        <f>IF('Time Series Inputs'!C198="","",'Time Series Inputs'!C198)</f>
        <v/>
      </c>
      <c r="D198" s="157">
        <f>IF(A198="","",'Apply Constraints'!A198)</f>
        <v/>
      </c>
      <c r="E198" s="157">
        <f>IF(B198="","",(V197*B198/B197/(1+V197*(B198/B197-1))))</f>
        <v/>
      </c>
      <c r="F198" s="157">
        <f>IF(B198="","",R197*B198+T197)</f>
        <v/>
      </c>
      <c r="G198" s="157">
        <f>IF(B198="","", E198*F198)</f>
        <v/>
      </c>
      <c r="H198" s="157">
        <f>IF(B198="","", F198 - R197*B198)</f>
        <v/>
      </c>
      <c r="I198" s="157">
        <f>IF(B198="","", G198/B198)</f>
        <v/>
      </c>
      <c r="J198" s="157">
        <f>IF(B198="","", -F198* (1-(1-ANNUAL_STRATEGY_FEE)^(1/252)))</f>
        <v/>
      </c>
      <c r="K198" s="157">
        <f>IF(B198="","", H198+J198)</f>
        <v/>
      </c>
      <c r="L198" s="157">
        <f>IF(B198="","", K198+G198)</f>
        <v/>
      </c>
      <c r="M198" s="157">
        <f>IF(B198="","", G198/L198)</f>
        <v/>
      </c>
      <c r="N198" s="157">
        <f>IF(B198="","",(D198-M198))</f>
        <v/>
      </c>
      <c r="O198" s="157">
        <f>IF(B198="","",BID_OFFER_SPREAD/2*D198)</f>
        <v/>
      </c>
      <c r="P198" s="157">
        <f>IF(A198="","",IF(D198=0,-E198,IF(AND(D198=(N198+O198),NOT(O198=0)),0,IF(D198&gt;=M198,N198/(1+O198),N198/(1-O198)))))</f>
        <v/>
      </c>
      <c r="Q198" s="157">
        <f>IF(B198="","", IF(D198=0,F198*P198/B198, L198*P198/B198))</f>
        <v/>
      </c>
      <c r="R198" s="157">
        <f>IF(B198="","", Q198+I198)</f>
        <v/>
      </c>
      <c r="S198" s="157">
        <f>IF(A198="","",IF(Q198&gt;0,-Q198*B198*(1+BID_OFFER_SPREAD/2),-Q198*B198*(1-BID_OFFER_SPREAD/2)))</f>
        <v/>
      </c>
      <c r="T198" s="157">
        <f>IF(B198="","", K198+S198)</f>
        <v/>
      </c>
      <c r="U198" s="157">
        <f>IF(B198="","", R198*B198)</f>
        <v/>
      </c>
      <c r="V198" s="157">
        <f>IF(E198="","",U198/(U198+T198))</f>
        <v/>
      </c>
      <c r="W198" s="86">
        <f>IF(B198="","", IF(ROUND(V198,10)=ROUND(D198,10),"Correct", "Error"))</f>
        <v/>
      </c>
      <c r="X198" s="158">
        <f>IF(B198="","", T198+U198)</f>
        <v/>
      </c>
    </row>
    <row customHeight="1" ht="13.5" r="199" s="75">
      <c r="A199" s="126">
        <f>IF('Time Series Inputs'!A199="","",'Time Series Inputs'!A199)</f>
        <v/>
      </c>
      <c r="B199" s="157">
        <f>IF('Time Series Inputs'!B199="","",'Time Series Inputs'!B199)</f>
        <v/>
      </c>
      <c r="C199" s="157">
        <f>IF('Time Series Inputs'!C199="","",'Time Series Inputs'!C199)</f>
        <v/>
      </c>
      <c r="D199" s="157">
        <f>IF(A199="","",'Apply Constraints'!A199)</f>
        <v/>
      </c>
      <c r="E199" s="157">
        <f>IF(B199="","",(V198*B199/B198/(1+V198*(B199/B198-1))))</f>
        <v/>
      </c>
      <c r="F199" s="157">
        <f>IF(B199="","",R198*B199+T198)</f>
        <v/>
      </c>
      <c r="G199" s="157">
        <f>IF(B199="","", E199*F199)</f>
        <v/>
      </c>
      <c r="H199" s="157">
        <f>IF(B199="","", F199 - R198*B199)</f>
        <v/>
      </c>
      <c r="I199" s="157">
        <f>IF(B199="","", G199/B199)</f>
        <v/>
      </c>
      <c r="J199" s="157">
        <f>IF(B199="","", -F199* (1-(1-ANNUAL_STRATEGY_FEE)^(1/252)))</f>
        <v/>
      </c>
      <c r="K199" s="157">
        <f>IF(B199="","", H199+J199)</f>
        <v/>
      </c>
      <c r="L199" s="157">
        <f>IF(B199="","", K199+G199)</f>
        <v/>
      </c>
      <c r="M199" s="157">
        <f>IF(B199="","", G199/L199)</f>
        <v/>
      </c>
      <c r="N199" s="157">
        <f>IF(B199="","",(D199-M199))</f>
        <v/>
      </c>
      <c r="O199" s="157">
        <f>IF(B199="","",BID_OFFER_SPREAD/2*D199)</f>
        <v/>
      </c>
      <c r="P199" s="157">
        <f>IF(A199="","",IF(D199=0,-E199,IF(AND(D199=(N199+O199),NOT(O199=0)),0,IF(D199&gt;=M199,N199/(1+O199),N199/(1-O199)))))</f>
        <v/>
      </c>
      <c r="Q199" s="157">
        <f>IF(B199="","", IF(D199=0,F199*P199/B199, L199*P199/B199))</f>
        <v/>
      </c>
      <c r="R199" s="157">
        <f>IF(B199="","", Q199+I199)</f>
        <v/>
      </c>
      <c r="S199" s="157">
        <f>IF(A199="","",IF(Q199&gt;0,-Q199*B199*(1+BID_OFFER_SPREAD/2),-Q199*B199*(1-BID_OFFER_SPREAD/2)))</f>
        <v/>
      </c>
      <c r="T199" s="157">
        <f>IF(B199="","", K199+S199)</f>
        <v/>
      </c>
      <c r="U199" s="157">
        <f>IF(B199="","", R199*B199)</f>
        <v/>
      </c>
      <c r="V199" s="157">
        <f>IF(E199="","",U199/(U199+T199))</f>
        <v/>
      </c>
      <c r="W199" s="86">
        <f>IF(B199="","", IF(ROUND(V199,10)=ROUND(D199,10),"Correct", "Error"))</f>
        <v/>
      </c>
      <c r="X199" s="158">
        <f>IF(B199="","", T199+U199)</f>
        <v/>
      </c>
    </row>
    <row customHeight="1" ht="13.5" r="200" s="75">
      <c r="A200" s="126">
        <f>IF('Time Series Inputs'!A200="","",'Time Series Inputs'!A200)</f>
        <v/>
      </c>
      <c r="B200" s="157">
        <f>IF('Time Series Inputs'!B200="","",'Time Series Inputs'!B200)</f>
        <v/>
      </c>
      <c r="C200" s="157">
        <f>IF('Time Series Inputs'!C200="","",'Time Series Inputs'!C200)</f>
        <v/>
      </c>
      <c r="D200" s="157">
        <f>IF(A200="","",'Apply Constraints'!A200)</f>
        <v/>
      </c>
      <c r="E200" s="157">
        <f>IF(B200="","",(V199*B200/B199/(1+V199*(B200/B199-1))))</f>
        <v/>
      </c>
      <c r="F200" s="157">
        <f>IF(B200="","",R199*B200+T199)</f>
        <v/>
      </c>
      <c r="G200" s="157">
        <f>IF(B200="","", E200*F200)</f>
        <v/>
      </c>
      <c r="H200" s="157">
        <f>IF(B200="","", F200 - R199*B200)</f>
        <v/>
      </c>
      <c r="I200" s="157">
        <f>IF(B200="","", G200/B200)</f>
        <v/>
      </c>
      <c r="J200" s="157">
        <f>IF(B200="","", -F200* (1-(1-ANNUAL_STRATEGY_FEE)^(1/252)))</f>
        <v/>
      </c>
      <c r="K200" s="157">
        <f>IF(B200="","", H200+J200)</f>
        <v/>
      </c>
      <c r="L200" s="157">
        <f>IF(B200="","", K200+G200)</f>
        <v/>
      </c>
      <c r="M200" s="157">
        <f>IF(B200="","", G200/L200)</f>
        <v/>
      </c>
      <c r="N200" s="157">
        <f>IF(B200="","",(D200-M200))</f>
        <v/>
      </c>
      <c r="O200" s="157">
        <f>IF(B200="","",BID_OFFER_SPREAD/2*D200)</f>
        <v/>
      </c>
      <c r="P200" s="157">
        <f>IF(A200="","",IF(D200=0,-E200,IF(AND(D200=(N200+O200),NOT(O200=0)),0,IF(D200&gt;=M200,N200/(1+O200),N200/(1-O200)))))</f>
        <v/>
      </c>
      <c r="Q200" s="157">
        <f>IF(B200="","", IF(D200=0,F200*P200/B200, L200*P200/B200))</f>
        <v/>
      </c>
      <c r="R200" s="157">
        <f>IF(B200="","", Q200+I200)</f>
        <v/>
      </c>
      <c r="S200" s="157">
        <f>IF(A200="","",IF(Q200&gt;0,-Q200*B200*(1+BID_OFFER_SPREAD/2),-Q200*B200*(1-BID_OFFER_SPREAD/2)))</f>
        <v/>
      </c>
      <c r="T200" s="157">
        <f>IF(B200="","", K200+S200)</f>
        <v/>
      </c>
      <c r="U200" s="157">
        <f>IF(B200="","", R200*B200)</f>
        <v/>
      </c>
      <c r="V200" s="157">
        <f>IF(E200="","",U200/(U200+T200))</f>
        <v/>
      </c>
      <c r="W200" s="86">
        <f>IF(B200="","", IF(ROUND(V200,10)=ROUND(D200,10),"Correct", "Error"))</f>
        <v/>
      </c>
      <c r="X200" s="158">
        <f>IF(B200="","", T200+U200)</f>
        <v/>
      </c>
    </row>
    <row customHeight="1" ht="13.5" r="201" s="75">
      <c r="A201" s="126">
        <f>IF('Time Series Inputs'!A201="","",'Time Series Inputs'!A201)</f>
        <v/>
      </c>
      <c r="B201" s="157">
        <f>IF('Time Series Inputs'!B201="","",'Time Series Inputs'!B201)</f>
        <v/>
      </c>
      <c r="C201" s="157">
        <f>IF('Time Series Inputs'!C201="","",'Time Series Inputs'!C201)</f>
        <v/>
      </c>
      <c r="D201" s="157">
        <f>IF(A201="","",'Apply Constraints'!A201)</f>
        <v/>
      </c>
      <c r="E201" s="157">
        <f>IF(B201="","",(V200*B201/B200/(1+V200*(B201/B200-1))))</f>
        <v/>
      </c>
      <c r="F201" s="157">
        <f>IF(B201="","",R200*B201+T200)</f>
        <v/>
      </c>
      <c r="G201" s="157">
        <f>IF(B201="","", E201*F201)</f>
        <v/>
      </c>
      <c r="H201" s="157">
        <f>IF(B201="","", F201 - R200*B201)</f>
        <v/>
      </c>
      <c r="I201" s="157">
        <f>IF(B201="","", G201/B201)</f>
        <v/>
      </c>
      <c r="J201" s="157">
        <f>IF(B201="","", -F201* (1-(1-ANNUAL_STRATEGY_FEE)^(1/252)))</f>
        <v/>
      </c>
      <c r="K201" s="157">
        <f>IF(B201="","", H201+J201)</f>
        <v/>
      </c>
      <c r="L201" s="157">
        <f>IF(B201="","", K201+G201)</f>
        <v/>
      </c>
      <c r="M201" s="157">
        <f>IF(B201="","", G201/L201)</f>
        <v/>
      </c>
      <c r="N201" s="157">
        <f>IF(B201="","",(D201-M201))</f>
        <v/>
      </c>
      <c r="O201" s="157">
        <f>IF(B201="","",BID_OFFER_SPREAD/2*D201)</f>
        <v/>
      </c>
      <c r="P201" s="157">
        <f>IF(A201="","",IF(D201=0,-E201,IF(AND(D201=(N201+O201),NOT(O201=0)),0,IF(D201&gt;=M201,N201/(1+O201),N201/(1-O201)))))</f>
        <v/>
      </c>
      <c r="Q201" s="157">
        <f>IF(B201="","", IF(D201=0,F201*P201/B201, L201*P201/B201))</f>
        <v/>
      </c>
      <c r="R201" s="157">
        <f>IF(B201="","", Q201+I201)</f>
        <v/>
      </c>
      <c r="S201" s="157">
        <f>IF(A201="","",IF(Q201&gt;0,-Q201*B201*(1+BID_OFFER_SPREAD/2),-Q201*B201*(1-BID_OFFER_SPREAD/2)))</f>
        <v/>
      </c>
      <c r="T201" s="157">
        <f>IF(B201="","", K201+S201)</f>
        <v/>
      </c>
      <c r="U201" s="157">
        <f>IF(B201="","", R201*B201)</f>
        <v/>
      </c>
      <c r="V201" s="157">
        <f>IF(E201="","",U201/(U201+T201))</f>
        <v/>
      </c>
      <c r="W201" s="86">
        <f>IF(B201="","", IF(ROUND(V201,10)=ROUND(D201,10),"Correct", "Error"))</f>
        <v/>
      </c>
      <c r="X201" s="158">
        <f>IF(B201="","", T201+U201)</f>
        <v/>
      </c>
    </row>
    <row customHeight="1" ht="13.5" r="202" s="75">
      <c r="A202" s="126">
        <f>IF('Time Series Inputs'!A202="","",'Time Series Inputs'!A202)</f>
        <v/>
      </c>
      <c r="B202" s="157">
        <f>IF('Time Series Inputs'!B202="","",'Time Series Inputs'!B202)</f>
        <v/>
      </c>
      <c r="C202" s="157">
        <f>IF('Time Series Inputs'!C202="","",'Time Series Inputs'!C202)</f>
        <v/>
      </c>
      <c r="D202" s="157">
        <f>IF(A202="","",'Apply Constraints'!A202)</f>
        <v/>
      </c>
      <c r="E202" s="157">
        <f>IF(B202="","",(V201*B202/B201/(1+V201*(B202/B201-1))))</f>
        <v/>
      </c>
      <c r="F202" s="157">
        <f>IF(B202="","",R201*B202+T201)</f>
        <v/>
      </c>
      <c r="G202" s="157">
        <f>IF(B202="","", E202*F202)</f>
        <v/>
      </c>
      <c r="H202" s="157">
        <f>IF(B202="","", F202 - R201*B202)</f>
        <v/>
      </c>
      <c r="I202" s="157">
        <f>IF(B202="","", G202/B202)</f>
        <v/>
      </c>
      <c r="J202" s="157">
        <f>IF(B202="","", -F202* (1-(1-ANNUAL_STRATEGY_FEE)^(1/252)))</f>
        <v/>
      </c>
      <c r="K202" s="157">
        <f>IF(B202="","", H202+J202)</f>
        <v/>
      </c>
      <c r="L202" s="157">
        <f>IF(B202="","", K202+G202)</f>
        <v/>
      </c>
      <c r="M202" s="157">
        <f>IF(B202="","", G202/L202)</f>
        <v/>
      </c>
      <c r="N202" s="157">
        <f>IF(B202="","",(D202-M202))</f>
        <v/>
      </c>
      <c r="O202" s="157">
        <f>IF(B202="","",BID_OFFER_SPREAD/2*D202)</f>
        <v/>
      </c>
      <c r="P202" s="157">
        <f>IF(A202="","",IF(D202=0,-E202,IF(AND(D202=(N202+O202),NOT(O202=0)),0,IF(D202&gt;=M202,N202/(1+O202),N202/(1-O202)))))</f>
        <v/>
      </c>
      <c r="Q202" s="157">
        <f>IF(B202="","", IF(D202=0,F202*P202/B202, L202*P202/B202))</f>
        <v/>
      </c>
      <c r="R202" s="157">
        <f>IF(B202="","", Q202+I202)</f>
        <v/>
      </c>
      <c r="S202" s="157">
        <f>IF(A202="","",IF(Q202&gt;0,-Q202*B202*(1+BID_OFFER_SPREAD/2),-Q202*B202*(1-BID_OFFER_SPREAD/2)))</f>
        <v/>
      </c>
      <c r="T202" s="157">
        <f>IF(B202="","", K202+S202)</f>
        <v/>
      </c>
      <c r="U202" s="157">
        <f>IF(B202="","", R202*B202)</f>
        <v/>
      </c>
      <c r="V202" s="157">
        <f>IF(E202="","",U202/(U202+T202))</f>
        <v/>
      </c>
      <c r="W202" s="86">
        <f>IF(B202="","", IF(ROUND(V202,10)=ROUND(D202,10),"Correct", "Error"))</f>
        <v/>
      </c>
      <c r="X202" s="158">
        <f>IF(B202="","", T202+U202)</f>
        <v/>
      </c>
    </row>
    <row customHeight="1" ht="13.5" r="203" s="75">
      <c r="A203" s="126">
        <f>IF('Time Series Inputs'!A203="","",'Time Series Inputs'!A203)</f>
        <v/>
      </c>
      <c r="B203" s="157">
        <f>IF('Time Series Inputs'!B203="","",'Time Series Inputs'!B203)</f>
        <v/>
      </c>
      <c r="C203" s="157">
        <f>IF('Time Series Inputs'!C203="","",'Time Series Inputs'!C203)</f>
        <v/>
      </c>
      <c r="D203" s="157">
        <f>IF(A203="","",'Apply Constraints'!A203)</f>
        <v/>
      </c>
      <c r="E203" s="157">
        <f>IF(B203="","",(V202*B203/B202/(1+V202*(B203/B202-1))))</f>
        <v/>
      </c>
      <c r="F203" s="157">
        <f>IF(B203="","",R202*B203+T202)</f>
        <v/>
      </c>
      <c r="G203" s="157">
        <f>IF(B203="","", E203*F203)</f>
        <v/>
      </c>
      <c r="H203" s="157">
        <f>IF(B203="","", F203 - R202*B203)</f>
        <v/>
      </c>
      <c r="I203" s="157">
        <f>IF(B203="","", G203/B203)</f>
        <v/>
      </c>
      <c r="J203" s="157">
        <f>IF(B203="","", -F203* (1-(1-ANNUAL_STRATEGY_FEE)^(1/252)))</f>
        <v/>
      </c>
      <c r="K203" s="157">
        <f>IF(B203="","", H203+J203)</f>
        <v/>
      </c>
      <c r="L203" s="157">
        <f>IF(B203="","", K203+G203)</f>
        <v/>
      </c>
      <c r="M203" s="157">
        <f>IF(B203="","", G203/L203)</f>
        <v/>
      </c>
      <c r="N203" s="157">
        <f>IF(B203="","",(D203-M203))</f>
        <v/>
      </c>
      <c r="O203" s="157">
        <f>IF(B203="","",BID_OFFER_SPREAD/2*D203)</f>
        <v/>
      </c>
      <c r="P203" s="157">
        <f>IF(A203="","",IF(D203=0,-E203,IF(AND(D203=(N203+O203),NOT(O203=0)),0,IF(D203&gt;=M203,N203/(1+O203),N203/(1-O203)))))</f>
        <v/>
      </c>
      <c r="Q203" s="157">
        <f>IF(B203="","", IF(D203=0,F203*P203/B203, L203*P203/B203))</f>
        <v/>
      </c>
      <c r="R203" s="157">
        <f>IF(B203="","", Q203+I203)</f>
        <v/>
      </c>
      <c r="S203" s="157">
        <f>IF(A203="","",IF(Q203&gt;0,-Q203*B203*(1+BID_OFFER_SPREAD/2),-Q203*B203*(1-BID_OFFER_SPREAD/2)))</f>
        <v/>
      </c>
      <c r="T203" s="157">
        <f>IF(B203="","", K203+S203)</f>
        <v/>
      </c>
      <c r="U203" s="157">
        <f>IF(B203="","", R203*B203)</f>
        <v/>
      </c>
      <c r="V203" s="157">
        <f>IF(E203="","",U203/(U203+T203))</f>
        <v/>
      </c>
      <c r="W203" s="86">
        <f>IF(B203="","", IF(ROUND(V203,10)=ROUND(D203,10),"Correct", "Error"))</f>
        <v/>
      </c>
      <c r="X203" s="158">
        <f>IF(B203="","", T203+U203)</f>
        <v/>
      </c>
    </row>
    <row customHeight="1" ht="13.5" r="204" s="75">
      <c r="A204" s="126">
        <f>IF('Time Series Inputs'!A204="","",'Time Series Inputs'!A204)</f>
        <v/>
      </c>
      <c r="B204" s="157">
        <f>IF('Time Series Inputs'!B204="","",'Time Series Inputs'!B204)</f>
        <v/>
      </c>
      <c r="C204" s="157">
        <f>IF('Time Series Inputs'!C204="","",'Time Series Inputs'!C204)</f>
        <v/>
      </c>
      <c r="D204" s="157">
        <f>IF(A204="","",'Apply Constraints'!A204)</f>
        <v/>
      </c>
      <c r="E204" s="157">
        <f>IF(B204="","",(V203*B204/B203/(1+V203*(B204/B203-1))))</f>
        <v/>
      </c>
      <c r="F204" s="157">
        <f>IF(B204="","",R203*B204+T203)</f>
        <v/>
      </c>
      <c r="G204" s="157">
        <f>IF(B204="","", E204*F204)</f>
        <v/>
      </c>
      <c r="H204" s="157">
        <f>IF(B204="","", F204 - R203*B204)</f>
        <v/>
      </c>
      <c r="I204" s="157">
        <f>IF(B204="","", G204/B204)</f>
        <v/>
      </c>
      <c r="J204" s="157">
        <f>IF(B204="","", -F204* (1-(1-ANNUAL_STRATEGY_FEE)^(1/252)))</f>
        <v/>
      </c>
      <c r="K204" s="157">
        <f>IF(B204="","", H204+J204)</f>
        <v/>
      </c>
      <c r="L204" s="157">
        <f>IF(B204="","", K204+G204)</f>
        <v/>
      </c>
      <c r="M204" s="157">
        <f>IF(B204="","", G204/L204)</f>
        <v/>
      </c>
      <c r="N204" s="157">
        <f>IF(B204="","",(D204-M204))</f>
        <v/>
      </c>
      <c r="O204" s="157">
        <f>IF(B204="","",BID_OFFER_SPREAD/2*D204)</f>
        <v/>
      </c>
      <c r="P204" s="157">
        <f>IF(A204="","",IF(D204=0,-E204,IF(AND(D204=(N204+O204),NOT(O204=0)),0,IF(D204&gt;=M204,N204/(1+O204),N204/(1-O204)))))</f>
        <v/>
      </c>
      <c r="Q204" s="157">
        <f>IF(B204="","", IF(D204=0,F204*P204/B204, L204*P204/B204))</f>
        <v/>
      </c>
      <c r="R204" s="157">
        <f>IF(B204="","", Q204+I204)</f>
        <v/>
      </c>
      <c r="S204" s="157">
        <f>IF(A204="","",IF(Q204&gt;0,-Q204*B204*(1+BID_OFFER_SPREAD/2),-Q204*B204*(1-BID_OFFER_SPREAD/2)))</f>
        <v/>
      </c>
      <c r="T204" s="157">
        <f>IF(B204="","", K204+S204)</f>
        <v/>
      </c>
      <c r="U204" s="157">
        <f>IF(B204="","", R204*B204)</f>
        <v/>
      </c>
      <c r="V204" s="157">
        <f>IF(E204="","",U204/(U204+T204))</f>
        <v/>
      </c>
      <c r="W204" s="86">
        <f>IF(B204="","", IF(ROUND(V204,10)=ROUND(D204,10),"Correct", "Error"))</f>
        <v/>
      </c>
      <c r="X204" s="158">
        <f>IF(B204="","", T204+U204)</f>
        <v/>
      </c>
    </row>
    <row customHeight="1" ht="13.5" r="205" s="75">
      <c r="A205" s="126">
        <f>IF('Time Series Inputs'!A205="","",'Time Series Inputs'!A205)</f>
        <v/>
      </c>
      <c r="B205" s="157">
        <f>IF('Time Series Inputs'!B205="","",'Time Series Inputs'!B205)</f>
        <v/>
      </c>
      <c r="C205" s="157">
        <f>IF('Time Series Inputs'!C205="","",'Time Series Inputs'!C205)</f>
        <v/>
      </c>
      <c r="D205" s="157">
        <f>IF(A205="","",'Apply Constraints'!A205)</f>
        <v/>
      </c>
      <c r="E205" s="157">
        <f>IF(B205="","",(V204*B205/B204/(1+V204*(B205/B204-1))))</f>
        <v/>
      </c>
      <c r="F205" s="157">
        <f>IF(B205="","",R204*B205+T204)</f>
        <v/>
      </c>
      <c r="G205" s="157">
        <f>IF(B205="","", E205*F205)</f>
        <v/>
      </c>
      <c r="H205" s="157">
        <f>IF(B205="","", F205 - R204*B205)</f>
        <v/>
      </c>
      <c r="I205" s="157">
        <f>IF(B205="","", G205/B205)</f>
        <v/>
      </c>
      <c r="J205" s="157">
        <f>IF(B205="","", -F205* (1-(1-ANNUAL_STRATEGY_FEE)^(1/252)))</f>
        <v/>
      </c>
      <c r="K205" s="157">
        <f>IF(B205="","", H205+J205)</f>
        <v/>
      </c>
      <c r="L205" s="157">
        <f>IF(B205="","", K205+G205)</f>
        <v/>
      </c>
      <c r="M205" s="157">
        <f>IF(B205="","", G205/L205)</f>
        <v/>
      </c>
      <c r="N205" s="157">
        <f>IF(B205="","",(D205-M205))</f>
        <v/>
      </c>
      <c r="O205" s="157">
        <f>IF(B205="","",BID_OFFER_SPREAD/2*D205)</f>
        <v/>
      </c>
      <c r="P205" s="157">
        <f>IF(A205="","",IF(D205=0,-E205,IF(AND(D205=(N205+O205),NOT(O205=0)),0,IF(D205&gt;=M205,N205/(1+O205),N205/(1-O205)))))</f>
        <v/>
      </c>
      <c r="Q205" s="157">
        <f>IF(B205="","", IF(D205=0,F205*P205/B205, L205*P205/B205))</f>
        <v/>
      </c>
      <c r="R205" s="157">
        <f>IF(B205="","", Q205+I205)</f>
        <v/>
      </c>
      <c r="S205" s="157">
        <f>IF(A205="","",IF(Q205&gt;0,-Q205*B205*(1+BID_OFFER_SPREAD/2),-Q205*B205*(1-BID_OFFER_SPREAD/2)))</f>
        <v/>
      </c>
      <c r="T205" s="157">
        <f>IF(B205="","", K205+S205)</f>
        <v/>
      </c>
      <c r="U205" s="157">
        <f>IF(B205="","", R205*B205)</f>
        <v/>
      </c>
      <c r="V205" s="157">
        <f>IF(E205="","",U205/(U205+T205))</f>
        <v/>
      </c>
      <c r="W205" s="86">
        <f>IF(B205="","", IF(ROUND(V205,10)=ROUND(D205,10),"Correct", "Error"))</f>
        <v/>
      </c>
      <c r="X205" s="158">
        <f>IF(B205="","", T205+U205)</f>
        <v/>
      </c>
    </row>
    <row customHeight="1" ht="13.5" r="206" s="75">
      <c r="A206" s="126">
        <f>IF('Time Series Inputs'!A206="","",'Time Series Inputs'!A206)</f>
        <v/>
      </c>
      <c r="B206" s="157">
        <f>IF('Time Series Inputs'!B206="","",'Time Series Inputs'!B206)</f>
        <v/>
      </c>
      <c r="C206" s="157">
        <f>IF('Time Series Inputs'!C206="","",'Time Series Inputs'!C206)</f>
        <v/>
      </c>
      <c r="D206" s="157">
        <f>IF(A206="","",'Apply Constraints'!A206)</f>
        <v/>
      </c>
      <c r="E206" s="157">
        <f>IF(B206="","",(V205*B206/B205/(1+V205*(B206/B205-1))))</f>
        <v/>
      </c>
      <c r="F206" s="157">
        <f>IF(B206="","",R205*B206+T205)</f>
        <v/>
      </c>
      <c r="G206" s="157">
        <f>IF(B206="","", E206*F206)</f>
        <v/>
      </c>
      <c r="H206" s="157">
        <f>IF(B206="","", F206 - R205*B206)</f>
        <v/>
      </c>
      <c r="I206" s="157">
        <f>IF(B206="","", G206/B206)</f>
        <v/>
      </c>
      <c r="J206" s="157">
        <f>IF(B206="","", -F206* (1-(1-ANNUAL_STRATEGY_FEE)^(1/252)))</f>
        <v/>
      </c>
      <c r="K206" s="157">
        <f>IF(B206="","", H206+J206)</f>
        <v/>
      </c>
      <c r="L206" s="157">
        <f>IF(B206="","", K206+G206)</f>
        <v/>
      </c>
      <c r="M206" s="157">
        <f>IF(B206="","", G206/L206)</f>
        <v/>
      </c>
      <c r="N206" s="157">
        <f>IF(B206="","",(D206-M206))</f>
        <v/>
      </c>
      <c r="O206" s="157">
        <f>IF(B206="","",BID_OFFER_SPREAD/2*D206)</f>
        <v/>
      </c>
      <c r="P206" s="157">
        <f>IF(A206="","",IF(D206=0,-E206,IF(AND(D206=(N206+O206),NOT(O206=0)),0,IF(D206&gt;=M206,N206/(1+O206),N206/(1-O206)))))</f>
        <v/>
      </c>
      <c r="Q206" s="157">
        <f>IF(B206="","", IF(D206=0,F206*P206/B206, L206*P206/B206))</f>
        <v/>
      </c>
      <c r="R206" s="157">
        <f>IF(B206="","", Q206+I206)</f>
        <v/>
      </c>
      <c r="S206" s="157">
        <f>IF(A206="","",IF(Q206&gt;0,-Q206*B206*(1+BID_OFFER_SPREAD/2),-Q206*B206*(1-BID_OFFER_SPREAD/2)))</f>
        <v/>
      </c>
      <c r="T206" s="157">
        <f>IF(B206="","", K206+S206)</f>
        <v/>
      </c>
      <c r="U206" s="157">
        <f>IF(B206="","", R206*B206)</f>
        <v/>
      </c>
      <c r="V206" s="157">
        <f>IF(E206="","",U206/(U206+T206))</f>
        <v/>
      </c>
      <c r="W206" s="86">
        <f>IF(B206="","", IF(ROUND(V206,10)=ROUND(D206,10),"Correct", "Error"))</f>
        <v/>
      </c>
      <c r="X206" s="158">
        <f>IF(B206="","", T206+U206)</f>
        <v/>
      </c>
    </row>
    <row customHeight="1" ht="13.5" r="207" s="75">
      <c r="A207" s="126">
        <f>IF('Time Series Inputs'!A207="","",'Time Series Inputs'!A207)</f>
        <v/>
      </c>
      <c r="B207" s="157">
        <f>IF('Time Series Inputs'!B207="","",'Time Series Inputs'!B207)</f>
        <v/>
      </c>
      <c r="C207" s="157">
        <f>IF('Time Series Inputs'!C207="","",'Time Series Inputs'!C207)</f>
        <v/>
      </c>
      <c r="D207" s="157">
        <f>IF(A207="","",'Apply Constraints'!A207)</f>
        <v/>
      </c>
      <c r="E207" s="157">
        <f>IF(B207="","",(V206*B207/B206/(1+V206*(B207/B206-1))))</f>
        <v/>
      </c>
      <c r="F207" s="157">
        <f>IF(B207="","",R206*B207+T206)</f>
        <v/>
      </c>
      <c r="G207" s="157">
        <f>IF(B207="","", E207*F207)</f>
        <v/>
      </c>
      <c r="H207" s="157">
        <f>IF(B207="","", F207 - R206*B207)</f>
        <v/>
      </c>
      <c r="I207" s="157">
        <f>IF(B207="","", G207/B207)</f>
        <v/>
      </c>
      <c r="J207" s="157">
        <f>IF(B207="","", -F207* (1-(1-ANNUAL_STRATEGY_FEE)^(1/252)))</f>
        <v/>
      </c>
      <c r="K207" s="157">
        <f>IF(B207="","", H207+J207)</f>
        <v/>
      </c>
      <c r="L207" s="157">
        <f>IF(B207="","", K207+G207)</f>
        <v/>
      </c>
      <c r="M207" s="157">
        <f>IF(B207="","", G207/L207)</f>
        <v/>
      </c>
      <c r="N207" s="157">
        <f>IF(B207="","",(D207-M207))</f>
        <v/>
      </c>
      <c r="O207" s="157">
        <f>IF(B207="","",BID_OFFER_SPREAD/2*D207)</f>
        <v/>
      </c>
      <c r="P207" s="157">
        <f>IF(A207="","",IF(D207=0,-E207,IF(AND(D207=(N207+O207),NOT(O207=0)),0,IF(D207&gt;=M207,N207/(1+O207),N207/(1-O207)))))</f>
        <v/>
      </c>
      <c r="Q207" s="157">
        <f>IF(B207="","", IF(D207=0,F207*P207/B207, L207*P207/B207))</f>
        <v/>
      </c>
      <c r="R207" s="157">
        <f>IF(B207="","", Q207+I207)</f>
        <v/>
      </c>
      <c r="S207" s="157">
        <f>IF(A207="","",IF(Q207&gt;0,-Q207*B207*(1+BID_OFFER_SPREAD/2),-Q207*B207*(1-BID_OFFER_SPREAD/2)))</f>
        <v/>
      </c>
      <c r="T207" s="157">
        <f>IF(B207="","", K207+S207)</f>
        <v/>
      </c>
      <c r="U207" s="157">
        <f>IF(B207="","", R207*B207)</f>
        <v/>
      </c>
      <c r="V207" s="157">
        <f>IF(E207="","",U207/(U207+T207))</f>
        <v/>
      </c>
      <c r="W207" s="86">
        <f>IF(B207="","", IF(ROUND(V207,10)=ROUND(D207,10),"Correct", "Error"))</f>
        <v/>
      </c>
      <c r="X207" s="158">
        <f>IF(B207="","", T207+U207)</f>
        <v/>
      </c>
    </row>
    <row customHeight="1" ht="13.5" r="208" s="75">
      <c r="A208" s="126">
        <f>IF('Time Series Inputs'!A208="","",'Time Series Inputs'!A208)</f>
        <v/>
      </c>
      <c r="B208" s="157">
        <f>IF('Time Series Inputs'!B208="","",'Time Series Inputs'!B208)</f>
        <v/>
      </c>
      <c r="C208" s="157">
        <f>IF('Time Series Inputs'!C208="","",'Time Series Inputs'!C208)</f>
        <v/>
      </c>
      <c r="D208" s="157">
        <f>IF(A208="","",'Apply Constraints'!A208)</f>
        <v/>
      </c>
      <c r="E208" s="157">
        <f>IF(B208="","",(V207*B208/B207/(1+V207*(B208/B207-1))))</f>
        <v/>
      </c>
      <c r="F208" s="157">
        <f>IF(B208="","",R207*B208+T207)</f>
        <v/>
      </c>
      <c r="G208" s="157">
        <f>IF(B208="","", E208*F208)</f>
        <v/>
      </c>
      <c r="H208" s="157">
        <f>IF(B208="","", F208 - R207*B208)</f>
        <v/>
      </c>
      <c r="I208" s="157">
        <f>IF(B208="","", G208/B208)</f>
        <v/>
      </c>
      <c r="J208" s="157">
        <f>IF(B208="","", -F208* (1-(1-ANNUAL_STRATEGY_FEE)^(1/252)))</f>
        <v/>
      </c>
      <c r="K208" s="157">
        <f>IF(B208="","", H208+J208)</f>
        <v/>
      </c>
      <c r="L208" s="157">
        <f>IF(B208="","", K208+G208)</f>
        <v/>
      </c>
      <c r="M208" s="157">
        <f>IF(B208="","", G208/L208)</f>
        <v/>
      </c>
      <c r="N208" s="157">
        <f>IF(B208="","",(D208-M208))</f>
        <v/>
      </c>
      <c r="O208" s="157">
        <f>IF(B208="","",BID_OFFER_SPREAD/2*D208)</f>
        <v/>
      </c>
      <c r="P208" s="157">
        <f>IF(A208="","",IF(D208=0,-E208,IF(AND(D208=(N208+O208),NOT(O208=0)),0,IF(D208&gt;=M208,N208/(1+O208),N208/(1-O208)))))</f>
        <v/>
      </c>
      <c r="Q208" s="157">
        <f>IF(B208="","", IF(D208=0,F208*P208/B208, L208*P208/B208))</f>
        <v/>
      </c>
      <c r="R208" s="157">
        <f>IF(B208="","", Q208+I208)</f>
        <v/>
      </c>
      <c r="S208" s="157">
        <f>IF(A208="","",IF(Q208&gt;0,-Q208*B208*(1+BID_OFFER_SPREAD/2),-Q208*B208*(1-BID_OFFER_SPREAD/2)))</f>
        <v/>
      </c>
      <c r="T208" s="157">
        <f>IF(B208="","", K208+S208)</f>
        <v/>
      </c>
      <c r="U208" s="157">
        <f>IF(B208="","", R208*B208)</f>
        <v/>
      </c>
      <c r="V208" s="157">
        <f>IF(E208="","",U208/(U208+T208))</f>
        <v/>
      </c>
      <c r="W208" s="86">
        <f>IF(B208="","", IF(ROUND(V208,10)=ROUND(D208,10),"Correct", "Error"))</f>
        <v/>
      </c>
      <c r="X208" s="158">
        <f>IF(B208="","", T208+U208)</f>
        <v/>
      </c>
    </row>
    <row customHeight="1" ht="13.5" r="209" s="75">
      <c r="A209" s="126">
        <f>IF('Time Series Inputs'!A209="","",'Time Series Inputs'!A209)</f>
        <v/>
      </c>
      <c r="B209" s="157">
        <f>IF('Time Series Inputs'!B209="","",'Time Series Inputs'!B209)</f>
        <v/>
      </c>
      <c r="C209" s="157">
        <f>IF('Time Series Inputs'!C209="","",'Time Series Inputs'!C209)</f>
        <v/>
      </c>
      <c r="D209" s="157">
        <f>IF(A209="","",'Apply Constraints'!A209)</f>
        <v/>
      </c>
      <c r="E209" s="157">
        <f>IF(B209="","",(V208*B209/B208/(1+V208*(B209/B208-1))))</f>
        <v/>
      </c>
      <c r="F209" s="157">
        <f>IF(B209="","",R208*B209+T208)</f>
        <v/>
      </c>
      <c r="G209" s="157">
        <f>IF(B209="","", E209*F209)</f>
        <v/>
      </c>
      <c r="H209" s="157">
        <f>IF(B209="","", F209 - R208*B209)</f>
        <v/>
      </c>
      <c r="I209" s="157">
        <f>IF(B209="","", G209/B209)</f>
        <v/>
      </c>
      <c r="J209" s="157">
        <f>IF(B209="","", -F209* (1-(1-ANNUAL_STRATEGY_FEE)^(1/252)))</f>
        <v/>
      </c>
      <c r="K209" s="157">
        <f>IF(B209="","", H209+J209)</f>
        <v/>
      </c>
      <c r="L209" s="157">
        <f>IF(B209="","", K209+G209)</f>
        <v/>
      </c>
      <c r="M209" s="157">
        <f>IF(B209="","", G209/L209)</f>
        <v/>
      </c>
      <c r="N209" s="157">
        <f>IF(B209="","",(D209-M209))</f>
        <v/>
      </c>
      <c r="O209" s="157">
        <f>IF(B209="","",BID_OFFER_SPREAD/2*D209)</f>
        <v/>
      </c>
      <c r="P209" s="157">
        <f>IF(A209="","",IF(D209=0,-E209,IF(AND(D209=(N209+O209),NOT(O209=0)),0,IF(D209&gt;=M209,N209/(1+O209),N209/(1-O209)))))</f>
        <v/>
      </c>
      <c r="Q209" s="157">
        <f>IF(B209="","", IF(D209=0,F209*P209/B209, L209*P209/B209))</f>
        <v/>
      </c>
      <c r="R209" s="157">
        <f>IF(B209="","", Q209+I209)</f>
        <v/>
      </c>
      <c r="S209" s="157">
        <f>IF(A209="","",IF(Q209&gt;0,-Q209*B209*(1+BID_OFFER_SPREAD/2),-Q209*B209*(1-BID_OFFER_SPREAD/2)))</f>
        <v/>
      </c>
      <c r="T209" s="157">
        <f>IF(B209="","", K209+S209)</f>
        <v/>
      </c>
      <c r="U209" s="157">
        <f>IF(B209="","", R209*B209)</f>
        <v/>
      </c>
      <c r="V209" s="157">
        <f>IF(E209="","",U209/(U209+T209))</f>
        <v/>
      </c>
      <c r="W209" s="86">
        <f>IF(B209="","", IF(ROUND(V209,10)=ROUND(D209,10),"Correct", "Error"))</f>
        <v/>
      </c>
      <c r="X209" s="158">
        <f>IF(B209="","", T209+U209)</f>
        <v/>
      </c>
    </row>
    <row customHeight="1" ht="13.5" r="210" s="75">
      <c r="A210" s="126">
        <f>IF('Time Series Inputs'!A210="","",'Time Series Inputs'!A210)</f>
        <v/>
      </c>
      <c r="B210" s="157">
        <f>IF('Time Series Inputs'!B210="","",'Time Series Inputs'!B210)</f>
        <v/>
      </c>
      <c r="C210" s="157">
        <f>IF('Time Series Inputs'!C210="","",'Time Series Inputs'!C210)</f>
        <v/>
      </c>
      <c r="D210" s="157">
        <f>IF(A210="","",'Apply Constraints'!A210)</f>
        <v/>
      </c>
      <c r="E210" s="157">
        <f>IF(B210="","",(V209*B210/B209/(1+V209*(B210/B209-1))))</f>
        <v/>
      </c>
      <c r="F210" s="157">
        <f>IF(B210="","",R209*B210+T209)</f>
        <v/>
      </c>
      <c r="G210" s="157">
        <f>IF(B210="","", E210*F210)</f>
        <v/>
      </c>
      <c r="H210" s="157">
        <f>IF(B210="","", F210 - R209*B210)</f>
        <v/>
      </c>
      <c r="I210" s="157">
        <f>IF(B210="","", G210/B210)</f>
        <v/>
      </c>
      <c r="J210" s="157">
        <f>IF(B210="","", -F210* (1-(1-ANNUAL_STRATEGY_FEE)^(1/252)))</f>
        <v/>
      </c>
      <c r="K210" s="157">
        <f>IF(B210="","", H210+J210)</f>
        <v/>
      </c>
      <c r="L210" s="157">
        <f>IF(B210="","", K210+G210)</f>
        <v/>
      </c>
      <c r="M210" s="157">
        <f>IF(B210="","", G210/L210)</f>
        <v/>
      </c>
      <c r="N210" s="157">
        <f>IF(B210="","",(D210-M210))</f>
        <v/>
      </c>
      <c r="O210" s="157">
        <f>IF(B210="","",BID_OFFER_SPREAD/2*D210)</f>
        <v/>
      </c>
      <c r="P210" s="157">
        <f>IF(A210="","",IF(D210=0,-E210,IF(AND(D210=(N210+O210),NOT(O210=0)),0,IF(D210&gt;=M210,N210/(1+O210),N210/(1-O210)))))</f>
        <v/>
      </c>
      <c r="Q210" s="157">
        <f>IF(B210="","", IF(D210=0,F210*P210/B210, L210*P210/B210))</f>
        <v/>
      </c>
      <c r="R210" s="157">
        <f>IF(B210="","", Q210+I210)</f>
        <v/>
      </c>
      <c r="S210" s="157">
        <f>IF(A210="","",IF(Q210&gt;0,-Q210*B210*(1+BID_OFFER_SPREAD/2),-Q210*B210*(1-BID_OFFER_SPREAD/2)))</f>
        <v/>
      </c>
      <c r="T210" s="157">
        <f>IF(B210="","", K210+S210)</f>
        <v/>
      </c>
      <c r="U210" s="157">
        <f>IF(B210="","", R210*B210)</f>
        <v/>
      </c>
      <c r="V210" s="157">
        <f>IF(E210="","",U210/(U210+T210))</f>
        <v/>
      </c>
      <c r="W210" s="86">
        <f>IF(B210="","", IF(ROUND(V210,10)=ROUND(D210,10),"Correct", "Error"))</f>
        <v/>
      </c>
      <c r="X210" s="158">
        <f>IF(B210="","", T210+U210)</f>
        <v/>
      </c>
    </row>
    <row customHeight="1" ht="13.5" r="211" s="75">
      <c r="A211" s="126">
        <f>IF('Time Series Inputs'!A211="","",'Time Series Inputs'!A211)</f>
        <v/>
      </c>
      <c r="B211" s="157">
        <f>IF('Time Series Inputs'!B211="","",'Time Series Inputs'!B211)</f>
        <v/>
      </c>
      <c r="C211" s="157">
        <f>IF('Time Series Inputs'!C211="","",'Time Series Inputs'!C211)</f>
        <v/>
      </c>
      <c r="D211" s="157">
        <f>IF(A211="","",'Apply Constraints'!A211)</f>
        <v/>
      </c>
      <c r="E211" s="157">
        <f>IF(B211="","",(V210*B211/B210/(1+V210*(B211/B210-1))))</f>
        <v/>
      </c>
      <c r="F211" s="157">
        <f>IF(B211="","",R210*B211+T210)</f>
        <v/>
      </c>
      <c r="G211" s="157">
        <f>IF(B211="","", E211*F211)</f>
        <v/>
      </c>
      <c r="H211" s="157">
        <f>IF(B211="","", F211 - R210*B211)</f>
        <v/>
      </c>
      <c r="I211" s="157">
        <f>IF(B211="","", G211/B211)</f>
        <v/>
      </c>
      <c r="J211" s="157">
        <f>IF(B211="","", -F211* (1-(1-ANNUAL_STRATEGY_FEE)^(1/252)))</f>
        <v/>
      </c>
      <c r="K211" s="157">
        <f>IF(B211="","", H211+J211)</f>
        <v/>
      </c>
      <c r="L211" s="157">
        <f>IF(B211="","", K211+G211)</f>
        <v/>
      </c>
      <c r="M211" s="157">
        <f>IF(B211="","", G211/L211)</f>
        <v/>
      </c>
      <c r="N211" s="157">
        <f>IF(B211="","",(D211-M211))</f>
        <v/>
      </c>
      <c r="O211" s="157">
        <f>IF(B211="","",BID_OFFER_SPREAD/2*D211)</f>
        <v/>
      </c>
      <c r="P211" s="157">
        <f>IF(A211="","",IF(D211=0,-E211,IF(AND(D211=(N211+O211),NOT(O211=0)),0,IF(D211&gt;=M211,N211/(1+O211),N211/(1-O211)))))</f>
        <v/>
      </c>
      <c r="Q211" s="157">
        <f>IF(B211="","", IF(D211=0,F211*P211/B211, L211*P211/B211))</f>
        <v/>
      </c>
      <c r="R211" s="157">
        <f>IF(B211="","", Q211+I211)</f>
        <v/>
      </c>
      <c r="S211" s="157">
        <f>IF(A211="","",IF(Q211&gt;0,-Q211*B211*(1+BID_OFFER_SPREAD/2),-Q211*B211*(1-BID_OFFER_SPREAD/2)))</f>
        <v/>
      </c>
      <c r="T211" s="157">
        <f>IF(B211="","", K211+S211)</f>
        <v/>
      </c>
      <c r="U211" s="157">
        <f>IF(B211="","", R211*B211)</f>
        <v/>
      </c>
      <c r="V211" s="157">
        <f>IF(E211="","",U211/(U211+T211))</f>
        <v/>
      </c>
      <c r="W211" s="86">
        <f>IF(B211="","", IF(ROUND(V211,10)=ROUND(D211,10),"Correct", "Error"))</f>
        <v/>
      </c>
      <c r="X211" s="158">
        <f>IF(B211="","", T211+U211)</f>
        <v/>
      </c>
    </row>
    <row customHeight="1" ht="13.5" r="212" s="75">
      <c r="A212" s="126">
        <f>IF('Time Series Inputs'!A212="","",'Time Series Inputs'!A212)</f>
        <v/>
      </c>
      <c r="B212" s="157">
        <f>IF('Time Series Inputs'!B212="","",'Time Series Inputs'!B212)</f>
        <v/>
      </c>
      <c r="C212" s="157">
        <f>IF('Time Series Inputs'!C212="","",'Time Series Inputs'!C212)</f>
        <v/>
      </c>
      <c r="D212" s="157">
        <f>IF(A212="","",'Apply Constraints'!A212)</f>
        <v/>
      </c>
      <c r="E212" s="157">
        <f>IF(B212="","",(V211*B212/B211/(1+V211*(B212/B211-1))))</f>
        <v/>
      </c>
      <c r="F212" s="157">
        <f>IF(B212="","",R211*B212+T211)</f>
        <v/>
      </c>
      <c r="G212" s="157">
        <f>IF(B212="","", E212*F212)</f>
        <v/>
      </c>
      <c r="H212" s="157">
        <f>IF(B212="","", F212 - R211*B212)</f>
        <v/>
      </c>
      <c r="I212" s="157">
        <f>IF(B212="","", G212/B212)</f>
        <v/>
      </c>
      <c r="J212" s="157">
        <f>IF(B212="","", -F212* (1-(1-ANNUAL_STRATEGY_FEE)^(1/252)))</f>
        <v/>
      </c>
      <c r="K212" s="157">
        <f>IF(B212="","", H212+J212)</f>
        <v/>
      </c>
      <c r="L212" s="157">
        <f>IF(B212="","", K212+G212)</f>
        <v/>
      </c>
      <c r="M212" s="157">
        <f>IF(B212="","", G212/L212)</f>
        <v/>
      </c>
      <c r="N212" s="157">
        <f>IF(B212="","",(D212-M212))</f>
        <v/>
      </c>
      <c r="O212" s="157">
        <f>IF(B212="","",BID_OFFER_SPREAD/2*D212)</f>
        <v/>
      </c>
      <c r="P212" s="157">
        <f>IF(A212="","",IF(D212=0,-E212,IF(AND(D212=(N212+O212),NOT(O212=0)),0,IF(D212&gt;=M212,N212/(1+O212),N212/(1-O212)))))</f>
        <v/>
      </c>
      <c r="Q212" s="157">
        <f>IF(B212="","", IF(D212=0,F212*P212/B212, L212*P212/B212))</f>
        <v/>
      </c>
      <c r="R212" s="157">
        <f>IF(B212="","", Q212+I212)</f>
        <v/>
      </c>
      <c r="S212" s="157">
        <f>IF(A212="","",IF(Q212&gt;0,-Q212*B212*(1+BID_OFFER_SPREAD/2),-Q212*B212*(1-BID_OFFER_SPREAD/2)))</f>
        <v/>
      </c>
      <c r="T212" s="157">
        <f>IF(B212="","", K212+S212)</f>
        <v/>
      </c>
      <c r="U212" s="157">
        <f>IF(B212="","", R212*B212)</f>
        <v/>
      </c>
      <c r="V212" s="157">
        <f>IF(E212="","",U212/(U212+T212))</f>
        <v/>
      </c>
      <c r="W212" s="86">
        <f>IF(B212="","", IF(ROUND(V212,10)=ROUND(D212,10),"Correct", "Error"))</f>
        <v/>
      </c>
      <c r="X212" s="158">
        <f>IF(B212="","", T212+U212)</f>
        <v/>
      </c>
    </row>
    <row customHeight="1" ht="13.5" r="213" s="75">
      <c r="A213" s="126">
        <f>IF('Time Series Inputs'!A213="","",'Time Series Inputs'!A213)</f>
        <v/>
      </c>
      <c r="B213" s="157">
        <f>IF('Time Series Inputs'!B213="","",'Time Series Inputs'!B213)</f>
        <v/>
      </c>
      <c r="C213" s="157">
        <f>IF('Time Series Inputs'!C213="","",'Time Series Inputs'!C213)</f>
        <v/>
      </c>
      <c r="D213" s="157">
        <f>IF(A213="","",'Apply Constraints'!A213)</f>
        <v/>
      </c>
      <c r="E213" s="157">
        <f>IF(B213="","",(V212*B213/B212/(1+V212*(B213/B212-1))))</f>
        <v/>
      </c>
      <c r="F213" s="157">
        <f>IF(B213="","",R212*B213+T212)</f>
        <v/>
      </c>
      <c r="G213" s="157">
        <f>IF(B213="","", E213*F213)</f>
        <v/>
      </c>
      <c r="H213" s="157">
        <f>IF(B213="","", F213 - R212*B213)</f>
        <v/>
      </c>
      <c r="I213" s="157">
        <f>IF(B213="","", G213/B213)</f>
        <v/>
      </c>
      <c r="J213" s="157">
        <f>IF(B213="","", -F213* (1-(1-ANNUAL_STRATEGY_FEE)^(1/252)))</f>
        <v/>
      </c>
      <c r="K213" s="157">
        <f>IF(B213="","", H213+J213)</f>
        <v/>
      </c>
      <c r="L213" s="157">
        <f>IF(B213="","", K213+G213)</f>
        <v/>
      </c>
      <c r="M213" s="157">
        <f>IF(B213="","", G213/L213)</f>
        <v/>
      </c>
      <c r="N213" s="157">
        <f>IF(B213="","",(D213-M213))</f>
        <v/>
      </c>
      <c r="O213" s="157">
        <f>IF(B213="","",BID_OFFER_SPREAD/2*D213)</f>
        <v/>
      </c>
      <c r="P213" s="157">
        <f>IF(A213="","",IF(D213=0,-E213,IF(AND(D213=(N213+O213),NOT(O213=0)),0,IF(D213&gt;=M213,N213/(1+O213),N213/(1-O213)))))</f>
        <v/>
      </c>
      <c r="Q213" s="157">
        <f>IF(B213="","", IF(D213=0,F213*P213/B213, L213*P213/B213))</f>
        <v/>
      </c>
      <c r="R213" s="157">
        <f>IF(B213="","", Q213+I213)</f>
        <v/>
      </c>
      <c r="S213" s="157">
        <f>IF(A213="","",IF(Q213&gt;0,-Q213*B213*(1+BID_OFFER_SPREAD/2),-Q213*B213*(1-BID_OFFER_SPREAD/2)))</f>
        <v/>
      </c>
      <c r="T213" s="157">
        <f>IF(B213="","", K213+S213)</f>
        <v/>
      </c>
      <c r="U213" s="157">
        <f>IF(B213="","", R213*B213)</f>
        <v/>
      </c>
      <c r="V213" s="157">
        <f>IF(E213="","",U213/(U213+T213))</f>
        <v/>
      </c>
      <c r="W213" s="86">
        <f>IF(B213="","", IF(ROUND(V213,10)=ROUND(D213,10),"Correct", "Error"))</f>
        <v/>
      </c>
      <c r="X213" s="158">
        <f>IF(B213="","", T213+U213)</f>
        <v/>
      </c>
    </row>
    <row customHeight="1" ht="13.5" r="214" s="75">
      <c r="A214" s="126">
        <f>IF('Time Series Inputs'!A214="","",'Time Series Inputs'!A214)</f>
        <v/>
      </c>
      <c r="B214" s="157">
        <f>IF('Time Series Inputs'!B214="","",'Time Series Inputs'!B214)</f>
        <v/>
      </c>
      <c r="C214" s="157">
        <f>IF('Time Series Inputs'!C214="","",'Time Series Inputs'!C214)</f>
        <v/>
      </c>
      <c r="D214" s="157">
        <f>IF(A214="","",'Apply Constraints'!A214)</f>
        <v/>
      </c>
      <c r="E214" s="157">
        <f>IF(B214="","",(V213*B214/B213/(1+V213*(B214/B213-1))))</f>
        <v/>
      </c>
      <c r="F214" s="157">
        <f>IF(B214="","",R213*B214+T213)</f>
        <v/>
      </c>
      <c r="G214" s="157">
        <f>IF(B214="","", E214*F214)</f>
        <v/>
      </c>
      <c r="H214" s="157">
        <f>IF(B214="","", F214 - R213*B214)</f>
        <v/>
      </c>
      <c r="I214" s="157">
        <f>IF(B214="","", G214/B214)</f>
        <v/>
      </c>
      <c r="J214" s="157">
        <f>IF(B214="","", -F214* (1-(1-ANNUAL_STRATEGY_FEE)^(1/252)))</f>
        <v/>
      </c>
      <c r="K214" s="157">
        <f>IF(B214="","", H214+J214)</f>
        <v/>
      </c>
      <c r="L214" s="157">
        <f>IF(B214="","", K214+G214)</f>
        <v/>
      </c>
      <c r="M214" s="157">
        <f>IF(B214="","", G214/L214)</f>
        <v/>
      </c>
      <c r="N214" s="157">
        <f>IF(B214="","",(D214-M214))</f>
        <v/>
      </c>
      <c r="O214" s="157">
        <f>IF(B214="","",BID_OFFER_SPREAD/2*D214)</f>
        <v/>
      </c>
      <c r="P214" s="157">
        <f>IF(A214="","",IF(D214=0,-E214,IF(AND(D214=(N214+O214),NOT(O214=0)),0,IF(D214&gt;=M214,N214/(1+O214),N214/(1-O214)))))</f>
        <v/>
      </c>
      <c r="Q214" s="157">
        <f>IF(B214="","", IF(D214=0,F214*P214/B214, L214*P214/B214))</f>
        <v/>
      </c>
      <c r="R214" s="157">
        <f>IF(B214="","", Q214+I214)</f>
        <v/>
      </c>
      <c r="S214" s="157">
        <f>IF(A214="","",IF(Q214&gt;0,-Q214*B214*(1+BID_OFFER_SPREAD/2),-Q214*B214*(1-BID_OFFER_SPREAD/2)))</f>
        <v/>
      </c>
      <c r="T214" s="157">
        <f>IF(B214="","", K214+S214)</f>
        <v/>
      </c>
      <c r="U214" s="157">
        <f>IF(B214="","", R214*B214)</f>
        <v/>
      </c>
      <c r="V214" s="157">
        <f>IF(E214="","",U214/(U214+T214))</f>
        <v/>
      </c>
      <c r="W214" s="86">
        <f>IF(B214="","", IF(ROUND(V214,10)=ROUND(D214,10),"Correct", "Error"))</f>
        <v/>
      </c>
      <c r="X214" s="158">
        <f>IF(B214="","", T214+U214)</f>
        <v/>
      </c>
    </row>
    <row customHeight="1" ht="13.5" r="215" s="75">
      <c r="A215" s="126">
        <f>IF('Time Series Inputs'!A215="","",'Time Series Inputs'!A215)</f>
        <v/>
      </c>
      <c r="B215" s="157">
        <f>IF('Time Series Inputs'!B215="","",'Time Series Inputs'!B215)</f>
        <v/>
      </c>
      <c r="C215" s="157">
        <f>IF('Time Series Inputs'!C215="","",'Time Series Inputs'!C215)</f>
        <v/>
      </c>
      <c r="D215" s="157">
        <f>IF(A215="","",'Apply Constraints'!A215)</f>
        <v/>
      </c>
      <c r="E215" s="157">
        <f>IF(B215="","",(V214*B215/B214/(1+V214*(B215/B214-1))))</f>
        <v/>
      </c>
      <c r="F215" s="157">
        <f>IF(B215="","",R214*B215+T214)</f>
        <v/>
      </c>
      <c r="G215" s="157">
        <f>IF(B215="","", E215*F215)</f>
        <v/>
      </c>
      <c r="H215" s="157">
        <f>IF(B215="","", F215 - R214*B215)</f>
        <v/>
      </c>
      <c r="I215" s="157">
        <f>IF(B215="","", G215/B215)</f>
        <v/>
      </c>
      <c r="J215" s="157">
        <f>IF(B215="","", -F215* (1-(1-ANNUAL_STRATEGY_FEE)^(1/252)))</f>
        <v/>
      </c>
      <c r="K215" s="157">
        <f>IF(B215="","", H215+J215)</f>
        <v/>
      </c>
      <c r="L215" s="157">
        <f>IF(B215="","", K215+G215)</f>
        <v/>
      </c>
      <c r="M215" s="157">
        <f>IF(B215="","", G215/L215)</f>
        <v/>
      </c>
      <c r="N215" s="157">
        <f>IF(B215="","",(D215-M215))</f>
        <v/>
      </c>
      <c r="O215" s="157">
        <f>IF(B215="","",BID_OFFER_SPREAD/2*D215)</f>
        <v/>
      </c>
      <c r="P215" s="157">
        <f>IF(A215="","",IF(D215=0,-E215,IF(AND(D215=(N215+O215),NOT(O215=0)),0,IF(D215&gt;=M215,N215/(1+O215),N215/(1-O215)))))</f>
        <v/>
      </c>
      <c r="Q215" s="157">
        <f>IF(B215="","", IF(D215=0,F215*P215/B215, L215*P215/B215))</f>
        <v/>
      </c>
      <c r="R215" s="157">
        <f>IF(B215="","", Q215+I215)</f>
        <v/>
      </c>
      <c r="S215" s="157">
        <f>IF(A215="","",IF(Q215&gt;0,-Q215*B215*(1+BID_OFFER_SPREAD/2),-Q215*B215*(1-BID_OFFER_SPREAD/2)))</f>
        <v/>
      </c>
      <c r="T215" s="157">
        <f>IF(B215="","", K215+S215)</f>
        <v/>
      </c>
      <c r="U215" s="157">
        <f>IF(B215="","", R215*B215)</f>
        <v/>
      </c>
      <c r="V215" s="157">
        <f>IF(E215="","",U215/(U215+T215))</f>
        <v/>
      </c>
      <c r="W215" s="86">
        <f>IF(B215="","", IF(ROUND(V215,10)=ROUND(D215,10),"Correct", "Error"))</f>
        <v/>
      </c>
      <c r="X215" s="158">
        <f>IF(B215="","", T215+U215)</f>
        <v/>
      </c>
    </row>
    <row customHeight="1" ht="13.5" r="216" s="75">
      <c r="A216" s="126">
        <f>IF('Time Series Inputs'!A216="","",'Time Series Inputs'!A216)</f>
        <v/>
      </c>
      <c r="B216" s="157">
        <f>IF('Time Series Inputs'!B216="","",'Time Series Inputs'!B216)</f>
        <v/>
      </c>
      <c r="C216" s="157">
        <f>IF('Time Series Inputs'!C216="","",'Time Series Inputs'!C216)</f>
        <v/>
      </c>
      <c r="D216" s="157">
        <f>IF(A216="","",'Apply Constraints'!A216)</f>
        <v/>
      </c>
      <c r="E216" s="157">
        <f>IF(B216="","",(V215*B216/B215/(1+V215*(B216/B215-1))))</f>
        <v/>
      </c>
      <c r="F216" s="157">
        <f>IF(B216="","",R215*B216+T215)</f>
        <v/>
      </c>
      <c r="G216" s="157">
        <f>IF(B216="","", E216*F216)</f>
        <v/>
      </c>
      <c r="H216" s="157">
        <f>IF(B216="","", F216 - R215*B216)</f>
        <v/>
      </c>
      <c r="I216" s="157">
        <f>IF(B216="","", G216/B216)</f>
        <v/>
      </c>
      <c r="J216" s="157">
        <f>IF(B216="","", -F216* (1-(1-ANNUAL_STRATEGY_FEE)^(1/252)))</f>
        <v/>
      </c>
      <c r="K216" s="157">
        <f>IF(B216="","", H216+J216)</f>
        <v/>
      </c>
      <c r="L216" s="157">
        <f>IF(B216="","", K216+G216)</f>
        <v/>
      </c>
      <c r="M216" s="157">
        <f>IF(B216="","", G216/L216)</f>
        <v/>
      </c>
      <c r="N216" s="157">
        <f>IF(B216="","",(D216-M216))</f>
        <v/>
      </c>
      <c r="O216" s="157">
        <f>IF(B216="","",BID_OFFER_SPREAD/2*D216)</f>
        <v/>
      </c>
      <c r="P216" s="157">
        <f>IF(A216="","",IF(D216=0,-E216,IF(AND(D216=(N216+O216),NOT(O216=0)),0,IF(D216&gt;=M216,N216/(1+O216),N216/(1-O216)))))</f>
        <v/>
      </c>
      <c r="Q216" s="157">
        <f>IF(B216="","", IF(D216=0,F216*P216/B216, L216*P216/B216))</f>
        <v/>
      </c>
      <c r="R216" s="157">
        <f>IF(B216="","", Q216+I216)</f>
        <v/>
      </c>
      <c r="S216" s="157">
        <f>IF(A216="","",IF(Q216&gt;0,-Q216*B216*(1+BID_OFFER_SPREAD/2),-Q216*B216*(1-BID_OFFER_SPREAD/2)))</f>
        <v/>
      </c>
      <c r="T216" s="157">
        <f>IF(B216="","", K216+S216)</f>
        <v/>
      </c>
      <c r="U216" s="157">
        <f>IF(B216="","", R216*B216)</f>
        <v/>
      </c>
      <c r="V216" s="157">
        <f>IF(E216="","",U216/(U216+T216))</f>
        <v/>
      </c>
      <c r="W216" s="86">
        <f>IF(B216="","", IF(ROUND(V216,10)=ROUND(D216,10),"Correct", "Error"))</f>
        <v/>
      </c>
      <c r="X216" s="158">
        <f>IF(B216="","", T216+U216)</f>
        <v/>
      </c>
    </row>
    <row customHeight="1" ht="13.5" r="217" s="75">
      <c r="A217" s="126">
        <f>IF('Time Series Inputs'!A217="","",'Time Series Inputs'!A217)</f>
        <v/>
      </c>
      <c r="B217" s="157">
        <f>IF('Time Series Inputs'!B217="","",'Time Series Inputs'!B217)</f>
        <v/>
      </c>
      <c r="C217" s="157">
        <f>IF('Time Series Inputs'!C217="","",'Time Series Inputs'!C217)</f>
        <v/>
      </c>
      <c r="D217" s="157">
        <f>IF(A217="","",'Apply Constraints'!A217)</f>
        <v/>
      </c>
      <c r="E217" s="157">
        <f>IF(B217="","",(V216*B217/B216/(1+V216*(B217/B216-1))))</f>
        <v/>
      </c>
      <c r="F217" s="157">
        <f>IF(B217="","",R216*B217+T216)</f>
        <v/>
      </c>
      <c r="G217" s="157">
        <f>IF(B217="","", E217*F217)</f>
        <v/>
      </c>
      <c r="H217" s="157">
        <f>IF(B217="","", F217 - R216*B217)</f>
        <v/>
      </c>
      <c r="I217" s="157">
        <f>IF(B217="","", G217/B217)</f>
        <v/>
      </c>
      <c r="J217" s="157">
        <f>IF(B217="","", -F217* (1-(1-ANNUAL_STRATEGY_FEE)^(1/252)))</f>
        <v/>
      </c>
      <c r="K217" s="157">
        <f>IF(B217="","", H217+J217)</f>
        <v/>
      </c>
      <c r="L217" s="157">
        <f>IF(B217="","", K217+G217)</f>
        <v/>
      </c>
      <c r="M217" s="157">
        <f>IF(B217="","", G217/L217)</f>
        <v/>
      </c>
      <c r="N217" s="157">
        <f>IF(B217="","",(D217-M217))</f>
        <v/>
      </c>
      <c r="O217" s="157">
        <f>IF(B217="","",BID_OFFER_SPREAD/2*D217)</f>
        <v/>
      </c>
      <c r="P217" s="157">
        <f>IF(A217="","",IF(D217=0,-E217,IF(AND(D217=(N217+O217),NOT(O217=0)),0,IF(D217&gt;=M217,N217/(1+O217),N217/(1-O217)))))</f>
        <v/>
      </c>
      <c r="Q217" s="157">
        <f>IF(B217="","", IF(D217=0,F217*P217/B217, L217*P217/B217))</f>
        <v/>
      </c>
      <c r="R217" s="157">
        <f>IF(B217="","", Q217+I217)</f>
        <v/>
      </c>
      <c r="S217" s="157">
        <f>IF(A217="","",IF(Q217&gt;0,-Q217*B217*(1+BID_OFFER_SPREAD/2),-Q217*B217*(1-BID_OFFER_SPREAD/2)))</f>
        <v/>
      </c>
      <c r="T217" s="157">
        <f>IF(B217="","", K217+S217)</f>
        <v/>
      </c>
      <c r="U217" s="157">
        <f>IF(B217="","", R217*B217)</f>
        <v/>
      </c>
      <c r="V217" s="157">
        <f>IF(E217="","",U217/(U217+T217))</f>
        <v/>
      </c>
      <c r="W217" s="86">
        <f>IF(B217="","", IF(ROUND(V217,10)=ROUND(D217,10),"Correct", "Error"))</f>
        <v/>
      </c>
      <c r="X217" s="158">
        <f>IF(B217="","", T217+U217)</f>
        <v/>
      </c>
    </row>
    <row customHeight="1" ht="13.5" r="218" s="75">
      <c r="A218" s="126">
        <f>IF('Time Series Inputs'!A218="","",'Time Series Inputs'!A218)</f>
        <v/>
      </c>
      <c r="B218" s="157">
        <f>IF('Time Series Inputs'!B218="","",'Time Series Inputs'!B218)</f>
        <v/>
      </c>
      <c r="C218" s="157">
        <f>IF('Time Series Inputs'!C218="","",'Time Series Inputs'!C218)</f>
        <v/>
      </c>
      <c r="D218" s="157">
        <f>IF(A218="","",'Apply Constraints'!A218)</f>
        <v/>
      </c>
      <c r="E218" s="157">
        <f>IF(B218="","",(V217*B218/B217/(1+V217*(B218/B217-1))))</f>
        <v/>
      </c>
      <c r="F218" s="157">
        <f>IF(B218="","",R217*B218+T217)</f>
        <v/>
      </c>
      <c r="G218" s="157">
        <f>IF(B218="","", E218*F218)</f>
        <v/>
      </c>
      <c r="H218" s="157">
        <f>IF(B218="","", F218 - R217*B218)</f>
        <v/>
      </c>
      <c r="I218" s="157">
        <f>IF(B218="","", G218/B218)</f>
        <v/>
      </c>
      <c r="J218" s="157">
        <f>IF(B218="","", -F218* (1-(1-ANNUAL_STRATEGY_FEE)^(1/252)))</f>
        <v/>
      </c>
      <c r="K218" s="157">
        <f>IF(B218="","", H218+J218)</f>
        <v/>
      </c>
      <c r="L218" s="157">
        <f>IF(B218="","", K218+G218)</f>
        <v/>
      </c>
      <c r="M218" s="157">
        <f>IF(B218="","", G218/L218)</f>
        <v/>
      </c>
      <c r="N218" s="157">
        <f>IF(B218="","",(D218-M218))</f>
        <v/>
      </c>
      <c r="O218" s="157">
        <f>IF(B218="","",BID_OFFER_SPREAD/2*D218)</f>
        <v/>
      </c>
      <c r="P218" s="157">
        <f>IF(A218="","",IF(D218=0,-E218,IF(AND(D218=(N218+O218),NOT(O218=0)),0,IF(D218&gt;=M218,N218/(1+O218),N218/(1-O218)))))</f>
        <v/>
      </c>
      <c r="Q218" s="157">
        <f>IF(B218="","", IF(D218=0,F218*P218/B218, L218*P218/B218))</f>
        <v/>
      </c>
      <c r="R218" s="157">
        <f>IF(B218="","", Q218+I218)</f>
        <v/>
      </c>
      <c r="S218" s="157">
        <f>IF(A218="","",IF(Q218&gt;0,-Q218*B218*(1+BID_OFFER_SPREAD/2),-Q218*B218*(1-BID_OFFER_SPREAD/2)))</f>
        <v/>
      </c>
      <c r="T218" s="157">
        <f>IF(B218="","", K218+S218)</f>
        <v/>
      </c>
      <c r="U218" s="157">
        <f>IF(B218="","", R218*B218)</f>
        <v/>
      </c>
      <c r="V218" s="157">
        <f>IF(E218="","",U218/(U218+T218))</f>
        <v/>
      </c>
      <c r="W218" s="86">
        <f>IF(B218="","", IF(ROUND(V218,10)=ROUND(D218,10),"Correct", "Error"))</f>
        <v/>
      </c>
      <c r="X218" s="158">
        <f>IF(B218="","", T218+U218)</f>
        <v/>
      </c>
    </row>
    <row customHeight="1" ht="13.5" r="219" s="75">
      <c r="A219" s="126">
        <f>IF('Time Series Inputs'!A219="","",'Time Series Inputs'!A219)</f>
        <v/>
      </c>
      <c r="B219" s="157">
        <f>IF('Time Series Inputs'!B219="","",'Time Series Inputs'!B219)</f>
        <v/>
      </c>
      <c r="C219" s="157">
        <f>IF('Time Series Inputs'!C219="","",'Time Series Inputs'!C219)</f>
        <v/>
      </c>
      <c r="D219" s="157">
        <f>IF(A219="","",'Apply Constraints'!A219)</f>
        <v/>
      </c>
      <c r="E219" s="157">
        <f>IF(B219="","",(V218*B219/B218/(1+V218*(B219/B218-1))))</f>
        <v/>
      </c>
      <c r="F219" s="157">
        <f>IF(B219="","",R218*B219+T218)</f>
        <v/>
      </c>
      <c r="G219" s="157">
        <f>IF(B219="","", E219*F219)</f>
        <v/>
      </c>
      <c r="H219" s="157">
        <f>IF(B219="","", F219 - R218*B219)</f>
        <v/>
      </c>
      <c r="I219" s="157">
        <f>IF(B219="","", G219/B219)</f>
        <v/>
      </c>
      <c r="J219" s="157">
        <f>IF(B219="","", -F219* (1-(1-ANNUAL_STRATEGY_FEE)^(1/252)))</f>
        <v/>
      </c>
      <c r="K219" s="157">
        <f>IF(B219="","", H219+J219)</f>
        <v/>
      </c>
      <c r="L219" s="157">
        <f>IF(B219="","", K219+G219)</f>
        <v/>
      </c>
      <c r="M219" s="157">
        <f>IF(B219="","", G219/L219)</f>
        <v/>
      </c>
      <c r="N219" s="157">
        <f>IF(B219="","",(D219-M219))</f>
        <v/>
      </c>
      <c r="O219" s="157">
        <f>IF(B219="","",BID_OFFER_SPREAD/2*D219)</f>
        <v/>
      </c>
      <c r="P219" s="157">
        <f>IF(A219="","",IF(D219=0,-E219,IF(AND(D219=(N219+O219),NOT(O219=0)),0,IF(D219&gt;=M219,N219/(1+O219),N219/(1-O219)))))</f>
        <v/>
      </c>
      <c r="Q219" s="157">
        <f>IF(B219="","", IF(D219=0,F219*P219/B219, L219*P219/B219))</f>
        <v/>
      </c>
      <c r="R219" s="157">
        <f>IF(B219="","", Q219+I219)</f>
        <v/>
      </c>
      <c r="S219" s="157">
        <f>IF(A219="","",IF(Q219&gt;0,-Q219*B219*(1+BID_OFFER_SPREAD/2),-Q219*B219*(1-BID_OFFER_SPREAD/2)))</f>
        <v/>
      </c>
      <c r="T219" s="157">
        <f>IF(B219="","", K219+S219)</f>
        <v/>
      </c>
      <c r="U219" s="157">
        <f>IF(B219="","", R219*B219)</f>
        <v/>
      </c>
      <c r="V219" s="157">
        <f>IF(E219="","",U219/(U219+T219))</f>
        <v/>
      </c>
      <c r="W219" s="86">
        <f>IF(B219="","", IF(ROUND(V219,10)=ROUND(D219,10),"Correct", "Error"))</f>
        <v/>
      </c>
      <c r="X219" s="158">
        <f>IF(B219="","", T219+U219)</f>
        <v/>
      </c>
    </row>
    <row customHeight="1" ht="13.5" r="220" s="75">
      <c r="A220" s="126">
        <f>IF('Time Series Inputs'!A220="","",'Time Series Inputs'!A220)</f>
        <v/>
      </c>
      <c r="B220" s="157">
        <f>IF('Time Series Inputs'!B220="","",'Time Series Inputs'!B220)</f>
        <v/>
      </c>
      <c r="C220" s="157">
        <f>IF('Time Series Inputs'!C220="","",'Time Series Inputs'!C220)</f>
        <v/>
      </c>
      <c r="D220" s="157">
        <f>IF(A220="","",'Apply Constraints'!A220)</f>
        <v/>
      </c>
      <c r="E220" s="157">
        <f>IF(B220="","",(V219*B220/B219/(1+V219*(B220/B219-1))))</f>
        <v/>
      </c>
      <c r="F220" s="157">
        <f>IF(B220="","",R219*B220+T219)</f>
        <v/>
      </c>
      <c r="G220" s="157">
        <f>IF(B220="","", E220*F220)</f>
        <v/>
      </c>
      <c r="H220" s="157">
        <f>IF(B220="","", F220 - R219*B220)</f>
        <v/>
      </c>
      <c r="I220" s="157">
        <f>IF(B220="","", G220/B220)</f>
        <v/>
      </c>
      <c r="J220" s="157">
        <f>IF(B220="","", -F220* (1-(1-ANNUAL_STRATEGY_FEE)^(1/252)))</f>
        <v/>
      </c>
      <c r="K220" s="157">
        <f>IF(B220="","", H220+J220)</f>
        <v/>
      </c>
      <c r="L220" s="157">
        <f>IF(B220="","", K220+G220)</f>
        <v/>
      </c>
      <c r="M220" s="157">
        <f>IF(B220="","", G220/L220)</f>
        <v/>
      </c>
      <c r="N220" s="157">
        <f>IF(B220="","",(D220-M220))</f>
        <v/>
      </c>
      <c r="O220" s="157">
        <f>IF(B220="","",BID_OFFER_SPREAD/2*D220)</f>
        <v/>
      </c>
      <c r="P220" s="157">
        <f>IF(A220="","",IF(D220=0,-E220,IF(AND(D220=(N220+O220),NOT(O220=0)),0,IF(D220&gt;=M220,N220/(1+O220),N220/(1-O220)))))</f>
        <v/>
      </c>
      <c r="Q220" s="157">
        <f>IF(B220="","", IF(D220=0,F220*P220/B220, L220*P220/B220))</f>
        <v/>
      </c>
      <c r="R220" s="157">
        <f>IF(B220="","", Q220+I220)</f>
        <v/>
      </c>
      <c r="S220" s="157">
        <f>IF(A220="","",IF(Q220&gt;0,-Q220*B220*(1+BID_OFFER_SPREAD/2),-Q220*B220*(1-BID_OFFER_SPREAD/2)))</f>
        <v/>
      </c>
      <c r="T220" s="157">
        <f>IF(B220="","", K220+S220)</f>
        <v/>
      </c>
      <c r="U220" s="157">
        <f>IF(B220="","", R220*B220)</f>
        <v/>
      </c>
      <c r="V220" s="157">
        <f>IF(E220="","",U220/(U220+T220))</f>
        <v/>
      </c>
      <c r="W220" s="86">
        <f>IF(B220="","", IF(ROUND(V220,10)=ROUND(D220,10),"Correct", "Error"))</f>
        <v/>
      </c>
      <c r="X220" s="158">
        <f>IF(B220="","", T220+U220)</f>
        <v/>
      </c>
    </row>
    <row customHeight="1" ht="13.5" r="221" s="75">
      <c r="A221" s="126">
        <f>IF('Time Series Inputs'!A221="","",'Time Series Inputs'!A221)</f>
        <v/>
      </c>
      <c r="B221" s="157">
        <f>IF('Time Series Inputs'!B221="","",'Time Series Inputs'!B221)</f>
        <v/>
      </c>
      <c r="C221" s="157">
        <f>IF('Time Series Inputs'!C221="","",'Time Series Inputs'!C221)</f>
        <v/>
      </c>
      <c r="D221" s="157">
        <f>IF(A221="","",'Apply Constraints'!A221)</f>
        <v/>
      </c>
      <c r="E221" s="157">
        <f>IF(B221="","",(V220*B221/B220/(1+V220*(B221/B220-1))))</f>
        <v/>
      </c>
      <c r="F221" s="157">
        <f>IF(B221="","",R220*B221+T220)</f>
        <v/>
      </c>
      <c r="G221" s="157">
        <f>IF(B221="","", E221*F221)</f>
        <v/>
      </c>
      <c r="H221" s="157">
        <f>IF(B221="","", F221 - R220*B221)</f>
        <v/>
      </c>
      <c r="I221" s="157">
        <f>IF(B221="","", G221/B221)</f>
        <v/>
      </c>
      <c r="J221" s="157">
        <f>IF(B221="","", -F221* (1-(1-ANNUAL_STRATEGY_FEE)^(1/252)))</f>
        <v/>
      </c>
      <c r="K221" s="157">
        <f>IF(B221="","", H221+J221)</f>
        <v/>
      </c>
      <c r="L221" s="157">
        <f>IF(B221="","", K221+G221)</f>
        <v/>
      </c>
      <c r="M221" s="157">
        <f>IF(B221="","", G221/L221)</f>
        <v/>
      </c>
      <c r="N221" s="157">
        <f>IF(B221="","",(D221-M221))</f>
        <v/>
      </c>
      <c r="O221" s="157">
        <f>IF(B221="","",BID_OFFER_SPREAD/2*D221)</f>
        <v/>
      </c>
      <c r="P221" s="157">
        <f>IF(A221="","",IF(D221=0,-E221,IF(AND(D221=(N221+O221),NOT(O221=0)),0,IF(D221&gt;=M221,N221/(1+O221),N221/(1-O221)))))</f>
        <v/>
      </c>
      <c r="Q221" s="157">
        <f>IF(B221="","", IF(D221=0,F221*P221/B221, L221*P221/B221))</f>
        <v/>
      </c>
      <c r="R221" s="157">
        <f>IF(B221="","", Q221+I221)</f>
        <v/>
      </c>
      <c r="S221" s="157">
        <f>IF(A221="","",IF(Q221&gt;0,-Q221*B221*(1+BID_OFFER_SPREAD/2),-Q221*B221*(1-BID_OFFER_SPREAD/2)))</f>
        <v/>
      </c>
      <c r="T221" s="157">
        <f>IF(B221="","", K221+S221)</f>
        <v/>
      </c>
      <c r="U221" s="157">
        <f>IF(B221="","", R221*B221)</f>
        <v/>
      </c>
      <c r="V221" s="157">
        <f>IF(E221="","",U221/(U221+T221))</f>
        <v/>
      </c>
      <c r="W221" s="86">
        <f>IF(B221="","", IF(ROUND(V221,10)=ROUND(D221,10),"Correct", "Error"))</f>
        <v/>
      </c>
      <c r="X221" s="158">
        <f>IF(B221="","", T221+U221)</f>
        <v/>
      </c>
    </row>
    <row customHeight="1" ht="13.5" r="222" s="75">
      <c r="A222" s="126">
        <f>IF('Time Series Inputs'!A222="","",'Time Series Inputs'!A222)</f>
        <v/>
      </c>
      <c r="B222" s="157">
        <f>IF('Time Series Inputs'!B222="","",'Time Series Inputs'!B222)</f>
        <v/>
      </c>
      <c r="C222" s="157">
        <f>IF('Time Series Inputs'!C222="","",'Time Series Inputs'!C222)</f>
        <v/>
      </c>
      <c r="D222" s="157">
        <f>IF(A222="","",'Apply Constraints'!A222)</f>
        <v/>
      </c>
      <c r="E222" s="157">
        <f>IF(B222="","",(V221*B222/B221/(1+V221*(B222/B221-1))))</f>
        <v/>
      </c>
      <c r="F222" s="157">
        <f>IF(B222="","",R221*B222+T221)</f>
        <v/>
      </c>
      <c r="G222" s="157">
        <f>IF(B222="","", E222*F222)</f>
        <v/>
      </c>
      <c r="H222" s="157">
        <f>IF(B222="","", F222 - R221*B222)</f>
        <v/>
      </c>
      <c r="I222" s="157">
        <f>IF(B222="","", G222/B222)</f>
        <v/>
      </c>
      <c r="J222" s="157">
        <f>IF(B222="","", -F222* (1-(1-ANNUAL_STRATEGY_FEE)^(1/252)))</f>
        <v/>
      </c>
      <c r="K222" s="157">
        <f>IF(B222="","", H222+J222)</f>
        <v/>
      </c>
      <c r="L222" s="157">
        <f>IF(B222="","", K222+G222)</f>
        <v/>
      </c>
      <c r="M222" s="157">
        <f>IF(B222="","", G222/L222)</f>
        <v/>
      </c>
      <c r="N222" s="157">
        <f>IF(B222="","",(D222-M222))</f>
        <v/>
      </c>
      <c r="O222" s="157">
        <f>IF(B222="","",BID_OFFER_SPREAD/2*D222)</f>
        <v/>
      </c>
      <c r="P222" s="157">
        <f>IF(A222="","",IF(D222=0,-E222,IF(AND(D222=(N222+O222),NOT(O222=0)),0,IF(D222&gt;=M222,N222/(1+O222),N222/(1-O222)))))</f>
        <v/>
      </c>
      <c r="Q222" s="157">
        <f>IF(B222="","", IF(D222=0,F222*P222/B222, L222*P222/B222))</f>
        <v/>
      </c>
      <c r="R222" s="157">
        <f>IF(B222="","", Q222+I222)</f>
        <v/>
      </c>
      <c r="S222" s="157">
        <f>IF(A222="","",IF(Q222&gt;0,-Q222*B222*(1+BID_OFFER_SPREAD/2),-Q222*B222*(1-BID_OFFER_SPREAD/2)))</f>
        <v/>
      </c>
      <c r="T222" s="157">
        <f>IF(B222="","", K222+S222)</f>
        <v/>
      </c>
      <c r="U222" s="157">
        <f>IF(B222="","", R222*B222)</f>
        <v/>
      </c>
      <c r="V222" s="157">
        <f>IF(E222="","",U222/(U222+T222))</f>
        <v/>
      </c>
      <c r="W222" s="86">
        <f>IF(B222="","", IF(ROUND(V222,10)=ROUND(D222,10),"Correct", "Error"))</f>
        <v/>
      </c>
      <c r="X222" s="158">
        <f>IF(B222="","", T222+U222)</f>
        <v/>
      </c>
    </row>
    <row customHeight="1" ht="13.5" r="223" s="75">
      <c r="A223" s="126">
        <f>IF('Time Series Inputs'!A223="","",'Time Series Inputs'!A223)</f>
        <v/>
      </c>
      <c r="B223" s="157">
        <f>IF('Time Series Inputs'!B223="","",'Time Series Inputs'!B223)</f>
        <v/>
      </c>
      <c r="C223" s="157">
        <f>IF('Time Series Inputs'!C223="","",'Time Series Inputs'!C223)</f>
        <v/>
      </c>
      <c r="D223" s="157">
        <f>IF(A223="","",'Apply Constraints'!A223)</f>
        <v/>
      </c>
      <c r="E223" s="157">
        <f>IF(B223="","",(V222*B223/B222/(1+V222*(B223/B222-1))))</f>
        <v/>
      </c>
      <c r="F223" s="157">
        <f>IF(B223="","",R222*B223+T222)</f>
        <v/>
      </c>
      <c r="G223" s="157">
        <f>IF(B223="","", E223*F223)</f>
        <v/>
      </c>
      <c r="H223" s="157">
        <f>IF(B223="","", F223 - R222*B223)</f>
        <v/>
      </c>
      <c r="I223" s="157">
        <f>IF(B223="","", G223/B223)</f>
        <v/>
      </c>
      <c r="J223" s="157">
        <f>IF(B223="","", -F223* (1-(1-ANNUAL_STRATEGY_FEE)^(1/252)))</f>
        <v/>
      </c>
      <c r="K223" s="157">
        <f>IF(B223="","", H223+J223)</f>
        <v/>
      </c>
      <c r="L223" s="157">
        <f>IF(B223="","", K223+G223)</f>
        <v/>
      </c>
      <c r="M223" s="157">
        <f>IF(B223="","", G223/L223)</f>
        <v/>
      </c>
      <c r="N223" s="157">
        <f>IF(B223="","",(D223-M223))</f>
        <v/>
      </c>
      <c r="O223" s="157">
        <f>IF(B223="","",BID_OFFER_SPREAD/2*D223)</f>
        <v/>
      </c>
      <c r="P223" s="157">
        <f>IF(A223="","",IF(D223=0,-E223,IF(AND(D223=(N223+O223),NOT(O223=0)),0,IF(D223&gt;=M223,N223/(1+O223),N223/(1-O223)))))</f>
        <v/>
      </c>
      <c r="Q223" s="157">
        <f>IF(B223="","", IF(D223=0,F223*P223/B223, L223*P223/B223))</f>
        <v/>
      </c>
      <c r="R223" s="157">
        <f>IF(B223="","", Q223+I223)</f>
        <v/>
      </c>
      <c r="S223" s="157">
        <f>IF(A223="","",IF(Q223&gt;0,-Q223*B223*(1+BID_OFFER_SPREAD/2),-Q223*B223*(1-BID_OFFER_SPREAD/2)))</f>
        <v/>
      </c>
      <c r="T223" s="157">
        <f>IF(B223="","", K223+S223)</f>
        <v/>
      </c>
      <c r="U223" s="157">
        <f>IF(B223="","", R223*B223)</f>
        <v/>
      </c>
      <c r="V223" s="157">
        <f>IF(E223="","",U223/(U223+T223))</f>
        <v/>
      </c>
      <c r="W223" s="86">
        <f>IF(B223="","", IF(ROUND(V223,10)=ROUND(D223,10),"Correct", "Error"))</f>
        <v/>
      </c>
      <c r="X223" s="158">
        <f>IF(B223="","", T223+U223)</f>
        <v/>
      </c>
    </row>
    <row customHeight="1" ht="13.5" r="224" s="75">
      <c r="A224" s="126">
        <f>IF('Time Series Inputs'!A224="","",'Time Series Inputs'!A224)</f>
        <v/>
      </c>
      <c r="B224" s="157">
        <f>IF('Time Series Inputs'!B224="","",'Time Series Inputs'!B224)</f>
        <v/>
      </c>
      <c r="C224" s="157">
        <f>IF('Time Series Inputs'!C224="","",'Time Series Inputs'!C224)</f>
        <v/>
      </c>
      <c r="D224" s="157">
        <f>IF(A224="","",'Apply Constraints'!A224)</f>
        <v/>
      </c>
      <c r="E224" s="157">
        <f>IF(B224="","",(V223*B224/B223/(1+V223*(B224/B223-1))))</f>
        <v/>
      </c>
      <c r="F224" s="157">
        <f>IF(B224="","",R223*B224+T223)</f>
        <v/>
      </c>
      <c r="G224" s="157">
        <f>IF(B224="","", E224*F224)</f>
        <v/>
      </c>
      <c r="H224" s="157">
        <f>IF(B224="","", F224 - R223*B224)</f>
        <v/>
      </c>
      <c r="I224" s="157">
        <f>IF(B224="","", G224/B224)</f>
        <v/>
      </c>
      <c r="J224" s="157">
        <f>IF(B224="","", -F224* (1-(1-ANNUAL_STRATEGY_FEE)^(1/252)))</f>
        <v/>
      </c>
      <c r="K224" s="157">
        <f>IF(B224="","", H224+J224)</f>
        <v/>
      </c>
      <c r="L224" s="157">
        <f>IF(B224="","", K224+G224)</f>
        <v/>
      </c>
      <c r="M224" s="157">
        <f>IF(B224="","", G224/L224)</f>
        <v/>
      </c>
      <c r="N224" s="157">
        <f>IF(B224="","",(D224-M224))</f>
        <v/>
      </c>
      <c r="O224" s="157">
        <f>IF(B224="","",BID_OFFER_SPREAD/2*D224)</f>
        <v/>
      </c>
      <c r="P224" s="157">
        <f>IF(A224="","",IF(D224=0,-E224,IF(AND(D224=(N224+O224),NOT(O224=0)),0,IF(D224&gt;=M224,N224/(1+O224),N224/(1-O224)))))</f>
        <v/>
      </c>
      <c r="Q224" s="157">
        <f>IF(B224="","", IF(D224=0,F224*P224/B224, L224*P224/B224))</f>
        <v/>
      </c>
      <c r="R224" s="157">
        <f>IF(B224="","", Q224+I224)</f>
        <v/>
      </c>
      <c r="S224" s="157">
        <f>IF(A224="","",IF(Q224&gt;0,-Q224*B224*(1+BID_OFFER_SPREAD/2),-Q224*B224*(1-BID_OFFER_SPREAD/2)))</f>
        <v/>
      </c>
      <c r="T224" s="157">
        <f>IF(B224="","", K224+S224)</f>
        <v/>
      </c>
      <c r="U224" s="157">
        <f>IF(B224="","", R224*B224)</f>
        <v/>
      </c>
      <c r="V224" s="157">
        <f>IF(E224="","",U224/(U224+T224))</f>
        <v/>
      </c>
      <c r="W224" s="86">
        <f>IF(B224="","", IF(ROUND(V224,10)=ROUND(D224,10),"Correct", "Error"))</f>
        <v/>
      </c>
      <c r="X224" s="158">
        <f>IF(B224="","", T224+U224)</f>
        <v/>
      </c>
    </row>
    <row customHeight="1" ht="13.5" r="225" s="75">
      <c r="A225" s="126">
        <f>IF('Time Series Inputs'!A225="","",'Time Series Inputs'!A225)</f>
        <v/>
      </c>
      <c r="B225" s="157">
        <f>IF('Time Series Inputs'!B225="","",'Time Series Inputs'!B225)</f>
        <v/>
      </c>
      <c r="C225" s="157">
        <f>IF('Time Series Inputs'!C225="","",'Time Series Inputs'!C225)</f>
        <v/>
      </c>
      <c r="D225" s="157">
        <f>IF(A225="","",'Apply Constraints'!A225)</f>
        <v/>
      </c>
      <c r="E225" s="157">
        <f>IF(B225="","",(V224*B225/B224/(1+V224*(B225/B224-1))))</f>
        <v/>
      </c>
      <c r="F225" s="157">
        <f>IF(B225="","",R224*B225+T224)</f>
        <v/>
      </c>
      <c r="G225" s="157">
        <f>IF(B225="","", E225*F225)</f>
        <v/>
      </c>
      <c r="H225" s="157">
        <f>IF(B225="","", F225 - R224*B225)</f>
        <v/>
      </c>
      <c r="I225" s="157">
        <f>IF(B225="","", G225/B225)</f>
        <v/>
      </c>
      <c r="J225" s="157">
        <f>IF(B225="","", -F225* (1-(1-ANNUAL_STRATEGY_FEE)^(1/252)))</f>
        <v/>
      </c>
      <c r="K225" s="157">
        <f>IF(B225="","", H225+J225)</f>
        <v/>
      </c>
      <c r="L225" s="157">
        <f>IF(B225="","", K225+G225)</f>
        <v/>
      </c>
      <c r="M225" s="157">
        <f>IF(B225="","", G225/L225)</f>
        <v/>
      </c>
      <c r="N225" s="157">
        <f>IF(B225="","",(D225-M225))</f>
        <v/>
      </c>
      <c r="O225" s="157">
        <f>IF(B225="","",BID_OFFER_SPREAD/2*D225)</f>
        <v/>
      </c>
      <c r="P225" s="157">
        <f>IF(A225="","",IF(D225=0,-E225,IF(AND(D225=(N225+O225),NOT(O225=0)),0,IF(D225&gt;=M225,N225/(1+O225),N225/(1-O225)))))</f>
        <v/>
      </c>
      <c r="Q225" s="157">
        <f>IF(B225="","", IF(D225=0,F225*P225/B225, L225*P225/B225))</f>
        <v/>
      </c>
      <c r="R225" s="157">
        <f>IF(B225="","", Q225+I225)</f>
        <v/>
      </c>
      <c r="S225" s="157">
        <f>IF(A225="","",IF(Q225&gt;0,-Q225*B225*(1+BID_OFFER_SPREAD/2),-Q225*B225*(1-BID_OFFER_SPREAD/2)))</f>
        <v/>
      </c>
      <c r="T225" s="157">
        <f>IF(B225="","", K225+S225)</f>
        <v/>
      </c>
      <c r="U225" s="157">
        <f>IF(B225="","", R225*B225)</f>
        <v/>
      </c>
      <c r="V225" s="157">
        <f>IF(E225="","",U225/(U225+T225))</f>
        <v/>
      </c>
      <c r="W225" s="86">
        <f>IF(B225="","", IF(ROUND(V225,10)=ROUND(D225,10),"Correct", "Error"))</f>
        <v/>
      </c>
      <c r="X225" s="158">
        <f>IF(B225="","", T225+U225)</f>
        <v/>
      </c>
    </row>
    <row customHeight="1" ht="13.5" r="226" s="75">
      <c r="A226" s="126">
        <f>IF('Time Series Inputs'!A226="","",'Time Series Inputs'!A226)</f>
        <v/>
      </c>
      <c r="B226" s="157">
        <f>IF('Time Series Inputs'!B226="","",'Time Series Inputs'!B226)</f>
        <v/>
      </c>
      <c r="C226" s="157">
        <f>IF('Time Series Inputs'!C226="","",'Time Series Inputs'!C226)</f>
        <v/>
      </c>
      <c r="D226" s="157">
        <f>IF(A226="","",'Apply Constraints'!A226)</f>
        <v/>
      </c>
      <c r="E226" s="157">
        <f>IF(B226="","",(V225*B226/B225/(1+V225*(B226/B225-1))))</f>
        <v/>
      </c>
      <c r="F226" s="157">
        <f>IF(B226="","",R225*B226+T225)</f>
        <v/>
      </c>
      <c r="G226" s="157">
        <f>IF(B226="","", E226*F226)</f>
        <v/>
      </c>
      <c r="H226" s="157">
        <f>IF(B226="","", F226 - R225*B226)</f>
        <v/>
      </c>
      <c r="I226" s="157">
        <f>IF(B226="","", G226/B226)</f>
        <v/>
      </c>
      <c r="J226" s="157">
        <f>IF(B226="","", -F226* (1-(1-ANNUAL_STRATEGY_FEE)^(1/252)))</f>
        <v/>
      </c>
      <c r="K226" s="157">
        <f>IF(B226="","", H226+J226)</f>
        <v/>
      </c>
      <c r="L226" s="157">
        <f>IF(B226="","", K226+G226)</f>
        <v/>
      </c>
      <c r="M226" s="157">
        <f>IF(B226="","", G226/L226)</f>
        <v/>
      </c>
      <c r="N226" s="157">
        <f>IF(B226="","",(D226-M226))</f>
        <v/>
      </c>
      <c r="O226" s="157">
        <f>IF(B226="","",BID_OFFER_SPREAD/2*D226)</f>
        <v/>
      </c>
      <c r="P226" s="157">
        <f>IF(A226="","",IF(D226=0,-E226,IF(AND(D226=(N226+O226),NOT(O226=0)),0,IF(D226&gt;=M226,N226/(1+O226),N226/(1-O226)))))</f>
        <v/>
      </c>
      <c r="Q226" s="157">
        <f>IF(B226="","", IF(D226=0,F226*P226/B226, L226*P226/B226))</f>
        <v/>
      </c>
      <c r="R226" s="157">
        <f>IF(B226="","", Q226+I226)</f>
        <v/>
      </c>
      <c r="S226" s="157">
        <f>IF(A226="","",IF(Q226&gt;0,-Q226*B226*(1+BID_OFFER_SPREAD/2),-Q226*B226*(1-BID_OFFER_SPREAD/2)))</f>
        <v/>
      </c>
      <c r="T226" s="157">
        <f>IF(B226="","", K226+S226)</f>
        <v/>
      </c>
      <c r="U226" s="157">
        <f>IF(B226="","", R226*B226)</f>
        <v/>
      </c>
      <c r="V226" s="157">
        <f>IF(E226="","",U226/(U226+T226))</f>
        <v/>
      </c>
      <c r="W226" s="86">
        <f>IF(B226="","", IF(ROUND(V226,10)=ROUND(D226,10),"Correct", "Error"))</f>
        <v/>
      </c>
      <c r="X226" s="158">
        <f>IF(B226="","", T226+U226)</f>
        <v/>
      </c>
    </row>
    <row customHeight="1" ht="13.5" r="227" s="75">
      <c r="A227" s="126">
        <f>IF('Time Series Inputs'!A227="","",'Time Series Inputs'!A227)</f>
        <v/>
      </c>
      <c r="B227" s="157">
        <f>IF('Time Series Inputs'!B227="","",'Time Series Inputs'!B227)</f>
        <v/>
      </c>
      <c r="C227" s="157">
        <f>IF('Time Series Inputs'!C227="","",'Time Series Inputs'!C227)</f>
        <v/>
      </c>
      <c r="D227" s="157">
        <f>IF(A227="","",'Apply Constraints'!A227)</f>
        <v/>
      </c>
      <c r="E227" s="157">
        <f>IF(B227="","",(V226*B227/B226/(1+V226*(B227/B226-1))))</f>
        <v/>
      </c>
      <c r="F227" s="157">
        <f>IF(B227="","",R226*B227+T226)</f>
        <v/>
      </c>
      <c r="G227" s="157">
        <f>IF(B227="","", E227*F227)</f>
        <v/>
      </c>
      <c r="H227" s="157">
        <f>IF(B227="","", F227 - R226*B227)</f>
        <v/>
      </c>
      <c r="I227" s="157">
        <f>IF(B227="","", G227/B227)</f>
        <v/>
      </c>
      <c r="J227" s="157">
        <f>IF(B227="","", -F227* (1-(1-ANNUAL_STRATEGY_FEE)^(1/252)))</f>
        <v/>
      </c>
      <c r="K227" s="157">
        <f>IF(B227="","", H227+J227)</f>
        <v/>
      </c>
      <c r="L227" s="157">
        <f>IF(B227="","", K227+G227)</f>
        <v/>
      </c>
      <c r="M227" s="157">
        <f>IF(B227="","", G227/L227)</f>
        <v/>
      </c>
      <c r="N227" s="157">
        <f>IF(B227="","",(D227-M227))</f>
        <v/>
      </c>
      <c r="O227" s="157">
        <f>IF(B227="","",BID_OFFER_SPREAD/2*D227)</f>
        <v/>
      </c>
      <c r="P227" s="157">
        <f>IF(A227="","",IF(D227=0,-E227,IF(AND(D227=(N227+O227),NOT(O227=0)),0,IF(D227&gt;=M227,N227/(1+O227),N227/(1-O227)))))</f>
        <v/>
      </c>
      <c r="Q227" s="157">
        <f>IF(B227="","", IF(D227=0,F227*P227/B227, L227*P227/B227))</f>
        <v/>
      </c>
      <c r="R227" s="157">
        <f>IF(B227="","", Q227+I227)</f>
        <v/>
      </c>
      <c r="S227" s="157">
        <f>IF(A227="","",IF(Q227&gt;0,-Q227*B227*(1+BID_OFFER_SPREAD/2),-Q227*B227*(1-BID_OFFER_SPREAD/2)))</f>
        <v/>
      </c>
      <c r="T227" s="157">
        <f>IF(B227="","", K227+S227)</f>
        <v/>
      </c>
      <c r="U227" s="157">
        <f>IF(B227="","", R227*B227)</f>
        <v/>
      </c>
      <c r="V227" s="157">
        <f>IF(E227="","",U227/(U227+T227))</f>
        <v/>
      </c>
      <c r="W227" s="86">
        <f>IF(B227="","", IF(ROUND(V227,10)=ROUND(D227,10),"Correct", "Error"))</f>
        <v/>
      </c>
      <c r="X227" s="158">
        <f>IF(B227="","", T227+U227)</f>
        <v/>
      </c>
    </row>
    <row customHeight="1" ht="13.5" r="228" s="75">
      <c r="A228" s="126">
        <f>IF('Time Series Inputs'!A228="","",'Time Series Inputs'!A228)</f>
        <v/>
      </c>
      <c r="B228" s="157">
        <f>IF('Time Series Inputs'!B228="","",'Time Series Inputs'!B228)</f>
        <v/>
      </c>
      <c r="C228" s="157">
        <f>IF('Time Series Inputs'!C228="","",'Time Series Inputs'!C228)</f>
        <v/>
      </c>
      <c r="D228" s="157">
        <f>IF(A228="","",'Apply Constraints'!A228)</f>
        <v/>
      </c>
      <c r="E228" s="157">
        <f>IF(B228="","",(V227*B228/B227/(1+V227*(B228/B227-1))))</f>
        <v/>
      </c>
      <c r="F228" s="157">
        <f>IF(B228="","",R227*B228+T227)</f>
        <v/>
      </c>
      <c r="G228" s="157">
        <f>IF(B228="","", E228*F228)</f>
        <v/>
      </c>
      <c r="H228" s="157">
        <f>IF(B228="","", F228 - R227*B228)</f>
        <v/>
      </c>
      <c r="I228" s="157">
        <f>IF(B228="","", G228/B228)</f>
        <v/>
      </c>
      <c r="J228" s="157">
        <f>IF(B228="","", -F228* (1-(1-ANNUAL_STRATEGY_FEE)^(1/252)))</f>
        <v/>
      </c>
      <c r="K228" s="157">
        <f>IF(B228="","", H228+J228)</f>
        <v/>
      </c>
      <c r="L228" s="157">
        <f>IF(B228="","", K228+G228)</f>
        <v/>
      </c>
      <c r="M228" s="157">
        <f>IF(B228="","", G228/L228)</f>
        <v/>
      </c>
      <c r="N228" s="157">
        <f>IF(B228="","",(D228-M228))</f>
        <v/>
      </c>
      <c r="O228" s="157">
        <f>IF(B228="","",BID_OFFER_SPREAD/2*D228)</f>
        <v/>
      </c>
      <c r="P228" s="157">
        <f>IF(A228="","",IF(D228=0,-E228,IF(AND(D228=(N228+O228),NOT(O228=0)),0,IF(D228&gt;=M228,N228/(1+O228),N228/(1-O228)))))</f>
        <v/>
      </c>
      <c r="Q228" s="157">
        <f>IF(B228="","", IF(D228=0,F228*P228/B228, L228*P228/B228))</f>
        <v/>
      </c>
      <c r="R228" s="157">
        <f>IF(B228="","", Q228+I228)</f>
        <v/>
      </c>
      <c r="S228" s="157">
        <f>IF(A228="","",IF(Q228&gt;0,-Q228*B228*(1+BID_OFFER_SPREAD/2),-Q228*B228*(1-BID_OFFER_SPREAD/2)))</f>
        <v/>
      </c>
      <c r="T228" s="157">
        <f>IF(B228="","", K228+S228)</f>
        <v/>
      </c>
      <c r="U228" s="157">
        <f>IF(B228="","", R228*B228)</f>
        <v/>
      </c>
      <c r="V228" s="157">
        <f>IF(E228="","",U228/(U228+T228))</f>
        <v/>
      </c>
      <c r="W228" s="86">
        <f>IF(B228="","", IF(ROUND(V228,10)=ROUND(D228,10),"Correct", "Error"))</f>
        <v/>
      </c>
      <c r="X228" s="158">
        <f>IF(B228="","", T228+U228)</f>
        <v/>
      </c>
    </row>
    <row customHeight="1" ht="13.5" r="229" s="75">
      <c r="A229" s="126">
        <f>IF('Time Series Inputs'!A229="","",'Time Series Inputs'!A229)</f>
        <v/>
      </c>
      <c r="B229" s="157">
        <f>IF('Time Series Inputs'!B229="","",'Time Series Inputs'!B229)</f>
        <v/>
      </c>
      <c r="C229" s="157">
        <f>IF('Time Series Inputs'!C229="","",'Time Series Inputs'!C229)</f>
        <v/>
      </c>
      <c r="D229" s="157">
        <f>IF(A229="","",'Apply Constraints'!A229)</f>
        <v/>
      </c>
      <c r="E229" s="157">
        <f>IF(B229="","",(V228*B229/B228/(1+V228*(B229/B228-1))))</f>
        <v/>
      </c>
      <c r="F229" s="157">
        <f>IF(B229="","",R228*B229+T228)</f>
        <v/>
      </c>
      <c r="G229" s="157">
        <f>IF(B229="","", E229*F229)</f>
        <v/>
      </c>
      <c r="H229" s="157">
        <f>IF(B229="","", F229 - R228*B229)</f>
        <v/>
      </c>
      <c r="I229" s="157">
        <f>IF(B229="","", G229/B229)</f>
        <v/>
      </c>
      <c r="J229" s="157">
        <f>IF(B229="","", -F229* (1-(1-ANNUAL_STRATEGY_FEE)^(1/252)))</f>
        <v/>
      </c>
      <c r="K229" s="157">
        <f>IF(B229="","", H229+J229)</f>
        <v/>
      </c>
      <c r="L229" s="157">
        <f>IF(B229="","", K229+G229)</f>
        <v/>
      </c>
      <c r="M229" s="157">
        <f>IF(B229="","", G229/L229)</f>
        <v/>
      </c>
      <c r="N229" s="157">
        <f>IF(B229="","",(D229-M229))</f>
        <v/>
      </c>
      <c r="O229" s="157">
        <f>IF(B229="","",BID_OFFER_SPREAD/2*D229)</f>
        <v/>
      </c>
      <c r="P229" s="157">
        <f>IF(A229="","",IF(D229=0,-E229,IF(AND(D229=(N229+O229),NOT(O229=0)),0,IF(D229&gt;=M229,N229/(1+O229),N229/(1-O229)))))</f>
        <v/>
      </c>
      <c r="Q229" s="157">
        <f>IF(B229="","", IF(D229=0,F229*P229/B229, L229*P229/B229))</f>
        <v/>
      </c>
      <c r="R229" s="157">
        <f>IF(B229="","", Q229+I229)</f>
        <v/>
      </c>
      <c r="S229" s="157">
        <f>IF(A229="","",IF(Q229&gt;0,-Q229*B229*(1+BID_OFFER_SPREAD/2),-Q229*B229*(1-BID_OFFER_SPREAD/2)))</f>
        <v/>
      </c>
      <c r="T229" s="157">
        <f>IF(B229="","", K229+S229)</f>
        <v/>
      </c>
      <c r="U229" s="157">
        <f>IF(B229="","", R229*B229)</f>
        <v/>
      </c>
      <c r="V229" s="157">
        <f>IF(E229="","",U229/(U229+T229))</f>
        <v/>
      </c>
      <c r="W229" s="86">
        <f>IF(B229="","", IF(ROUND(V229,10)=ROUND(D229,10),"Correct", "Error"))</f>
        <v/>
      </c>
      <c r="X229" s="158">
        <f>IF(B229="","", T229+U229)</f>
        <v/>
      </c>
    </row>
    <row customHeight="1" ht="13.5" r="230" s="75">
      <c r="A230" s="126">
        <f>IF('Time Series Inputs'!A230="","",'Time Series Inputs'!A230)</f>
        <v/>
      </c>
      <c r="B230" s="157">
        <f>IF('Time Series Inputs'!B230="","",'Time Series Inputs'!B230)</f>
        <v/>
      </c>
      <c r="C230" s="157">
        <f>IF('Time Series Inputs'!C230="","",'Time Series Inputs'!C230)</f>
        <v/>
      </c>
      <c r="D230" s="157">
        <f>IF(A230="","",'Apply Constraints'!A230)</f>
        <v/>
      </c>
      <c r="E230" s="157">
        <f>IF(B230="","",(V229*B230/B229/(1+V229*(B230/B229-1))))</f>
        <v/>
      </c>
      <c r="F230" s="157">
        <f>IF(B230="","",R229*B230+T229)</f>
        <v/>
      </c>
      <c r="G230" s="157">
        <f>IF(B230="","", E230*F230)</f>
        <v/>
      </c>
      <c r="H230" s="157">
        <f>IF(B230="","", F230 - R229*B230)</f>
        <v/>
      </c>
      <c r="I230" s="157">
        <f>IF(B230="","", G230/B230)</f>
        <v/>
      </c>
      <c r="J230" s="157">
        <f>IF(B230="","", -F230* (1-(1-ANNUAL_STRATEGY_FEE)^(1/252)))</f>
        <v/>
      </c>
      <c r="K230" s="157">
        <f>IF(B230="","", H230+J230)</f>
        <v/>
      </c>
      <c r="L230" s="157">
        <f>IF(B230="","", K230+G230)</f>
        <v/>
      </c>
      <c r="M230" s="157">
        <f>IF(B230="","", G230/L230)</f>
        <v/>
      </c>
      <c r="N230" s="157">
        <f>IF(B230="","",(D230-M230))</f>
        <v/>
      </c>
      <c r="O230" s="157">
        <f>IF(B230="","",BID_OFFER_SPREAD/2*D230)</f>
        <v/>
      </c>
      <c r="P230" s="157">
        <f>IF(A230="","",IF(D230=0,-E230,IF(AND(D230=(N230+O230),NOT(O230=0)),0,IF(D230&gt;=M230,N230/(1+O230),N230/(1-O230)))))</f>
        <v/>
      </c>
      <c r="Q230" s="157">
        <f>IF(B230="","", IF(D230=0,F230*P230/B230, L230*P230/B230))</f>
        <v/>
      </c>
      <c r="R230" s="157">
        <f>IF(B230="","", Q230+I230)</f>
        <v/>
      </c>
      <c r="S230" s="157">
        <f>IF(A230="","",IF(Q230&gt;0,-Q230*B230*(1+BID_OFFER_SPREAD/2),-Q230*B230*(1-BID_OFFER_SPREAD/2)))</f>
        <v/>
      </c>
      <c r="T230" s="157">
        <f>IF(B230="","", K230+S230)</f>
        <v/>
      </c>
      <c r="U230" s="157">
        <f>IF(B230="","", R230*B230)</f>
        <v/>
      </c>
      <c r="V230" s="157">
        <f>IF(E230="","",U230/(U230+T230))</f>
        <v/>
      </c>
      <c r="W230" s="86">
        <f>IF(B230="","", IF(ROUND(V230,10)=ROUND(D230,10),"Correct", "Error"))</f>
        <v/>
      </c>
      <c r="X230" s="158">
        <f>IF(B230="","", T230+U230)</f>
        <v/>
      </c>
    </row>
    <row customHeight="1" ht="13.5" r="231" s="75">
      <c r="A231" s="126">
        <f>IF('Time Series Inputs'!A231="","",'Time Series Inputs'!A231)</f>
        <v/>
      </c>
      <c r="B231" s="157">
        <f>IF('Time Series Inputs'!B231="","",'Time Series Inputs'!B231)</f>
        <v/>
      </c>
      <c r="C231" s="157">
        <f>IF('Time Series Inputs'!C231="","",'Time Series Inputs'!C231)</f>
        <v/>
      </c>
      <c r="D231" s="157">
        <f>IF(A231="","",'Apply Constraints'!A231)</f>
        <v/>
      </c>
      <c r="E231" s="157">
        <f>IF(B231="","",(V230*B231/B230/(1+V230*(B231/B230-1))))</f>
        <v/>
      </c>
      <c r="F231" s="157">
        <f>IF(B231="","",R230*B231+T230)</f>
        <v/>
      </c>
      <c r="G231" s="157">
        <f>IF(B231="","", E231*F231)</f>
        <v/>
      </c>
      <c r="H231" s="157">
        <f>IF(B231="","", F231 - R230*B231)</f>
        <v/>
      </c>
      <c r="I231" s="157">
        <f>IF(B231="","", G231/B231)</f>
        <v/>
      </c>
      <c r="J231" s="157">
        <f>IF(B231="","", -F231* (1-(1-ANNUAL_STRATEGY_FEE)^(1/252)))</f>
        <v/>
      </c>
      <c r="K231" s="157">
        <f>IF(B231="","", H231+J231)</f>
        <v/>
      </c>
      <c r="L231" s="157">
        <f>IF(B231="","", K231+G231)</f>
        <v/>
      </c>
      <c r="M231" s="157">
        <f>IF(B231="","", G231/L231)</f>
        <v/>
      </c>
      <c r="N231" s="157">
        <f>IF(B231="","",(D231-M231))</f>
        <v/>
      </c>
      <c r="O231" s="157">
        <f>IF(B231="","",BID_OFFER_SPREAD/2*D231)</f>
        <v/>
      </c>
      <c r="P231" s="157">
        <f>IF(A231="","",IF(D231=0,-E231,IF(AND(D231=(N231+O231),NOT(O231=0)),0,IF(D231&gt;=M231,N231/(1+O231),N231/(1-O231)))))</f>
        <v/>
      </c>
      <c r="Q231" s="157">
        <f>IF(B231="","", IF(D231=0,F231*P231/B231, L231*P231/B231))</f>
        <v/>
      </c>
      <c r="R231" s="157">
        <f>IF(B231="","", Q231+I231)</f>
        <v/>
      </c>
      <c r="S231" s="157">
        <f>IF(A231="","",IF(Q231&gt;0,-Q231*B231*(1+BID_OFFER_SPREAD/2),-Q231*B231*(1-BID_OFFER_SPREAD/2)))</f>
        <v/>
      </c>
      <c r="T231" s="157">
        <f>IF(B231="","", K231+S231)</f>
        <v/>
      </c>
      <c r="U231" s="157">
        <f>IF(B231="","", R231*B231)</f>
        <v/>
      </c>
      <c r="V231" s="157">
        <f>IF(E231="","",U231/(U231+T231))</f>
        <v/>
      </c>
      <c r="W231" s="86">
        <f>IF(B231="","", IF(ROUND(V231,10)=ROUND(D231,10),"Correct", "Error"))</f>
        <v/>
      </c>
      <c r="X231" s="158">
        <f>IF(B231="","", T231+U231)</f>
        <v/>
      </c>
    </row>
    <row customHeight="1" ht="13.5" r="232" s="75">
      <c r="A232" s="126">
        <f>IF('Time Series Inputs'!A232="","",'Time Series Inputs'!A232)</f>
        <v/>
      </c>
      <c r="B232" s="157">
        <f>IF('Time Series Inputs'!B232="","",'Time Series Inputs'!B232)</f>
        <v/>
      </c>
      <c r="C232" s="157">
        <f>IF('Time Series Inputs'!C232="","",'Time Series Inputs'!C232)</f>
        <v/>
      </c>
      <c r="D232" s="157">
        <f>IF(A232="","",'Apply Constraints'!A232)</f>
        <v/>
      </c>
      <c r="E232" s="157">
        <f>IF(B232="","",(V231*B232/B231/(1+V231*(B232/B231-1))))</f>
        <v/>
      </c>
      <c r="F232" s="157">
        <f>IF(B232="","",R231*B232+T231)</f>
        <v/>
      </c>
      <c r="G232" s="157">
        <f>IF(B232="","", E232*F232)</f>
        <v/>
      </c>
      <c r="H232" s="157">
        <f>IF(B232="","", F232 - R231*B232)</f>
        <v/>
      </c>
      <c r="I232" s="157">
        <f>IF(B232="","", G232/B232)</f>
        <v/>
      </c>
      <c r="J232" s="157">
        <f>IF(B232="","", -F232* (1-(1-ANNUAL_STRATEGY_FEE)^(1/252)))</f>
        <v/>
      </c>
      <c r="K232" s="157">
        <f>IF(B232="","", H232+J232)</f>
        <v/>
      </c>
      <c r="L232" s="157">
        <f>IF(B232="","", K232+G232)</f>
        <v/>
      </c>
      <c r="M232" s="157">
        <f>IF(B232="","", G232/L232)</f>
        <v/>
      </c>
      <c r="N232" s="157">
        <f>IF(B232="","",(D232-M232))</f>
        <v/>
      </c>
      <c r="O232" s="157">
        <f>IF(B232="","",BID_OFFER_SPREAD/2*D232)</f>
        <v/>
      </c>
      <c r="P232" s="157">
        <f>IF(A232="","",IF(D232=0,-E232,IF(AND(D232=(N232+O232),NOT(O232=0)),0,IF(D232&gt;=M232,N232/(1+O232),N232/(1-O232)))))</f>
        <v/>
      </c>
      <c r="Q232" s="157">
        <f>IF(B232="","", IF(D232=0,F232*P232/B232, L232*P232/B232))</f>
        <v/>
      </c>
      <c r="R232" s="157">
        <f>IF(B232="","", Q232+I232)</f>
        <v/>
      </c>
      <c r="S232" s="157">
        <f>IF(A232="","",IF(Q232&gt;0,-Q232*B232*(1+BID_OFFER_SPREAD/2),-Q232*B232*(1-BID_OFFER_SPREAD/2)))</f>
        <v/>
      </c>
      <c r="T232" s="157">
        <f>IF(B232="","", K232+S232)</f>
        <v/>
      </c>
      <c r="U232" s="157">
        <f>IF(B232="","", R232*B232)</f>
        <v/>
      </c>
      <c r="V232" s="157">
        <f>IF(E232="","",U232/(U232+T232))</f>
        <v/>
      </c>
      <c r="W232" s="86">
        <f>IF(B232="","", IF(ROUND(V232,10)=ROUND(D232,10),"Correct", "Error"))</f>
        <v/>
      </c>
      <c r="X232" s="158">
        <f>IF(B232="","", T232+U232)</f>
        <v/>
      </c>
    </row>
    <row customHeight="1" ht="13.5" r="233" s="75">
      <c r="A233" s="126">
        <f>IF('Time Series Inputs'!A233="","",'Time Series Inputs'!A233)</f>
        <v/>
      </c>
      <c r="B233" s="157">
        <f>IF('Time Series Inputs'!B233="","",'Time Series Inputs'!B233)</f>
        <v/>
      </c>
      <c r="C233" s="157">
        <f>IF('Time Series Inputs'!C233="","",'Time Series Inputs'!C233)</f>
        <v/>
      </c>
      <c r="D233" s="157">
        <f>IF(A233="","",'Apply Constraints'!A233)</f>
        <v/>
      </c>
      <c r="E233" s="157">
        <f>IF(B233="","",(V232*B233/B232/(1+V232*(B233/B232-1))))</f>
        <v/>
      </c>
      <c r="F233" s="157">
        <f>IF(B233="","",R232*B233+T232)</f>
        <v/>
      </c>
      <c r="G233" s="157">
        <f>IF(B233="","", E233*F233)</f>
        <v/>
      </c>
      <c r="H233" s="157">
        <f>IF(B233="","", F233 - R232*B233)</f>
        <v/>
      </c>
      <c r="I233" s="157">
        <f>IF(B233="","", G233/B233)</f>
        <v/>
      </c>
      <c r="J233" s="157">
        <f>IF(B233="","", -F233* (1-(1-ANNUAL_STRATEGY_FEE)^(1/252)))</f>
        <v/>
      </c>
      <c r="K233" s="157">
        <f>IF(B233="","", H233+J233)</f>
        <v/>
      </c>
      <c r="L233" s="157">
        <f>IF(B233="","", K233+G233)</f>
        <v/>
      </c>
      <c r="M233" s="157">
        <f>IF(B233="","", G233/L233)</f>
        <v/>
      </c>
      <c r="N233" s="157">
        <f>IF(B233="","",(D233-M233))</f>
        <v/>
      </c>
      <c r="O233" s="157">
        <f>IF(B233="","",BID_OFFER_SPREAD/2*D233)</f>
        <v/>
      </c>
      <c r="P233" s="157">
        <f>IF(A233="","",IF(D233=0,-E233,IF(AND(D233=(N233+O233),NOT(O233=0)),0,IF(D233&gt;=M233,N233/(1+O233),N233/(1-O233)))))</f>
        <v/>
      </c>
      <c r="Q233" s="157">
        <f>IF(B233="","", IF(D233=0,F233*P233/B233, L233*P233/B233))</f>
        <v/>
      </c>
      <c r="R233" s="157">
        <f>IF(B233="","", Q233+I233)</f>
        <v/>
      </c>
      <c r="S233" s="157">
        <f>IF(A233="","",IF(Q233&gt;0,-Q233*B233*(1+BID_OFFER_SPREAD/2),-Q233*B233*(1-BID_OFFER_SPREAD/2)))</f>
        <v/>
      </c>
      <c r="T233" s="157">
        <f>IF(B233="","", K233+S233)</f>
        <v/>
      </c>
      <c r="U233" s="157">
        <f>IF(B233="","", R233*B233)</f>
        <v/>
      </c>
      <c r="V233" s="157">
        <f>IF(E233="","",U233/(U233+T233))</f>
        <v/>
      </c>
      <c r="W233" s="86">
        <f>IF(B233="","", IF(ROUND(V233,10)=ROUND(D233,10),"Correct", "Error"))</f>
        <v/>
      </c>
      <c r="X233" s="158">
        <f>IF(B233="","", T233+U233)</f>
        <v/>
      </c>
    </row>
    <row customHeight="1" ht="13.5" r="234" s="75">
      <c r="A234" s="126">
        <f>IF('Time Series Inputs'!A234="","",'Time Series Inputs'!A234)</f>
        <v/>
      </c>
      <c r="B234" s="157">
        <f>IF('Time Series Inputs'!B234="","",'Time Series Inputs'!B234)</f>
        <v/>
      </c>
      <c r="C234" s="157">
        <f>IF('Time Series Inputs'!C234="","",'Time Series Inputs'!C234)</f>
        <v/>
      </c>
      <c r="D234" s="157">
        <f>IF(A234="","",'Apply Constraints'!A234)</f>
        <v/>
      </c>
      <c r="E234" s="157">
        <f>IF(B234="","",(V233*B234/B233/(1+V233*(B234/B233-1))))</f>
        <v/>
      </c>
      <c r="F234" s="157">
        <f>IF(B234="","",R233*B234+T233)</f>
        <v/>
      </c>
      <c r="G234" s="157">
        <f>IF(B234="","", E234*F234)</f>
        <v/>
      </c>
      <c r="H234" s="157">
        <f>IF(B234="","", F234 - R233*B234)</f>
        <v/>
      </c>
      <c r="I234" s="157">
        <f>IF(B234="","", G234/B234)</f>
        <v/>
      </c>
      <c r="J234" s="157">
        <f>IF(B234="","", -F234* (1-(1-ANNUAL_STRATEGY_FEE)^(1/252)))</f>
        <v/>
      </c>
      <c r="K234" s="157">
        <f>IF(B234="","", H234+J234)</f>
        <v/>
      </c>
      <c r="L234" s="157">
        <f>IF(B234="","", K234+G234)</f>
        <v/>
      </c>
      <c r="M234" s="157">
        <f>IF(B234="","", G234/L234)</f>
        <v/>
      </c>
      <c r="N234" s="157">
        <f>IF(B234="","",(D234-M234))</f>
        <v/>
      </c>
      <c r="O234" s="157">
        <f>IF(B234="","",BID_OFFER_SPREAD/2*D234)</f>
        <v/>
      </c>
      <c r="P234" s="157">
        <f>IF(A234="","",IF(D234=0,-E234,IF(AND(D234=(N234+O234),NOT(O234=0)),0,IF(D234&gt;=M234,N234/(1+O234),N234/(1-O234)))))</f>
        <v/>
      </c>
      <c r="Q234" s="157">
        <f>IF(B234="","", IF(D234=0,F234*P234/B234, L234*P234/B234))</f>
        <v/>
      </c>
      <c r="R234" s="157">
        <f>IF(B234="","", Q234+I234)</f>
        <v/>
      </c>
      <c r="S234" s="157">
        <f>IF(A234="","",IF(Q234&gt;0,-Q234*B234*(1+BID_OFFER_SPREAD/2),-Q234*B234*(1-BID_OFFER_SPREAD/2)))</f>
        <v/>
      </c>
      <c r="T234" s="157">
        <f>IF(B234="","", K234+S234)</f>
        <v/>
      </c>
      <c r="U234" s="157">
        <f>IF(B234="","", R234*B234)</f>
        <v/>
      </c>
      <c r="V234" s="157">
        <f>IF(E234="","",U234/(U234+T234))</f>
        <v/>
      </c>
      <c r="W234" s="86">
        <f>IF(B234="","", IF(ROUND(V234,10)=ROUND(D234,10),"Correct", "Error"))</f>
        <v/>
      </c>
      <c r="X234" s="158">
        <f>IF(B234="","", T234+U234)</f>
        <v/>
      </c>
    </row>
    <row customHeight="1" ht="13.5" r="235" s="75">
      <c r="A235" s="126">
        <f>IF('Time Series Inputs'!A235="","",'Time Series Inputs'!A235)</f>
        <v/>
      </c>
      <c r="B235" s="157">
        <f>IF('Time Series Inputs'!B235="","",'Time Series Inputs'!B235)</f>
        <v/>
      </c>
      <c r="C235" s="157">
        <f>IF('Time Series Inputs'!C235="","",'Time Series Inputs'!C235)</f>
        <v/>
      </c>
      <c r="D235" s="157">
        <f>IF(A235="","",'Apply Constraints'!A235)</f>
        <v/>
      </c>
      <c r="E235" s="157">
        <f>IF(B235="","",(V234*B235/B234/(1+V234*(B235/B234-1))))</f>
        <v/>
      </c>
      <c r="F235" s="157">
        <f>IF(B235="","",R234*B235+T234)</f>
        <v/>
      </c>
      <c r="G235" s="157">
        <f>IF(B235="","", E235*F235)</f>
        <v/>
      </c>
      <c r="H235" s="157">
        <f>IF(B235="","", F235 - R234*B235)</f>
        <v/>
      </c>
      <c r="I235" s="157">
        <f>IF(B235="","", G235/B235)</f>
        <v/>
      </c>
      <c r="J235" s="157">
        <f>IF(B235="","", -F235* (1-(1-ANNUAL_STRATEGY_FEE)^(1/252)))</f>
        <v/>
      </c>
      <c r="K235" s="157">
        <f>IF(B235="","", H235+J235)</f>
        <v/>
      </c>
      <c r="L235" s="157">
        <f>IF(B235="","", K235+G235)</f>
        <v/>
      </c>
      <c r="M235" s="157">
        <f>IF(B235="","", G235/L235)</f>
        <v/>
      </c>
      <c r="N235" s="157">
        <f>IF(B235="","",(D235-M235))</f>
        <v/>
      </c>
      <c r="O235" s="157">
        <f>IF(B235="","",BID_OFFER_SPREAD/2*D235)</f>
        <v/>
      </c>
      <c r="P235" s="157">
        <f>IF(A235="","",IF(D235=0,-E235,IF(AND(D235=(N235+O235),NOT(O235=0)),0,IF(D235&gt;=M235,N235/(1+O235),N235/(1-O235)))))</f>
        <v/>
      </c>
      <c r="Q235" s="157">
        <f>IF(B235="","", IF(D235=0,F235*P235/B235, L235*P235/B235))</f>
        <v/>
      </c>
      <c r="R235" s="157">
        <f>IF(B235="","", Q235+I235)</f>
        <v/>
      </c>
      <c r="S235" s="157">
        <f>IF(A235="","",IF(Q235&gt;0,-Q235*B235*(1+BID_OFFER_SPREAD/2),-Q235*B235*(1-BID_OFFER_SPREAD/2)))</f>
        <v/>
      </c>
      <c r="T235" s="157">
        <f>IF(B235="","", K235+S235)</f>
        <v/>
      </c>
      <c r="U235" s="157">
        <f>IF(B235="","", R235*B235)</f>
        <v/>
      </c>
      <c r="V235" s="157">
        <f>IF(E235="","",U235/(U235+T235))</f>
        <v/>
      </c>
      <c r="W235" s="86">
        <f>IF(B235="","", IF(ROUND(V235,10)=ROUND(D235,10),"Correct", "Error"))</f>
        <v/>
      </c>
      <c r="X235" s="158">
        <f>IF(B235="","", T235+U235)</f>
        <v/>
      </c>
    </row>
    <row customHeight="1" ht="13.5" r="236" s="75">
      <c r="A236" s="126">
        <f>IF('Time Series Inputs'!A236="","",'Time Series Inputs'!A236)</f>
        <v/>
      </c>
      <c r="B236" s="157">
        <f>IF('Time Series Inputs'!B236="","",'Time Series Inputs'!B236)</f>
        <v/>
      </c>
      <c r="C236" s="157">
        <f>IF('Time Series Inputs'!C236="","",'Time Series Inputs'!C236)</f>
        <v/>
      </c>
      <c r="D236" s="157">
        <f>IF(A236="","",'Apply Constraints'!A236)</f>
        <v/>
      </c>
      <c r="E236" s="157">
        <f>IF(B236="","",(V235*B236/B235/(1+V235*(B236/B235-1))))</f>
        <v/>
      </c>
      <c r="F236" s="157">
        <f>IF(B236="","",R235*B236+T235)</f>
        <v/>
      </c>
      <c r="G236" s="157">
        <f>IF(B236="","", E236*F236)</f>
        <v/>
      </c>
      <c r="H236" s="157">
        <f>IF(B236="","", F236 - R235*B236)</f>
        <v/>
      </c>
      <c r="I236" s="157">
        <f>IF(B236="","", G236/B236)</f>
        <v/>
      </c>
      <c r="J236" s="157">
        <f>IF(B236="","", -F236* (1-(1-ANNUAL_STRATEGY_FEE)^(1/252)))</f>
        <v/>
      </c>
      <c r="K236" s="157">
        <f>IF(B236="","", H236+J236)</f>
        <v/>
      </c>
      <c r="L236" s="157">
        <f>IF(B236="","", K236+G236)</f>
        <v/>
      </c>
      <c r="M236" s="157">
        <f>IF(B236="","", G236/L236)</f>
        <v/>
      </c>
      <c r="N236" s="157">
        <f>IF(B236="","",(D236-M236))</f>
        <v/>
      </c>
      <c r="O236" s="157">
        <f>IF(B236="","",BID_OFFER_SPREAD/2*D236)</f>
        <v/>
      </c>
      <c r="P236" s="157">
        <f>IF(A236="","",IF(D236=0,-E236,IF(AND(D236=(N236+O236),NOT(O236=0)),0,IF(D236&gt;=M236,N236/(1+O236),N236/(1-O236)))))</f>
        <v/>
      </c>
      <c r="Q236" s="157">
        <f>IF(B236="","", IF(D236=0,F236*P236/B236, L236*P236/B236))</f>
        <v/>
      </c>
      <c r="R236" s="157">
        <f>IF(B236="","", Q236+I236)</f>
        <v/>
      </c>
      <c r="S236" s="157">
        <f>IF(A236="","",IF(Q236&gt;0,-Q236*B236*(1+BID_OFFER_SPREAD/2),-Q236*B236*(1-BID_OFFER_SPREAD/2)))</f>
        <v/>
      </c>
      <c r="T236" s="157">
        <f>IF(B236="","", K236+S236)</f>
        <v/>
      </c>
      <c r="U236" s="157">
        <f>IF(B236="","", R236*B236)</f>
        <v/>
      </c>
      <c r="V236" s="157">
        <f>IF(E236="","",U236/(U236+T236))</f>
        <v/>
      </c>
      <c r="W236" s="86">
        <f>IF(B236="","", IF(ROUND(V236,10)=ROUND(D236,10),"Correct", "Error"))</f>
        <v/>
      </c>
      <c r="X236" s="158">
        <f>IF(B236="","", T236+U236)</f>
        <v/>
      </c>
    </row>
    <row customHeight="1" ht="13.5" r="237" s="75">
      <c r="A237" s="126">
        <f>IF('Time Series Inputs'!A237="","",'Time Series Inputs'!A237)</f>
        <v/>
      </c>
      <c r="B237" s="157">
        <f>IF('Time Series Inputs'!B237="","",'Time Series Inputs'!B237)</f>
        <v/>
      </c>
      <c r="C237" s="157">
        <f>IF('Time Series Inputs'!C237="","",'Time Series Inputs'!C237)</f>
        <v/>
      </c>
      <c r="D237" s="157">
        <f>IF(A237="","",'Apply Constraints'!A237)</f>
        <v/>
      </c>
      <c r="E237" s="157">
        <f>IF(B237="","",(V236*B237/B236/(1+V236*(B237/B236-1))))</f>
        <v/>
      </c>
      <c r="F237" s="157">
        <f>IF(B237="","",R236*B237+T236)</f>
        <v/>
      </c>
      <c r="G237" s="157">
        <f>IF(B237="","", E237*F237)</f>
        <v/>
      </c>
      <c r="H237" s="157">
        <f>IF(B237="","", F237 - R236*B237)</f>
        <v/>
      </c>
      <c r="I237" s="157">
        <f>IF(B237="","", G237/B237)</f>
        <v/>
      </c>
      <c r="J237" s="157">
        <f>IF(B237="","", -F237* (1-(1-ANNUAL_STRATEGY_FEE)^(1/252)))</f>
        <v/>
      </c>
      <c r="K237" s="157">
        <f>IF(B237="","", H237+J237)</f>
        <v/>
      </c>
      <c r="L237" s="157">
        <f>IF(B237="","", K237+G237)</f>
        <v/>
      </c>
      <c r="M237" s="157">
        <f>IF(B237="","", G237/L237)</f>
        <v/>
      </c>
      <c r="N237" s="157">
        <f>IF(B237="","",(D237-M237))</f>
        <v/>
      </c>
      <c r="O237" s="157">
        <f>IF(B237="","",BID_OFFER_SPREAD/2*D237)</f>
        <v/>
      </c>
      <c r="P237" s="157">
        <f>IF(A237="","",IF(D237=0,-E237,IF(AND(D237=(N237+O237),NOT(O237=0)),0,IF(D237&gt;=M237,N237/(1+O237),N237/(1-O237)))))</f>
        <v/>
      </c>
      <c r="Q237" s="157">
        <f>IF(B237="","", IF(D237=0,F237*P237/B237, L237*P237/B237))</f>
        <v/>
      </c>
      <c r="R237" s="157">
        <f>IF(B237="","", Q237+I237)</f>
        <v/>
      </c>
      <c r="S237" s="157">
        <f>IF(A237="","",IF(Q237&gt;0,-Q237*B237*(1+BID_OFFER_SPREAD/2),-Q237*B237*(1-BID_OFFER_SPREAD/2)))</f>
        <v/>
      </c>
      <c r="T237" s="157">
        <f>IF(B237="","", K237+S237)</f>
        <v/>
      </c>
      <c r="U237" s="157">
        <f>IF(B237="","", R237*B237)</f>
        <v/>
      </c>
      <c r="V237" s="157">
        <f>IF(E237="","",U237/(U237+T237))</f>
        <v/>
      </c>
      <c r="W237" s="86">
        <f>IF(B237="","", IF(ROUND(V237,10)=ROUND(D237,10),"Correct", "Error"))</f>
        <v/>
      </c>
      <c r="X237" s="158">
        <f>IF(B237="","", T237+U237)</f>
        <v/>
      </c>
    </row>
    <row customHeight="1" ht="13.5" r="238" s="75">
      <c r="A238" s="126">
        <f>IF('Time Series Inputs'!A238="","",'Time Series Inputs'!A238)</f>
        <v/>
      </c>
      <c r="B238" s="157">
        <f>IF('Time Series Inputs'!B238="","",'Time Series Inputs'!B238)</f>
        <v/>
      </c>
      <c r="C238" s="157">
        <f>IF('Time Series Inputs'!C238="","",'Time Series Inputs'!C238)</f>
        <v/>
      </c>
      <c r="D238" s="157">
        <f>IF(A238="","",'Apply Constraints'!A238)</f>
        <v/>
      </c>
      <c r="E238" s="157">
        <f>IF(B238="","",(V237*B238/B237/(1+V237*(B238/B237-1))))</f>
        <v/>
      </c>
      <c r="F238" s="157">
        <f>IF(B238="","",R237*B238+T237)</f>
        <v/>
      </c>
      <c r="G238" s="157">
        <f>IF(B238="","", E238*F238)</f>
        <v/>
      </c>
      <c r="H238" s="157">
        <f>IF(B238="","", F238 - R237*B238)</f>
        <v/>
      </c>
      <c r="I238" s="157">
        <f>IF(B238="","", G238/B238)</f>
        <v/>
      </c>
      <c r="J238" s="157">
        <f>IF(B238="","", -F238* (1-(1-ANNUAL_STRATEGY_FEE)^(1/252)))</f>
        <v/>
      </c>
      <c r="K238" s="157">
        <f>IF(B238="","", H238+J238)</f>
        <v/>
      </c>
      <c r="L238" s="157">
        <f>IF(B238="","", K238+G238)</f>
        <v/>
      </c>
      <c r="M238" s="157">
        <f>IF(B238="","", G238/L238)</f>
        <v/>
      </c>
      <c r="N238" s="157">
        <f>IF(B238="","",(D238-M238))</f>
        <v/>
      </c>
      <c r="O238" s="157">
        <f>IF(B238="","",BID_OFFER_SPREAD/2*D238)</f>
        <v/>
      </c>
      <c r="P238" s="157">
        <f>IF(A238="","",IF(D238=0,-E238,IF(AND(D238=(N238+O238),NOT(O238=0)),0,IF(D238&gt;=M238,N238/(1+O238),N238/(1-O238)))))</f>
        <v/>
      </c>
      <c r="Q238" s="157">
        <f>IF(B238="","", IF(D238=0,F238*P238/B238, L238*P238/B238))</f>
        <v/>
      </c>
      <c r="R238" s="157">
        <f>IF(B238="","", Q238+I238)</f>
        <v/>
      </c>
      <c r="S238" s="157">
        <f>IF(A238="","",IF(Q238&gt;0,-Q238*B238*(1+BID_OFFER_SPREAD/2),-Q238*B238*(1-BID_OFFER_SPREAD/2)))</f>
        <v/>
      </c>
      <c r="T238" s="157">
        <f>IF(B238="","", K238+S238)</f>
        <v/>
      </c>
      <c r="U238" s="157">
        <f>IF(B238="","", R238*B238)</f>
        <v/>
      </c>
      <c r="V238" s="157">
        <f>IF(E238="","",U238/(U238+T238))</f>
        <v/>
      </c>
      <c r="W238" s="86">
        <f>IF(B238="","", IF(ROUND(V238,10)=ROUND(D238,10),"Correct", "Error"))</f>
        <v/>
      </c>
      <c r="X238" s="158">
        <f>IF(B238="","", T238+U238)</f>
        <v/>
      </c>
    </row>
    <row customHeight="1" ht="13.5" r="239" s="75">
      <c r="A239" s="126">
        <f>IF('Time Series Inputs'!A239="","",'Time Series Inputs'!A239)</f>
        <v/>
      </c>
      <c r="B239" s="157">
        <f>IF('Time Series Inputs'!B239="","",'Time Series Inputs'!B239)</f>
        <v/>
      </c>
      <c r="C239" s="157">
        <f>IF('Time Series Inputs'!C239="","",'Time Series Inputs'!C239)</f>
        <v/>
      </c>
      <c r="D239" s="157">
        <f>IF(A239="","",'Apply Constraints'!A239)</f>
        <v/>
      </c>
      <c r="E239" s="157">
        <f>IF(B239="","",(V238*B239/B238/(1+V238*(B239/B238-1))))</f>
        <v/>
      </c>
      <c r="F239" s="157">
        <f>IF(B239="","",R238*B239+T238)</f>
        <v/>
      </c>
      <c r="G239" s="157">
        <f>IF(B239="","", E239*F239)</f>
        <v/>
      </c>
      <c r="H239" s="157">
        <f>IF(B239="","", F239 - R238*B239)</f>
        <v/>
      </c>
      <c r="I239" s="157">
        <f>IF(B239="","", G239/B239)</f>
        <v/>
      </c>
      <c r="J239" s="157">
        <f>IF(B239="","", -F239* (1-(1-ANNUAL_STRATEGY_FEE)^(1/252)))</f>
        <v/>
      </c>
      <c r="K239" s="157">
        <f>IF(B239="","", H239+J239)</f>
        <v/>
      </c>
      <c r="L239" s="157">
        <f>IF(B239="","", K239+G239)</f>
        <v/>
      </c>
      <c r="M239" s="157">
        <f>IF(B239="","", G239/L239)</f>
        <v/>
      </c>
      <c r="N239" s="157">
        <f>IF(B239="","",(D239-M239))</f>
        <v/>
      </c>
      <c r="O239" s="157">
        <f>IF(B239="","",BID_OFFER_SPREAD/2*D239)</f>
        <v/>
      </c>
      <c r="P239" s="157">
        <f>IF(A239="","",IF(D239=0,-E239,IF(AND(D239=(N239+O239),NOT(O239=0)),0,IF(D239&gt;=M239,N239/(1+O239),N239/(1-O239)))))</f>
        <v/>
      </c>
      <c r="Q239" s="157">
        <f>IF(B239="","", IF(D239=0,F239*P239/B239, L239*P239/B239))</f>
        <v/>
      </c>
      <c r="R239" s="157">
        <f>IF(B239="","", Q239+I239)</f>
        <v/>
      </c>
      <c r="S239" s="157">
        <f>IF(A239="","",IF(Q239&gt;0,-Q239*B239*(1+BID_OFFER_SPREAD/2),-Q239*B239*(1-BID_OFFER_SPREAD/2)))</f>
        <v/>
      </c>
      <c r="T239" s="157">
        <f>IF(B239="","", K239+S239)</f>
        <v/>
      </c>
      <c r="U239" s="157">
        <f>IF(B239="","", R239*B239)</f>
        <v/>
      </c>
      <c r="V239" s="157">
        <f>IF(E239="","",U239/(U239+T239))</f>
        <v/>
      </c>
      <c r="W239" s="86">
        <f>IF(B239="","", IF(ROUND(V239,10)=ROUND(D239,10),"Correct", "Error"))</f>
        <v/>
      </c>
      <c r="X239" s="158">
        <f>IF(B239="","", T239+U239)</f>
        <v/>
      </c>
    </row>
    <row customHeight="1" ht="13.5" r="240" s="75">
      <c r="A240" s="126">
        <f>IF('Time Series Inputs'!A240="","",'Time Series Inputs'!A240)</f>
        <v/>
      </c>
      <c r="B240" s="157">
        <f>IF('Time Series Inputs'!B240="","",'Time Series Inputs'!B240)</f>
        <v/>
      </c>
      <c r="C240" s="157">
        <f>IF('Time Series Inputs'!C240="","",'Time Series Inputs'!C240)</f>
        <v/>
      </c>
      <c r="D240" s="157">
        <f>IF(A240="","",'Apply Constraints'!A240)</f>
        <v/>
      </c>
      <c r="E240" s="157">
        <f>IF(B240="","",(V239*B240/B239/(1+V239*(B240/B239-1))))</f>
        <v/>
      </c>
      <c r="F240" s="157">
        <f>IF(B240="","",R239*B240+T239)</f>
        <v/>
      </c>
      <c r="G240" s="157">
        <f>IF(B240="","", E240*F240)</f>
        <v/>
      </c>
      <c r="H240" s="157">
        <f>IF(B240="","", F240 - R239*B240)</f>
        <v/>
      </c>
      <c r="I240" s="157">
        <f>IF(B240="","", G240/B240)</f>
        <v/>
      </c>
      <c r="J240" s="157">
        <f>IF(B240="","", -F240* (1-(1-ANNUAL_STRATEGY_FEE)^(1/252)))</f>
        <v/>
      </c>
      <c r="K240" s="157">
        <f>IF(B240="","", H240+J240)</f>
        <v/>
      </c>
      <c r="L240" s="157">
        <f>IF(B240="","", K240+G240)</f>
        <v/>
      </c>
      <c r="M240" s="157">
        <f>IF(B240="","", G240/L240)</f>
        <v/>
      </c>
      <c r="N240" s="157">
        <f>IF(B240="","",(D240-M240))</f>
        <v/>
      </c>
      <c r="O240" s="157">
        <f>IF(B240="","",BID_OFFER_SPREAD/2*D240)</f>
        <v/>
      </c>
      <c r="P240" s="157">
        <f>IF(A240="","",IF(D240=0,-E240,IF(AND(D240=(N240+O240),NOT(O240=0)),0,IF(D240&gt;=M240,N240/(1+O240),N240/(1-O240)))))</f>
        <v/>
      </c>
      <c r="Q240" s="157">
        <f>IF(B240="","", IF(D240=0,F240*P240/B240, L240*P240/B240))</f>
        <v/>
      </c>
      <c r="R240" s="157">
        <f>IF(B240="","", Q240+I240)</f>
        <v/>
      </c>
      <c r="S240" s="157">
        <f>IF(A240="","",IF(Q240&gt;0,-Q240*B240*(1+BID_OFFER_SPREAD/2),-Q240*B240*(1-BID_OFFER_SPREAD/2)))</f>
        <v/>
      </c>
      <c r="T240" s="157">
        <f>IF(B240="","", K240+S240)</f>
        <v/>
      </c>
      <c r="U240" s="157">
        <f>IF(B240="","", R240*B240)</f>
        <v/>
      </c>
      <c r="V240" s="157">
        <f>IF(E240="","",U240/(U240+T240))</f>
        <v/>
      </c>
      <c r="W240" s="86">
        <f>IF(B240="","", IF(ROUND(V240,10)=ROUND(D240,10),"Correct", "Error"))</f>
        <v/>
      </c>
      <c r="X240" s="158">
        <f>IF(B240="","", T240+U240)</f>
        <v/>
      </c>
    </row>
    <row customHeight="1" ht="13.5" r="241" s="75">
      <c r="A241" s="126">
        <f>IF('Time Series Inputs'!A241="","",'Time Series Inputs'!A241)</f>
        <v/>
      </c>
      <c r="B241" s="157">
        <f>IF('Time Series Inputs'!B241="","",'Time Series Inputs'!B241)</f>
        <v/>
      </c>
      <c r="C241" s="157">
        <f>IF('Time Series Inputs'!C241="","",'Time Series Inputs'!C241)</f>
        <v/>
      </c>
      <c r="D241" s="157">
        <f>IF(A241="","",'Apply Constraints'!A241)</f>
        <v/>
      </c>
      <c r="E241" s="157">
        <f>IF(B241="","",(V240*B241/B240/(1+V240*(B241/B240-1))))</f>
        <v/>
      </c>
      <c r="F241" s="157">
        <f>IF(B241="","",R240*B241+T240)</f>
        <v/>
      </c>
      <c r="G241" s="157">
        <f>IF(B241="","", E241*F241)</f>
        <v/>
      </c>
      <c r="H241" s="157">
        <f>IF(B241="","", F241 - R240*B241)</f>
        <v/>
      </c>
      <c r="I241" s="157">
        <f>IF(B241="","", G241/B241)</f>
        <v/>
      </c>
      <c r="J241" s="157">
        <f>IF(B241="","", -F241* (1-(1-ANNUAL_STRATEGY_FEE)^(1/252)))</f>
        <v/>
      </c>
      <c r="K241" s="157">
        <f>IF(B241="","", H241+J241)</f>
        <v/>
      </c>
      <c r="L241" s="157">
        <f>IF(B241="","", K241+G241)</f>
        <v/>
      </c>
      <c r="M241" s="157">
        <f>IF(B241="","", G241/L241)</f>
        <v/>
      </c>
      <c r="N241" s="157">
        <f>IF(B241="","",(D241-M241))</f>
        <v/>
      </c>
      <c r="O241" s="157">
        <f>IF(B241="","",BID_OFFER_SPREAD/2*D241)</f>
        <v/>
      </c>
      <c r="P241" s="157">
        <f>IF(A241="","",IF(D241=0,-E241,IF(AND(D241=(N241+O241),NOT(O241=0)),0,IF(D241&gt;=M241,N241/(1+O241),N241/(1-O241)))))</f>
        <v/>
      </c>
      <c r="Q241" s="157">
        <f>IF(B241="","", IF(D241=0,F241*P241/B241, L241*P241/B241))</f>
        <v/>
      </c>
      <c r="R241" s="157">
        <f>IF(B241="","", Q241+I241)</f>
        <v/>
      </c>
      <c r="S241" s="157">
        <f>IF(A241="","",IF(Q241&gt;0,-Q241*B241*(1+BID_OFFER_SPREAD/2),-Q241*B241*(1-BID_OFFER_SPREAD/2)))</f>
        <v/>
      </c>
      <c r="T241" s="157">
        <f>IF(B241="","", K241+S241)</f>
        <v/>
      </c>
      <c r="U241" s="157">
        <f>IF(B241="","", R241*B241)</f>
        <v/>
      </c>
      <c r="V241" s="157">
        <f>IF(E241="","",U241/(U241+T241))</f>
        <v/>
      </c>
      <c r="W241" s="86">
        <f>IF(B241="","", IF(ROUND(V241,10)=ROUND(D241,10),"Correct", "Error"))</f>
        <v/>
      </c>
      <c r="X241" s="158">
        <f>IF(B241="","", T241+U241)</f>
        <v/>
      </c>
    </row>
    <row customHeight="1" ht="13.5" r="242" s="75">
      <c r="A242" s="126">
        <f>IF('Time Series Inputs'!A242="","",'Time Series Inputs'!A242)</f>
        <v/>
      </c>
      <c r="B242" s="157">
        <f>IF('Time Series Inputs'!B242="","",'Time Series Inputs'!B242)</f>
        <v/>
      </c>
      <c r="C242" s="157">
        <f>IF('Time Series Inputs'!C242="","",'Time Series Inputs'!C242)</f>
        <v/>
      </c>
      <c r="D242" s="157">
        <f>IF(A242="","",'Apply Constraints'!A242)</f>
        <v/>
      </c>
      <c r="E242" s="157">
        <f>IF(B242="","",(V241*B242/B241/(1+V241*(B242/B241-1))))</f>
        <v/>
      </c>
      <c r="F242" s="157">
        <f>IF(B242="","",R241*B242+T241)</f>
        <v/>
      </c>
      <c r="G242" s="157">
        <f>IF(B242="","", E242*F242)</f>
        <v/>
      </c>
      <c r="H242" s="157">
        <f>IF(B242="","", F242 - R241*B242)</f>
        <v/>
      </c>
      <c r="I242" s="157">
        <f>IF(B242="","", G242/B242)</f>
        <v/>
      </c>
      <c r="J242" s="157">
        <f>IF(B242="","", -F242* (1-(1-ANNUAL_STRATEGY_FEE)^(1/252)))</f>
        <v/>
      </c>
      <c r="K242" s="157">
        <f>IF(B242="","", H242+J242)</f>
        <v/>
      </c>
      <c r="L242" s="157">
        <f>IF(B242="","", K242+G242)</f>
        <v/>
      </c>
      <c r="M242" s="157">
        <f>IF(B242="","", G242/L242)</f>
        <v/>
      </c>
      <c r="N242" s="157">
        <f>IF(B242="","",(D242-M242))</f>
        <v/>
      </c>
      <c r="O242" s="157">
        <f>IF(B242="","",BID_OFFER_SPREAD/2*D242)</f>
        <v/>
      </c>
      <c r="P242" s="157">
        <f>IF(A242="","",IF(D242=0,-E242,IF(AND(D242=(N242+O242),NOT(O242=0)),0,IF(D242&gt;=M242,N242/(1+O242),N242/(1-O242)))))</f>
        <v/>
      </c>
      <c r="Q242" s="157">
        <f>IF(B242="","", IF(D242=0,F242*P242/B242, L242*P242/B242))</f>
        <v/>
      </c>
      <c r="R242" s="157">
        <f>IF(B242="","", Q242+I242)</f>
        <v/>
      </c>
      <c r="S242" s="157">
        <f>IF(A242="","",IF(Q242&gt;0,-Q242*B242*(1+BID_OFFER_SPREAD/2),-Q242*B242*(1-BID_OFFER_SPREAD/2)))</f>
        <v/>
      </c>
      <c r="T242" s="157">
        <f>IF(B242="","", K242+S242)</f>
        <v/>
      </c>
      <c r="U242" s="157">
        <f>IF(B242="","", R242*B242)</f>
        <v/>
      </c>
      <c r="V242" s="157">
        <f>IF(E242="","",U242/(U242+T242))</f>
        <v/>
      </c>
      <c r="W242" s="86">
        <f>IF(B242="","", IF(ROUND(V242,10)=ROUND(D242,10),"Correct", "Error"))</f>
        <v/>
      </c>
      <c r="X242" s="158">
        <f>IF(B242="","", T242+U242)</f>
        <v/>
      </c>
    </row>
    <row customHeight="1" ht="13.5" r="243" s="75">
      <c r="A243" s="126">
        <f>IF('Time Series Inputs'!A243="","",'Time Series Inputs'!A243)</f>
        <v/>
      </c>
      <c r="B243" s="157">
        <f>IF('Time Series Inputs'!B243="","",'Time Series Inputs'!B243)</f>
        <v/>
      </c>
      <c r="C243" s="157">
        <f>IF('Time Series Inputs'!C243="","",'Time Series Inputs'!C243)</f>
        <v/>
      </c>
      <c r="D243" s="157">
        <f>IF(A243="","",'Apply Constraints'!A243)</f>
        <v/>
      </c>
      <c r="E243" s="157">
        <f>IF(B243="","",(V242*B243/B242/(1+V242*(B243/B242-1))))</f>
        <v/>
      </c>
      <c r="F243" s="157">
        <f>IF(B243="","",R242*B243+T242)</f>
        <v/>
      </c>
      <c r="G243" s="157">
        <f>IF(B243="","", E243*F243)</f>
        <v/>
      </c>
      <c r="H243" s="157">
        <f>IF(B243="","", F243 - R242*B243)</f>
        <v/>
      </c>
      <c r="I243" s="157">
        <f>IF(B243="","", G243/B243)</f>
        <v/>
      </c>
      <c r="J243" s="157">
        <f>IF(B243="","", -F243* (1-(1-ANNUAL_STRATEGY_FEE)^(1/252)))</f>
        <v/>
      </c>
      <c r="K243" s="157">
        <f>IF(B243="","", H243+J243)</f>
        <v/>
      </c>
      <c r="L243" s="157">
        <f>IF(B243="","", K243+G243)</f>
        <v/>
      </c>
      <c r="M243" s="157">
        <f>IF(B243="","", G243/L243)</f>
        <v/>
      </c>
      <c r="N243" s="157">
        <f>IF(B243="","",(D243-M243))</f>
        <v/>
      </c>
      <c r="O243" s="157">
        <f>IF(B243="","",BID_OFFER_SPREAD/2*D243)</f>
        <v/>
      </c>
      <c r="P243" s="157">
        <f>IF(A243="","",IF(D243=0,-E243,IF(AND(D243=(N243+O243),NOT(O243=0)),0,IF(D243&gt;=M243,N243/(1+O243),N243/(1-O243)))))</f>
        <v/>
      </c>
      <c r="Q243" s="157">
        <f>IF(B243="","", IF(D243=0,F243*P243/B243, L243*P243/B243))</f>
        <v/>
      </c>
      <c r="R243" s="157">
        <f>IF(B243="","", Q243+I243)</f>
        <v/>
      </c>
      <c r="S243" s="157">
        <f>IF(A243="","",IF(Q243&gt;0,-Q243*B243*(1+BID_OFFER_SPREAD/2),-Q243*B243*(1-BID_OFFER_SPREAD/2)))</f>
        <v/>
      </c>
      <c r="T243" s="157">
        <f>IF(B243="","", K243+S243)</f>
        <v/>
      </c>
      <c r="U243" s="157">
        <f>IF(B243="","", R243*B243)</f>
        <v/>
      </c>
      <c r="V243" s="157">
        <f>IF(E243="","",U243/(U243+T243))</f>
        <v/>
      </c>
      <c r="W243" s="86">
        <f>IF(B243="","", IF(ROUND(V243,10)=ROUND(D243,10),"Correct", "Error"))</f>
        <v/>
      </c>
      <c r="X243" s="158">
        <f>IF(B243="","", T243+U243)</f>
        <v/>
      </c>
    </row>
    <row customHeight="1" ht="13.5" r="244" s="75">
      <c r="A244" s="126">
        <f>IF('Time Series Inputs'!A244="","",'Time Series Inputs'!A244)</f>
        <v/>
      </c>
      <c r="B244" s="157">
        <f>IF('Time Series Inputs'!B244="","",'Time Series Inputs'!B244)</f>
        <v/>
      </c>
      <c r="C244" s="157">
        <f>IF('Time Series Inputs'!C244="","",'Time Series Inputs'!C244)</f>
        <v/>
      </c>
      <c r="D244" s="157">
        <f>IF(A244="","",'Apply Constraints'!A244)</f>
        <v/>
      </c>
      <c r="E244" s="157">
        <f>IF(B244="","",(V243*B244/B243/(1+V243*(B244/B243-1))))</f>
        <v/>
      </c>
      <c r="F244" s="157">
        <f>IF(B244="","",R243*B244+T243)</f>
        <v/>
      </c>
      <c r="G244" s="157">
        <f>IF(B244="","", E244*F244)</f>
        <v/>
      </c>
      <c r="H244" s="157">
        <f>IF(B244="","", F244 - R243*B244)</f>
        <v/>
      </c>
      <c r="I244" s="157">
        <f>IF(B244="","", G244/B244)</f>
        <v/>
      </c>
      <c r="J244" s="157">
        <f>IF(B244="","", -F244* (1-(1-ANNUAL_STRATEGY_FEE)^(1/252)))</f>
        <v/>
      </c>
      <c r="K244" s="157">
        <f>IF(B244="","", H244+J244)</f>
        <v/>
      </c>
      <c r="L244" s="157">
        <f>IF(B244="","", K244+G244)</f>
        <v/>
      </c>
      <c r="M244" s="157">
        <f>IF(B244="","", G244/L244)</f>
        <v/>
      </c>
      <c r="N244" s="157">
        <f>IF(B244="","",(D244-M244))</f>
        <v/>
      </c>
      <c r="O244" s="157">
        <f>IF(B244="","",BID_OFFER_SPREAD/2*D244)</f>
        <v/>
      </c>
      <c r="P244" s="157">
        <f>IF(A244="","",IF(D244=0,-E244,IF(AND(D244=(N244+O244),NOT(O244=0)),0,IF(D244&gt;=M244,N244/(1+O244),N244/(1-O244)))))</f>
        <v/>
      </c>
      <c r="Q244" s="157">
        <f>IF(B244="","", IF(D244=0,F244*P244/B244, L244*P244/B244))</f>
        <v/>
      </c>
      <c r="R244" s="157">
        <f>IF(B244="","", Q244+I244)</f>
        <v/>
      </c>
      <c r="S244" s="157">
        <f>IF(A244="","",IF(Q244&gt;0,-Q244*B244*(1+BID_OFFER_SPREAD/2),-Q244*B244*(1-BID_OFFER_SPREAD/2)))</f>
        <v/>
      </c>
      <c r="T244" s="157">
        <f>IF(B244="","", K244+S244)</f>
        <v/>
      </c>
      <c r="U244" s="157">
        <f>IF(B244="","", R244*B244)</f>
        <v/>
      </c>
      <c r="V244" s="157">
        <f>IF(E244="","",U244/(U244+T244))</f>
        <v/>
      </c>
      <c r="W244" s="86">
        <f>IF(B244="","", IF(ROUND(V244,10)=ROUND(D244,10),"Correct", "Error"))</f>
        <v/>
      </c>
      <c r="X244" s="158">
        <f>IF(B244="","", T244+U244)</f>
        <v/>
      </c>
    </row>
    <row customHeight="1" ht="13.5" r="245" s="75">
      <c r="A245" s="126">
        <f>IF('Time Series Inputs'!A245="","",'Time Series Inputs'!A245)</f>
        <v/>
      </c>
      <c r="B245" s="157">
        <f>IF('Time Series Inputs'!B245="","",'Time Series Inputs'!B245)</f>
        <v/>
      </c>
      <c r="C245" s="157">
        <f>IF('Time Series Inputs'!C245="","",'Time Series Inputs'!C245)</f>
        <v/>
      </c>
      <c r="D245" s="157">
        <f>IF(A245="","",'Apply Constraints'!A245)</f>
        <v/>
      </c>
      <c r="E245" s="157">
        <f>IF(B245="","",(V244*B245/B244/(1+V244*(B245/B244-1))))</f>
        <v/>
      </c>
      <c r="F245" s="157">
        <f>IF(B245="","",R244*B245+T244)</f>
        <v/>
      </c>
      <c r="G245" s="157">
        <f>IF(B245="","", E245*F245)</f>
        <v/>
      </c>
      <c r="H245" s="157">
        <f>IF(B245="","", F245 - R244*B245)</f>
        <v/>
      </c>
      <c r="I245" s="157">
        <f>IF(B245="","", G245/B245)</f>
        <v/>
      </c>
      <c r="J245" s="157">
        <f>IF(B245="","", -F245* (1-(1-ANNUAL_STRATEGY_FEE)^(1/252)))</f>
        <v/>
      </c>
      <c r="K245" s="157">
        <f>IF(B245="","", H245+J245)</f>
        <v/>
      </c>
      <c r="L245" s="157">
        <f>IF(B245="","", K245+G245)</f>
        <v/>
      </c>
      <c r="M245" s="157">
        <f>IF(B245="","", G245/L245)</f>
        <v/>
      </c>
      <c r="N245" s="157">
        <f>IF(B245="","",(D245-M245))</f>
        <v/>
      </c>
      <c r="O245" s="157">
        <f>IF(B245="","",BID_OFFER_SPREAD/2*D245)</f>
        <v/>
      </c>
      <c r="P245" s="157">
        <f>IF(A245="","",IF(D245=0,-E245,IF(AND(D245=(N245+O245),NOT(O245=0)),0,IF(D245&gt;=M245,N245/(1+O245),N245/(1-O245)))))</f>
        <v/>
      </c>
      <c r="Q245" s="157">
        <f>IF(B245="","", IF(D245=0,F245*P245/B245, L245*P245/B245))</f>
        <v/>
      </c>
      <c r="R245" s="157">
        <f>IF(B245="","", Q245+I245)</f>
        <v/>
      </c>
      <c r="S245" s="157">
        <f>IF(A245="","",IF(Q245&gt;0,-Q245*B245*(1+BID_OFFER_SPREAD/2),-Q245*B245*(1-BID_OFFER_SPREAD/2)))</f>
        <v/>
      </c>
      <c r="T245" s="157">
        <f>IF(B245="","", K245+S245)</f>
        <v/>
      </c>
      <c r="U245" s="157">
        <f>IF(B245="","", R245*B245)</f>
        <v/>
      </c>
      <c r="V245" s="157">
        <f>IF(E245="","",U245/(U245+T245))</f>
        <v/>
      </c>
      <c r="W245" s="86">
        <f>IF(B245="","", IF(ROUND(V245,10)=ROUND(D245,10),"Correct", "Error"))</f>
        <v/>
      </c>
      <c r="X245" s="158">
        <f>IF(B245="","", T245+U245)</f>
        <v/>
      </c>
    </row>
    <row customHeight="1" ht="13.5" r="246" s="75">
      <c r="A246" s="126">
        <f>IF('Time Series Inputs'!A246="","",'Time Series Inputs'!A246)</f>
        <v/>
      </c>
      <c r="B246" s="157">
        <f>IF('Time Series Inputs'!B246="","",'Time Series Inputs'!B246)</f>
        <v/>
      </c>
      <c r="C246" s="157">
        <f>IF('Time Series Inputs'!C246="","",'Time Series Inputs'!C246)</f>
        <v/>
      </c>
      <c r="D246" s="157">
        <f>IF(A246="","",'Apply Constraints'!A246)</f>
        <v/>
      </c>
      <c r="E246" s="157">
        <f>IF(B246="","",(V245*B246/B245/(1+V245*(B246/B245-1))))</f>
        <v/>
      </c>
      <c r="F246" s="157">
        <f>IF(B246="","",R245*B246+T245)</f>
        <v/>
      </c>
      <c r="G246" s="157">
        <f>IF(B246="","", E246*F246)</f>
        <v/>
      </c>
      <c r="H246" s="157">
        <f>IF(B246="","", F246 - R245*B246)</f>
        <v/>
      </c>
      <c r="I246" s="157">
        <f>IF(B246="","", G246/B246)</f>
        <v/>
      </c>
      <c r="J246" s="157">
        <f>IF(B246="","", -F246* (1-(1-ANNUAL_STRATEGY_FEE)^(1/252)))</f>
        <v/>
      </c>
      <c r="K246" s="157">
        <f>IF(B246="","", H246+J246)</f>
        <v/>
      </c>
      <c r="L246" s="157">
        <f>IF(B246="","", K246+G246)</f>
        <v/>
      </c>
      <c r="M246" s="157">
        <f>IF(B246="","", G246/L246)</f>
        <v/>
      </c>
      <c r="N246" s="157">
        <f>IF(B246="","",(D246-M246))</f>
        <v/>
      </c>
      <c r="O246" s="157">
        <f>IF(B246="","",BID_OFFER_SPREAD/2*D246)</f>
        <v/>
      </c>
      <c r="P246" s="157">
        <f>IF(A246="","",IF(D246=0,-E246,IF(AND(D246=(N246+O246),NOT(O246=0)),0,IF(D246&gt;=M246,N246/(1+O246),N246/(1-O246)))))</f>
        <v/>
      </c>
      <c r="Q246" s="157">
        <f>IF(B246="","", IF(D246=0,F246*P246/B246, L246*P246/B246))</f>
        <v/>
      </c>
      <c r="R246" s="157">
        <f>IF(B246="","", Q246+I246)</f>
        <v/>
      </c>
      <c r="S246" s="157">
        <f>IF(A246="","",IF(Q246&gt;0,-Q246*B246*(1+BID_OFFER_SPREAD/2),-Q246*B246*(1-BID_OFFER_SPREAD/2)))</f>
        <v/>
      </c>
      <c r="T246" s="157">
        <f>IF(B246="","", K246+S246)</f>
        <v/>
      </c>
      <c r="U246" s="157">
        <f>IF(B246="","", R246*B246)</f>
        <v/>
      </c>
      <c r="V246" s="157">
        <f>IF(E246="","",U246/(U246+T246))</f>
        <v/>
      </c>
      <c r="W246" s="86">
        <f>IF(B246="","", IF(ROUND(V246,10)=ROUND(D246,10),"Correct", "Error"))</f>
        <v/>
      </c>
      <c r="X246" s="158">
        <f>IF(B246="","", T246+U246)</f>
        <v/>
      </c>
    </row>
    <row customHeight="1" ht="13.5" r="247" s="75">
      <c r="A247" s="126">
        <f>IF('Time Series Inputs'!A247="","",'Time Series Inputs'!A247)</f>
        <v/>
      </c>
      <c r="B247" s="157">
        <f>IF('Time Series Inputs'!B247="","",'Time Series Inputs'!B247)</f>
        <v/>
      </c>
      <c r="C247" s="157">
        <f>IF('Time Series Inputs'!C247="","",'Time Series Inputs'!C247)</f>
        <v/>
      </c>
      <c r="D247" s="157">
        <f>IF(A247="","",'Apply Constraints'!A247)</f>
        <v/>
      </c>
      <c r="E247" s="157">
        <f>IF(B247="","",(V246*B247/B246/(1+V246*(B247/B246-1))))</f>
        <v/>
      </c>
      <c r="F247" s="157">
        <f>IF(B247="","",R246*B247+T246)</f>
        <v/>
      </c>
      <c r="G247" s="157">
        <f>IF(B247="","", E247*F247)</f>
        <v/>
      </c>
      <c r="H247" s="157">
        <f>IF(B247="","", F247 - R246*B247)</f>
        <v/>
      </c>
      <c r="I247" s="157">
        <f>IF(B247="","", G247/B247)</f>
        <v/>
      </c>
      <c r="J247" s="157">
        <f>IF(B247="","", -F247* (1-(1-ANNUAL_STRATEGY_FEE)^(1/252)))</f>
        <v/>
      </c>
      <c r="K247" s="157">
        <f>IF(B247="","", H247+J247)</f>
        <v/>
      </c>
      <c r="L247" s="157">
        <f>IF(B247="","", K247+G247)</f>
        <v/>
      </c>
      <c r="M247" s="157">
        <f>IF(B247="","", G247/L247)</f>
        <v/>
      </c>
      <c r="N247" s="157">
        <f>IF(B247="","",(D247-M247))</f>
        <v/>
      </c>
      <c r="O247" s="157">
        <f>IF(B247="","",BID_OFFER_SPREAD/2*D247)</f>
        <v/>
      </c>
      <c r="P247" s="157">
        <f>IF(A247="","",IF(D247=0,-E247,IF(AND(D247=(N247+O247),NOT(O247=0)),0,IF(D247&gt;=M247,N247/(1+O247),N247/(1-O247)))))</f>
        <v/>
      </c>
      <c r="Q247" s="157">
        <f>IF(B247="","", IF(D247=0,F247*P247/B247, L247*P247/B247))</f>
        <v/>
      </c>
      <c r="R247" s="157">
        <f>IF(B247="","", Q247+I247)</f>
        <v/>
      </c>
      <c r="S247" s="157">
        <f>IF(A247="","",IF(Q247&gt;0,-Q247*B247*(1+BID_OFFER_SPREAD/2),-Q247*B247*(1-BID_OFFER_SPREAD/2)))</f>
        <v/>
      </c>
      <c r="T247" s="157">
        <f>IF(B247="","", K247+S247)</f>
        <v/>
      </c>
      <c r="U247" s="157">
        <f>IF(B247="","", R247*B247)</f>
        <v/>
      </c>
      <c r="V247" s="157">
        <f>IF(E247="","",U247/(U247+T247))</f>
        <v/>
      </c>
      <c r="W247" s="86">
        <f>IF(B247="","", IF(ROUND(V247,10)=ROUND(D247,10),"Correct", "Error"))</f>
        <v/>
      </c>
      <c r="X247" s="158">
        <f>IF(B247="","", T247+U247)</f>
        <v/>
      </c>
    </row>
    <row customHeight="1" ht="13.5" r="248" s="75">
      <c r="A248" s="126">
        <f>IF('Time Series Inputs'!A248="","",'Time Series Inputs'!A248)</f>
        <v/>
      </c>
      <c r="B248" s="157">
        <f>IF('Time Series Inputs'!B248="","",'Time Series Inputs'!B248)</f>
        <v/>
      </c>
      <c r="C248" s="157">
        <f>IF('Time Series Inputs'!C248="","",'Time Series Inputs'!C248)</f>
        <v/>
      </c>
      <c r="D248" s="157">
        <f>IF(A248="","",'Apply Constraints'!A248)</f>
        <v/>
      </c>
      <c r="E248" s="157">
        <f>IF(B248="","",(V247*B248/B247/(1+V247*(B248/B247-1))))</f>
        <v/>
      </c>
      <c r="F248" s="157">
        <f>IF(B248="","",R247*B248+T247)</f>
        <v/>
      </c>
      <c r="G248" s="157">
        <f>IF(B248="","", E248*F248)</f>
        <v/>
      </c>
      <c r="H248" s="157">
        <f>IF(B248="","", F248 - R247*B248)</f>
        <v/>
      </c>
      <c r="I248" s="157">
        <f>IF(B248="","", G248/B248)</f>
        <v/>
      </c>
      <c r="J248" s="157">
        <f>IF(B248="","", -F248* (1-(1-ANNUAL_STRATEGY_FEE)^(1/252)))</f>
        <v/>
      </c>
      <c r="K248" s="157">
        <f>IF(B248="","", H248+J248)</f>
        <v/>
      </c>
      <c r="L248" s="157">
        <f>IF(B248="","", K248+G248)</f>
        <v/>
      </c>
      <c r="M248" s="157">
        <f>IF(B248="","", G248/L248)</f>
        <v/>
      </c>
      <c r="N248" s="157">
        <f>IF(B248="","",(D248-M248))</f>
        <v/>
      </c>
      <c r="O248" s="157">
        <f>IF(B248="","",BID_OFFER_SPREAD/2*D248)</f>
        <v/>
      </c>
      <c r="P248" s="157">
        <f>IF(A248="","",IF(D248=0,-E248,IF(AND(D248=(N248+O248),NOT(O248=0)),0,IF(D248&gt;=M248,N248/(1+O248),N248/(1-O248)))))</f>
        <v/>
      </c>
      <c r="Q248" s="157">
        <f>IF(B248="","", IF(D248=0,F248*P248/B248, L248*P248/B248))</f>
        <v/>
      </c>
      <c r="R248" s="157">
        <f>IF(B248="","", Q248+I248)</f>
        <v/>
      </c>
      <c r="S248" s="157">
        <f>IF(A248="","",IF(Q248&gt;0,-Q248*B248*(1+BID_OFFER_SPREAD/2),-Q248*B248*(1-BID_OFFER_SPREAD/2)))</f>
        <v/>
      </c>
      <c r="T248" s="157">
        <f>IF(B248="","", K248+S248)</f>
        <v/>
      </c>
      <c r="U248" s="157">
        <f>IF(B248="","", R248*B248)</f>
        <v/>
      </c>
      <c r="V248" s="157">
        <f>IF(E248="","",U248/(U248+T248))</f>
        <v/>
      </c>
      <c r="W248" s="86">
        <f>IF(B248="","", IF(ROUND(V248,10)=ROUND(D248,10),"Correct", "Error"))</f>
        <v/>
      </c>
      <c r="X248" s="158">
        <f>IF(B248="","", T248+U248)</f>
        <v/>
      </c>
    </row>
    <row customHeight="1" ht="13.5" r="249" s="75">
      <c r="A249" s="126">
        <f>IF('Time Series Inputs'!A249="","",'Time Series Inputs'!A249)</f>
        <v/>
      </c>
      <c r="B249" s="157">
        <f>IF('Time Series Inputs'!B249="","",'Time Series Inputs'!B249)</f>
        <v/>
      </c>
      <c r="C249" s="157">
        <f>IF('Time Series Inputs'!C249="","",'Time Series Inputs'!C249)</f>
        <v/>
      </c>
      <c r="D249" s="157">
        <f>IF(A249="","",'Apply Constraints'!A249)</f>
        <v/>
      </c>
      <c r="E249" s="157">
        <f>IF(B249="","",(V248*B249/B248/(1+V248*(B249/B248-1))))</f>
        <v/>
      </c>
      <c r="F249" s="157">
        <f>IF(B249="","",R248*B249+T248)</f>
        <v/>
      </c>
      <c r="G249" s="157">
        <f>IF(B249="","", E249*F249)</f>
        <v/>
      </c>
      <c r="H249" s="157">
        <f>IF(B249="","", F249 - R248*B249)</f>
        <v/>
      </c>
      <c r="I249" s="157">
        <f>IF(B249="","", G249/B249)</f>
        <v/>
      </c>
      <c r="J249" s="157">
        <f>IF(B249="","", -F249* (1-(1-ANNUAL_STRATEGY_FEE)^(1/252)))</f>
        <v/>
      </c>
      <c r="K249" s="157">
        <f>IF(B249="","", H249+J249)</f>
        <v/>
      </c>
      <c r="L249" s="157">
        <f>IF(B249="","", K249+G249)</f>
        <v/>
      </c>
      <c r="M249" s="157">
        <f>IF(B249="","", G249/L249)</f>
        <v/>
      </c>
      <c r="N249" s="157">
        <f>IF(B249="","",(D249-M249))</f>
        <v/>
      </c>
      <c r="O249" s="157">
        <f>IF(B249="","",BID_OFFER_SPREAD/2*D249)</f>
        <v/>
      </c>
      <c r="P249" s="157">
        <f>IF(A249="","",IF(D249=0,-E249,IF(AND(D249=(N249+O249),NOT(O249=0)),0,IF(D249&gt;=M249,N249/(1+O249),N249/(1-O249)))))</f>
        <v/>
      </c>
      <c r="Q249" s="157">
        <f>IF(B249="","", IF(D249=0,F249*P249/B249, L249*P249/B249))</f>
        <v/>
      </c>
      <c r="R249" s="157">
        <f>IF(B249="","", Q249+I249)</f>
        <v/>
      </c>
      <c r="S249" s="157">
        <f>IF(A249="","",IF(Q249&gt;0,-Q249*B249*(1+BID_OFFER_SPREAD/2),-Q249*B249*(1-BID_OFFER_SPREAD/2)))</f>
        <v/>
      </c>
      <c r="T249" s="157">
        <f>IF(B249="","", K249+S249)</f>
        <v/>
      </c>
      <c r="U249" s="157">
        <f>IF(B249="","", R249*B249)</f>
        <v/>
      </c>
      <c r="V249" s="157">
        <f>IF(E249="","",U249/(U249+T249))</f>
        <v/>
      </c>
      <c r="W249" s="86">
        <f>IF(B249="","", IF(ROUND(V249,10)=ROUND(D249,10),"Correct", "Error"))</f>
        <v/>
      </c>
      <c r="X249" s="158">
        <f>IF(B249="","", T249+U249)</f>
        <v/>
      </c>
    </row>
    <row customHeight="1" ht="13.5" r="250" s="75">
      <c r="A250" s="126">
        <f>IF('Time Series Inputs'!A250="","",'Time Series Inputs'!A250)</f>
        <v/>
      </c>
      <c r="B250" s="157">
        <f>IF('Time Series Inputs'!B250="","",'Time Series Inputs'!B250)</f>
        <v/>
      </c>
      <c r="C250" s="157">
        <f>IF('Time Series Inputs'!C250="","",'Time Series Inputs'!C250)</f>
        <v/>
      </c>
      <c r="D250" s="157">
        <f>IF(A250="","",'Apply Constraints'!A250)</f>
        <v/>
      </c>
      <c r="E250" s="157">
        <f>IF(B250="","",(V249*B250/B249/(1+V249*(B250/B249-1))))</f>
        <v/>
      </c>
      <c r="F250" s="157">
        <f>IF(B250="","",R249*B250+T249)</f>
        <v/>
      </c>
      <c r="G250" s="157">
        <f>IF(B250="","", E250*F250)</f>
        <v/>
      </c>
      <c r="H250" s="157">
        <f>IF(B250="","", F250 - R249*B250)</f>
        <v/>
      </c>
      <c r="I250" s="157">
        <f>IF(B250="","", G250/B250)</f>
        <v/>
      </c>
      <c r="J250" s="157">
        <f>IF(B250="","", -F250* (1-(1-ANNUAL_STRATEGY_FEE)^(1/252)))</f>
        <v/>
      </c>
      <c r="K250" s="157">
        <f>IF(B250="","", H250+J250)</f>
        <v/>
      </c>
      <c r="L250" s="157">
        <f>IF(B250="","", K250+G250)</f>
        <v/>
      </c>
      <c r="M250" s="157">
        <f>IF(B250="","", G250/L250)</f>
        <v/>
      </c>
      <c r="N250" s="157">
        <f>IF(B250="","",(D250-M250))</f>
        <v/>
      </c>
      <c r="O250" s="157">
        <f>IF(B250="","",BID_OFFER_SPREAD/2*D250)</f>
        <v/>
      </c>
      <c r="P250" s="157">
        <f>IF(A250="","",IF(D250=0,-E250,IF(AND(D250=(N250+O250),NOT(O250=0)),0,IF(D250&gt;=M250,N250/(1+O250),N250/(1-O250)))))</f>
        <v/>
      </c>
      <c r="Q250" s="157">
        <f>IF(B250="","", IF(D250=0,F250*P250/B250, L250*P250/B250))</f>
        <v/>
      </c>
      <c r="R250" s="157">
        <f>IF(B250="","", Q250+I250)</f>
        <v/>
      </c>
      <c r="S250" s="157">
        <f>IF(A250="","",IF(Q250&gt;0,-Q250*B250*(1+BID_OFFER_SPREAD/2),-Q250*B250*(1-BID_OFFER_SPREAD/2)))</f>
        <v/>
      </c>
      <c r="T250" s="157">
        <f>IF(B250="","", K250+S250)</f>
        <v/>
      </c>
      <c r="U250" s="157">
        <f>IF(B250="","", R250*B250)</f>
        <v/>
      </c>
      <c r="V250" s="157">
        <f>IF(E250="","",U250/(U250+T250))</f>
        <v/>
      </c>
      <c r="W250" s="86">
        <f>IF(B250="","", IF(ROUND(V250,10)=ROUND(D250,10),"Correct", "Error"))</f>
        <v/>
      </c>
      <c r="X250" s="158">
        <f>IF(B250="","", T250+U250)</f>
        <v/>
      </c>
    </row>
    <row customHeight="1" ht="13.5" r="251" s="75">
      <c r="A251" s="126">
        <f>IF('Time Series Inputs'!A251="","",'Time Series Inputs'!A251)</f>
        <v/>
      </c>
      <c r="B251" s="157">
        <f>IF('Time Series Inputs'!B251="","",'Time Series Inputs'!B251)</f>
        <v/>
      </c>
      <c r="C251" s="157">
        <f>IF('Time Series Inputs'!C251="","",'Time Series Inputs'!C251)</f>
        <v/>
      </c>
      <c r="D251" s="157">
        <f>IF(A251="","",'Apply Constraints'!A251)</f>
        <v/>
      </c>
      <c r="E251" s="157">
        <f>IF(B251="","",(V250*B251/B250/(1+V250*(B251/B250-1))))</f>
        <v/>
      </c>
      <c r="F251" s="157">
        <f>IF(B251="","",R250*B251+T250)</f>
        <v/>
      </c>
      <c r="G251" s="157">
        <f>IF(B251="","", E251*F251)</f>
        <v/>
      </c>
      <c r="H251" s="157">
        <f>IF(B251="","", F251 - R250*B251)</f>
        <v/>
      </c>
      <c r="I251" s="157">
        <f>IF(B251="","", G251/B251)</f>
        <v/>
      </c>
      <c r="J251" s="157">
        <f>IF(B251="","", -F251* (1-(1-ANNUAL_STRATEGY_FEE)^(1/252)))</f>
        <v/>
      </c>
      <c r="K251" s="157">
        <f>IF(B251="","", H251+J251)</f>
        <v/>
      </c>
      <c r="L251" s="157">
        <f>IF(B251="","", K251+G251)</f>
        <v/>
      </c>
      <c r="M251" s="157">
        <f>IF(B251="","", G251/L251)</f>
        <v/>
      </c>
      <c r="N251" s="157">
        <f>IF(B251="","",(D251-M251))</f>
        <v/>
      </c>
      <c r="O251" s="157">
        <f>IF(B251="","",BID_OFFER_SPREAD/2*D251)</f>
        <v/>
      </c>
      <c r="P251" s="157">
        <f>IF(A251="","",IF(D251=0,-E251,IF(AND(D251=(N251+O251),NOT(O251=0)),0,IF(D251&gt;=M251,N251/(1+O251),N251/(1-O251)))))</f>
        <v/>
      </c>
      <c r="Q251" s="157">
        <f>IF(B251="","", IF(D251=0,F251*P251/B251, L251*P251/B251))</f>
        <v/>
      </c>
      <c r="R251" s="157">
        <f>IF(B251="","", Q251+I251)</f>
        <v/>
      </c>
      <c r="S251" s="157">
        <f>IF(A251="","",IF(Q251&gt;0,-Q251*B251*(1+BID_OFFER_SPREAD/2),-Q251*B251*(1-BID_OFFER_SPREAD/2)))</f>
        <v/>
      </c>
      <c r="T251" s="157">
        <f>IF(B251="","", K251+S251)</f>
        <v/>
      </c>
      <c r="U251" s="157">
        <f>IF(B251="","", R251*B251)</f>
        <v/>
      </c>
      <c r="V251" s="157">
        <f>IF(E251="","",U251/(U251+T251))</f>
        <v/>
      </c>
      <c r="W251" s="86">
        <f>IF(B251="","", IF(ROUND(V251,10)=ROUND(D251,10),"Correct", "Error"))</f>
        <v/>
      </c>
      <c r="X251" s="158">
        <f>IF(B251="","", T251+U251)</f>
        <v/>
      </c>
    </row>
    <row customHeight="1" ht="13.5" r="252" s="75">
      <c r="A252" s="126">
        <f>IF('Time Series Inputs'!A252="","",'Time Series Inputs'!A252)</f>
        <v/>
      </c>
      <c r="B252" s="157">
        <f>IF('Time Series Inputs'!B252="","",'Time Series Inputs'!B252)</f>
        <v/>
      </c>
      <c r="C252" s="157">
        <f>IF('Time Series Inputs'!C252="","",'Time Series Inputs'!C252)</f>
        <v/>
      </c>
      <c r="D252" s="157">
        <f>IF(A252="","",'Apply Constraints'!A252)</f>
        <v/>
      </c>
      <c r="E252" s="157">
        <f>IF(B252="","",(V251*B252/B251/(1+V251*(B252/B251-1))))</f>
        <v/>
      </c>
      <c r="F252" s="157">
        <f>IF(B252="","",R251*B252+T251)</f>
        <v/>
      </c>
      <c r="G252" s="157">
        <f>IF(B252="","", E252*F252)</f>
        <v/>
      </c>
      <c r="H252" s="157">
        <f>IF(B252="","", F252 - R251*B252)</f>
        <v/>
      </c>
      <c r="I252" s="157">
        <f>IF(B252="","", G252/B252)</f>
        <v/>
      </c>
      <c r="J252" s="157">
        <f>IF(B252="","", -F252* (1-(1-ANNUAL_STRATEGY_FEE)^(1/252)))</f>
        <v/>
      </c>
      <c r="K252" s="157">
        <f>IF(B252="","", H252+J252)</f>
        <v/>
      </c>
      <c r="L252" s="157">
        <f>IF(B252="","", K252+G252)</f>
        <v/>
      </c>
      <c r="M252" s="157">
        <f>IF(B252="","", G252/L252)</f>
        <v/>
      </c>
      <c r="N252" s="157">
        <f>IF(B252="","",(D252-M252))</f>
        <v/>
      </c>
      <c r="O252" s="157">
        <f>IF(B252="","",BID_OFFER_SPREAD/2*D252)</f>
        <v/>
      </c>
      <c r="P252" s="157">
        <f>IF(A252="","",IF(D252=0,-E252,IF(AND(D252=(N252+O252),NOT(O252=0)),0,IF(D252&gt;=M252,N252/(1+O252),N252/(1-O252)))))</f>
        <v/>
      </c>
      <c r="Q252" s="157">
        <f>IF(B252="","", IF(D252=0,F252*P252/B252, L252*P252/B252))</f>
        <v/>
      </c>
      <c r="R252" s="157">
        <f>IF(B252="","", Q252+I252)</f>
        <v/>
      </c>
      <c r="S252" s="157">
        <f>IF(A252="","",IF(Q252&gt;0,-Q252*B252*(1+BID_OFFER_SPREAD/2),-Q252*B252*(1-BID_OFFER_SPREAD/2)))</f>
        <v/>
      </c>
      <c r="T252" s="157">
        <f>IF(B252="","", K252+S252)</f>
        <v/>
      </c>
      <c r="U252" s="157">
        <f>IF(B252="","", R252*B252)</f>
        <v/>
      </c>
      <c r="V252" s="157">
        <f>IF(E252="","",U252/(U252+T252))</f>
        <v/>
      </c>
      <c r="W252" s="86">
        <f>IF(B252="","", IF(ROUND(V252,10)=ROUND(D252,10),"Correct", "Error"))</f>
        <v/>
      </c>
      <c r="X252" s="158">
        <f>IF(B252="","", T252+U252)</f>
        <v/>
      </c>
    </row>
    <row customHeight="1" ht="13.5" r="253" s="75">
      <c r="A253" s="126">
        <f>IF('Time Series Inputs'!A253="","",'Time Series Inputs'!A253)</f>
        <v/>
      </c>
      <c r="B253" s="157">
        <f>IF('Time Series Inputs'!B253="","",'Time Series Inputs'!B253)</f>
        <v/>
      </c>
      <c r="C253" s="157">
        <f>IF('Time Series Inputs'!C253="","",'Time Series Inputs'!C253)</f>
        <v/>
      </c>
      <c r="D253" s="157">
        <f>IF(A253="","",'Apply Constraints'!A253)</f>
        <v/>
      </c>
      <c r="E253" s="157">
        <f>IF(B253="","",(V252*B253/B252/(1+V252*(B253/B252-1))))</f>
        <v/>
      </c>
      <c r="F253" s="157">
        <f>IF(B253="","",R252*B253+T252)</f>
        <v/>
      </c>
      <c r="G253" s="157">
        <f>IF(B253="","", E253*F253)</f>
        <v/>
      </c>
      <c r="H253" s="157">
        <f>IF(B253="","", F253 - R252*B253)</f>
        <v/>
      </c>
      <c r="I253" s="157">
        <f>IF(B253="","", G253/B253)</f>
        <v/>
      </c>
      <c r="J253" s="157">
        <f>IF(B253="","", -F253* (1-(1-ANNUAL_STRATEGY_FEE)^(1/252)))</f>
        <v/>
      </c>
      <c r="K253" s="157">
        <f>IF(B253="","", H253+J253)</f>
        <v/>
      </c>
      <c r="L253" s="157">
        <f>IF(B253="","", K253+G253)</f>
        <v/>
      </c>
      <c r="M253" s="157">
        <f>IF(B253="","", G253/L253)</f>
        <v/>
      </c>
      <c r="N253" s="157">
        <f>IF(B253="","",(D253-M253))</f>
        <v/>
      </c>
      <c r="O253" s="157">
        <f>IF(B253="","",BID_OFFER_SPREAD/2*D253)</f>
        <v/>
      </c>
      <c r="P253" s="157">
        <f>IF(A253="","",IF(D253=0,-E253,IF(AND(D253=(N253+O253),NOT(O253=0)),0,IF(D253&gt;=M253,N253/(1+O253),N253/(1-O253)))))</f>
        <v/>
      </c>
      <c r="Q253" s="157">
        <f>IF(B253="","", IF(D253=0,F253*P253/B253, L253*P253/B253))</f>
        <v/>
      </c>
      <c r="R253" s="157">
        <f>IF(B253="","", Q253+I253)</f>
        <v/>
      </c>
      <c r="S253" s="157">
        <f>IF(A253="","",IF(Q253&gt;0,-Q253*B253*(1+BID_OFFER_SPREAD/2),-Q253*B253*(1-BID_OFFER_SPREAD/2)))</f>
        <v/>
      </c>
      <c r="T253" s="157">
        <f>IF(B253="","", K253+S253)</f>
        <v/>
      </c>
      <c r="U253" s="157">
        <f>IF(B253="","", R253*B253)</f>
        <v/>
      </c>
      <c r="V253" s="157">
        <f>IF(E253="","",U253/(U253+T253))</f>
        <v/>
      </c>
      <c r="W253" s="86">
        <f>IF(B253="","", IF(ROUND(V253,10)=ROUND(D253,10),"Correct", "Error"))</f>
        <v/>
      </c>
      <c r="X253" s="158">
        <f>IF(B253="","", T253+U253)</f>
        <v/>
      </c>
    </row>
    <row customHeight="1" ht="13.5" r="254" s="75">
      <c r="A254" s="126">
        <f>IF('Time Series Inputs'!A254="","",'Time Series Inputs'!A254)</f>
        <v/>
      </c>
      <c r="B254" s="157">
        <f>IF('Time Series Inputs'!B254="","",'Time Series Inputs'!B254)</f>
        <v/>
      </c>
      <c r="C254" s="157">
        <f>IF('Time Series Inputs'!C254="","",'Time Series Inputs'!C254)</f>
        <v/>
      </c>
      <c r="D254" s="157">
        <f>IF(A254="","",'Apply Constraints'!A254)</f>
        <v/>
      </c>
      <c r="E254" s="157">
        <f>IF(B254="","",(V253*B254/B253/(1+V253*(B254/B253-1))))</f>
        <v/>
      </c>
      <c r="F254" s="157">
        <f>IF(B254="","",R253*B254+T253)</f>
        <v/>
      </c>
      <c r="G254" s="157">
        <f>IF(B254="","", E254*F254)</f>
        <v/>
      </c>
      <c r="H254" s="157">
        <f>IF(B254="","", F254 - R253*B254)</f>
        <v/>
      </c>
      <c r="I254" s="157">
        <f>IF(B254="","", G254/B254)</f>
        <v/>
      </c>
      <c r="J254" s="157">
        <f>IF(B254="","", -F254* (1-(1-ANNUAL_STRATEGY_FEE)^(1/252)))</f>
        <v/>
      </c>
      <c r="K254" s="157">
        <f>IF(B254="","", H254+J254)</f>
        <v/>
      </c>
      <c r="L254" s="157">
        <f>IF(B254="","", K254+G254)</f>
        <v/>
      </c>
      <c r="M254" s="157">
        <f>IF(B254="","", G254/L254)</f>
        <v/>
      </c>
      <c r="N254" s="157">
        <f>IF(B254="","",(D254-M254))</f>
        <v/>
      </c>
      <c r="O254" s="157">
        <f>IF(B254="","",BID_OFFER_SPREAD/2*D254)</f>
        <v/>
      </c>
      <c r="P254" s="157">
        <f>IF(A254="","",IF(D254=0,-E254,IF(AND(D254=(N254+O254),NOT(O254=0)),0,IF(D254&gt;=M254,N254/(1+O254),N254/(1-O254)))))</f>
        <v/>
      </c>
      <c r="Q254" s="157">
        <f>IF(B254="","", IF(D254=0,F254*P254/B254, L254*P254/B254))</f>
        <v/>
      </c>
      <c r="R254" s="157">
        <f>IF(B254="","", Q254+I254)</f>
        <v/>
      </c>
      <c r="S254" s="157">
        <f>IF(A254="","",IF(Q254&gt;0,-Q254*B254*(1+BID_OFFER_SPREAD/2),-Q254*B254*(1-BID_OFFER_SPREAD/2)))</f>
        <v/>
      </c>
      <c r="T254" s="157">
        <f>IF(B254="","", K254+S254)</f>
        <v/>
      </c>
      <c r="U254" s="157">
        <f>IF(B254="","", R254*B254)</f>
        <v/>
      </c>
      <c r="V254" s="157">
        <f>IF(E254="","",U254/(U254+T254))</f>
        <v/>
      </c>
      <c r="W254" s="86">
        <f>IF(B254="","", IF(ROUND(V254,10)=ROUND(D254,10),"Correct", "Error"))</f>
        <v/>
      </c>
      <c r="X254" s="158">
        <f>IF(B254="","", T254+U254)</f>
        <v/>
      </c>
    </row>
    <row customHeight="1" ht="13.5" r="255" s="75">
      <c r="A255" s="126">
        <f>IF('Time Series Inputs'!A255="","",'Time Series Inputs'!A255)</f>
        <v/>
      </c>
      <c r="B255" s="157">
        <f>IF('Time Series Inputs'!B255="","",'Time Series Inputs'!B255)</f>
        <v/>
      </c>
      <c r="C255" s="157">
        <f>IF('Time Series Inputs'!C255="","",'Time Series Inputs'!C255)</f>
        <v/>
      </c>
      <c r="D255" s="157">
        <f>IF(A255="","",'Apply Constraints'!A255)</f>
        <v/>
      </c>
      <c r="E255" s="157">
        <f>IF(B255="","",(V254*B255/B254/(1+V254*(B255/B254-1))))</f>
        <v/>
      </c>
      <c r="F255" s="157">
        <f>IF(B255="","",R254*B255+T254)</f>
        <v/>
      </c>
      <c r="G255" s="157">
        <f>IF(B255="","", E255*F255)</f>
        <v/>
      </c>
      <c r="H255" s="157">
        <f>IF(B255="","", F255 - R254*B255)</f>
        <v/>
      </c>
      <c r="I255" s="157">
        <f>IF(B255="","", G255/B255)</f>
        <v/>
      </c>
      <c r="J255" s="157">
        <f>IF(B255="","", -F255* (1-(1-ANNUAL_STRATEGY_FEE)^(1/252)))</f>
        <v/>
      </c>
      <c r="K255" s="157">
        <f>IF(B255="","", H255+J255)</f>
        <v/>
      </c>
      <c r="L255" s="157">
        <f>IF(B255="","", K255+G255)</f>
        <v/>
      </c>
      <c r="M255" s="157">
        <f>IF(B255="","", G255/L255)</f>
        <v/>
      </c>
      <c r="N255" s="157">
        <f>IF(B255="","",(D255-M255))</f>
        <v/>
      </c>
      <c r="O255" s="157">
        <f>IF(B255="","",BID_OFFER_SPREAD/2*D255)</f>
        <v/>
      </c>
      <c r="P255" s="157">
        <f>IF(A255="","",IF(D255=0,-E255,IF(AND(D255=(N255+O255),NOT(O255=0)),0,IF(D255&gt;=M255,N255/(1+O255),N255/(1-O255)))))</f>
        <v/>
      </c>
      <c r="Q255" s="157">
        <f>IF(B255="","", IF(D255=0,F255*P255/B255, L255*P255/B255))</f>
        <v/>
      </c>
      <c r="R255" s="157">
        <f>IF(B255="","", Q255+I255)</f>
        <v/>
      </c>
      <c r="S255" s="157">
        <f>IF(A255="","",IF(Q255&gt;0,-Q255*B255*(1+BID_OFFER_SPREAD/2),-Q255*B255*(1-BID_OFFER_SPREAD/2)))</f>
        <v/>
      </c>
      <c r="T255" s="157">
        <f>IF(B255="","", K255+S255)</f>
        <v/>
      </c>
      <c r="U255" s="157">
        <f>IF(B255="","", R255*B255)</f>
        <v/>
      </c>
      <c r="V255" s="157">
        <f>IF(E255="","",U255/(U255+T255))</f>
        <v/>
      </c>
      <c r="W255" s="86">
        <f>IF(B255="","", IF(ROUND(V255,10)=ROUND(D255,10),"Correct", "Error"))</f>
        <v/>
      </c>
      <c r="X255" s="158">
        <f>IF(B255="","", T255+U255)</f>
        <v/>
      </c>
    </row>
    <row customHeight="1" ht="13.5" r="256" s="75">
      <c r="A256" s="126">
        <f>IF('Time Series Inputs'!A256="","",'Time Series Inputs'!A256)</f>
        <v/>
      </c>
      <c r="B256" s="157">
        <f>IF('Time Series Inputs'!B256="","",'Time Series Inputs'!B256)</f>
        <v/>
      </c>
      <c r="C256" s="157">
        <f>IF('Time Series Inputs'!C256="","",'Time Series Inputs'!C256)</f>
        <v/>
      </c>
      <c r="D256" s="157">
        <f>IF(A256="","",'Apply Constraints'!A256)</f>
        <v/>
      </c>
      <c r="E256" s="157">
        <f>IF(B256="","",(V255*B256/B255/(1+V255*(B256/B255-1))))</f>
        <v/>
      </c>
      <c r="F256" s="157">
        <f>IF(B256="","",R255*B256+T255)</f>
        <v/>
      </c>
      <c r="G256" s="157">
        <f>IF(B256="","", E256*F256)</f>
        <v/>
      </c>
      <c r="H256" s="157">
        <f>IF(B256="","", F256 - R255*B256)</f>
        <v/>
      </c>
      <c r="I256" s="157">
        <f>IF(B256="","", G256/B256)</f>
        <v/>
      </c>
      <c r="J256" s="157">
        <f>IF(B256="","", -F256* (1-(1-ANNUAL_STRATEGY_FEE)^(1/252)))</f>
        <v/>
      </c>
      <c r="K256" s="157">
        <f>IF(B256="","", H256+J256)</f>
        <v/>
      </c>
      <c r="L256" s="157">
        <f>IF(B256="","", K256+G256)</f>
        <v/>
      </c>
      <c r="M256" s="157">
        <f>IF(B256="","", G256/L256)</f>
        <v/>
      </c>
      <c r="N256" s="157">
        <f>IF(B256="","",(D256-M256))</f>
        <v/>
      </c>
      <c r="O256" s="157">
        <f>IF(B256="","",BID_OFFER_SPREAD/2*D256)</f>
        <v/>
      </c>
      <c r="P256" s="157">
        <f>IF(A256="","",IF(D256=0,-E256,IF(AND(D256=(N256+O256),NOT(O256=0)),0,IF(D256&gt;=M256,N256/(1+O256),N256/(1-O256)))))</f>
        <v/>
      </c>
      <c r="Q256" s="157">
        <f>IF(B256="","", IF(D256=0,F256*P256/B256, L256*P256/B256))</f>
        <v/>
      </c>
      <c r="R256" s="157">
        <f>IF(B256="","", Q256+I256)</f>
        <v/>
      </c>
      <c r="S256" s="157">
        <f>IF(A256="","",IF(Q256&gt;0,-Q256*B256*(1+BID_OFFER_SPREAD/2),-Q256*B256*(1-BID_OFFER_SPREAD/2)))</f>
        <v/>
      </c>
      <c r="T256" s="157">
        <f>IF(B256="","", K256+S256)</f>
        <v/>
      </c>
      <c r="U256" s="157">
        <f>IF(B256="","", R256*B256)</f>
        <v/>
      </c>
      <c r="V256" s="157">
        <f>IF(E256="","",U256/(U256+T256))</f>
        <v/>
      </c>
      <c r="W256" s="86">
        <f>IF(B256="","", IF(ROUND(V256,10)=ROUND(D256,10),"Correct", "Error"))</f>
        <v/>
      </c>
      <c r="X256" s="158">
        <f>IF(B256="","", T256+U256)</f>
        <v/>
      </c>
    </row>
    <row customHeight="1" ht="13.5" r="257" s="75">
      <c r="A257" s="126">
        <f>IF('Time Series Inputs'!A257="","",'Time Series Inputs'!A257)</f>
        <v/>
      </c>
      <c r="B257" s="157">
        <f>IF('Time Series Inputs'!B257="","",'Time Series Inputs'!B257)</f>
        <v/>
      </c>
      <c r="C257" s="157">
        <f>IF('Time Series Inputs'!C257="","",'Time Series Inputs'!C257)</f>
        <v/>
      </c>
      <c r="D257" s="157">
        <f>IF(A257="","",'Apply Constraints'!A257)</f>
        <v/>
      </c>
      <c r="E257" s="157">
        <f>IF(B257="","",(V256*B257/B256/(1+V256*(B257/B256-1))))</f>
        <v/>
      </c>
      <c r="F257" s="157">
        <f>IF(B257="","",R256*B257+T256)</f>
        <v/>
      </c>
      <c r="G257" s="157">
        <f>IF(B257="","", E257*F257)</f>
        <v/>
      </c>
      <c r="H257" s="157">
        <f>IF(B257="","", F257 - R256*B257)</f>
        <v/>
      </c>
      <c r="I257" s="157">
        <f>IF(B257="","", G257/B257)</f>
        <v/>
      </c>
      <c r="J257" s="157">
        <f>IF(B257="","", -F257* (1-(1-ANNUAL_STRATEGY_FEE)^(1/252)))</f>
        <v/>
      </c>
      <c r="K257" s="157">
        <f>IF(B257="","", H257+J257)</f>
        <v/>
      </c>
      <c r="L257" s="157">
        <f>IF(B257="","", K257+G257)</f>
        <v/>
      </c>
      <c r="M257" s="157">
        <f>IF(B257="","", G257/L257)</f>
        <v/>
      </c>
      <c r="N257" s="157">
        <f>IF(B257="","",(D257-M257))</f>
        <v/>
      </c>
      <c r="O257" s="157">
        <f>IF(B257="","",BID_OFFER_SPREAD/2*D257)</f>
        <v/>
      </c>
      <c r="P257" s="157">
        <f>IF(A257="","",IF(D257=0,-E257,IF(AND(D257=(N257+O257),NOT(O257=0)),0,IF(D257&gt;=M257,N257/(1+O257),N257/(1-O257)))))</f>
        <v/>
      </c>
      <c r="Q257" s="157">
        <f>IF(B257="","", IF(D257=0,F257*P257/B257, L257*P257/B257))</f>
        <v/>
      </c>
      <c r="R257" s="157">
        <f>IF(B257="","", Q257+I257)</f>
        <v/>
      </c>
      <c r="S257" s="157">
        <f>IF(A257="","",IF(Q257&gt;0,-Q257*B257*(1+BID_OFFER_SPREAD/2),-Q257*B257*(1-BID_OFFER_SPREAD/2)))</f>
        <v/>
      </c>
      <c r="T257" s="157">
        <f>IF(B257="","", K257+S257)</f>
        <v/>
      </c>
      <c r="U257" s="157">
        <f>IF(B257="","", R257*B257)</f>
        <v/>
      </c>
      <c r="V257" s="157">
        <f>IF(E257="","",U257/(U257+T257))</f>
        <v/>
      </c>
      <c r="W257" s="86">
        <f>IF(B257="","", IF(ROUND(V257,10)=ROUND(D257,10),"Correct", "Error"))</f>
        <v/>
      </c>
      <c r="X257" s="158">
        <f>IF(B257="","", T257+U257)</f>
        <v/>
      </c>
    </row>
    <row customHeight="1" ht="13.5" r="258" s="75">
      <c r="A258" s="126">
        <f>IF('Time Series Inputs'!A258="","",'Time Series Inputs'!A258)</f>
        <v/>
      </c>
      <c r="B258" s="157">
        <f>IF('Time Series Inputs'!B258="","",'Time Series Inputs'!B258)</f>
        <v/>
      </c>
      <c r="C258" s="157">
        <f>IF('Time Series Inputs'!C258="","",'Time Series Inputs'!C258)</f>
        <v/>
      </c>
      <c r="D258" s="157">
        <f>IF(A258="","",'Apply Constraints'!A258)</f>
        <v/>
      </c>
      <c r="E258" s="157">
        <f>IF(B258="","",(V257*B258/B257/(1+V257*(B258/B257-1))))</f>
        <v/>
      </c>
      <c r="F258" s="157">
        <f>IF(B258="","",R257*B258+T257)</f>
        <v/>
      </c>
      <c r="G258" s="157">
        <f>IF(B258="","", E258*F258)</f>
        <v/>
      </c>
      <c r="H258" s="157">
        <f>IF(B258="","", F258 - R257*B258)</f>
        <v/>
      </c>
      <c r="I258" s="157">
        <f>IF(B258="","", G258/B258)</f>
        <v/>
      </c>
      <c r="J258" s="157">
        <f>IF(B258="","", -F258* (1-(1-ANNUAL_STRATEGY_FEE)^(1/252)))</f>
        <v/>
      </c>
      <c r="K258" s="157">
        <f>IF(B258="","", H258+J258)</f>
        <v/>
      </c>
      <c r="L258" s="157">
        <f>IF(B258="","", K258+G258)</f>
        <v/>
      </c>
      <c r="M258" s="157">
        <f>IF(B258="","", G258/L258)</f>
        <v/>
      </c>
      <c r="N258" s="157">
        <f>IF(B258="","",(D258-M258))</f>
        <v/>
      </c>
      <c r="O258" s="157">
        <f>IF(B258="","",BID_OFFER_SPREAD/2*D258)</f>
        <v/>
      </c>
      <c r="P258" s="157">
        <f>IF(A258="","",IF(D258=0,-E258,IF(AND(D258=(N258+O258),NOT(O258=0)),0,IF(D258&gt;=M258,N258/(1+O258),N258/(1-O258)))))</f>
        <v/>
      </c>
      <c r="Q258" s="157">
        <f>IF(B258="","", IF(D258=0,F258*P258/B258, L258*P258/B258))</f>
        <v/>
      </c>
      <c r="R258" s="157">
        <f>IF(B258="","", Q258+I258)</f>
        <v/>
      </c>
      <c r="S258" s="157">
        <f>IF(A258="","",IF(Q258&gt;0,-Q258*B258*(1+BID_OFFER_SPREAD/2),-Q258*B258*(1-BID_OFFER_SPREAD/2)))</f>
        <v/>
      </c>
      <c r="T258" s="157">
        <f>IF(B258="","", K258+S258)</f>
        <v/>
      </c>
      <c r="U258" s="157">
        <f>IF(B258="","", R258*B258)</f>
        <v/>
      </c>
      <c r="V258" s="157">
        <f>IF(E258="","",U258/(U258+T258))</f>
        <v/>
      </c>
      <c r="W258" s="86">
        <f>IF(B258="","", IF(ROUND(V258,10)=ROUND(D258,10),"Correct", "Error"))</f>
        <v/>
      </c>
      <c r="X258" s="158">
        <f>IF(B258="","", T258+U258)</f>
        <v/>
      </c>
    </row>
    <row customHeight="1" ht="13.5" r="259" s="75">
      <c r="A259" s="126">
        <f>IF('Time Series Inputs'!A259="","",'Time Series Inputs'!A259)</f>
        <v/>
      </c>
      <c r="B259" s="157">
        <f>IF('Time Series Inputs'!B259="","",'Time Series Inputs'!B259)</f>
        <v/>
      </c>
      <c r="C259" s="157">
        <f>IF('Time Series Inputs'!C259="","",'Time Series Inputs'!C259)</f>
        <v/>
      </c>
      <c r="D259" s="157">
        <f>IF(A259="","",'Apply Constraints'!A259)</f>
        <v/>
      </c>
      <c r="E259" s="157">
        <f>IF(B259="","",(V258*B259/B258/(1+V258*(B259/B258-1))))</f>
        <v/>
      </c>
      <c r="F259" s="157">
        <f>IF(B259="","",R258*B259+T258)</f>
        <v/>
      </c>
      <c r="G259" s="157">
        <f>IF(B259="","", E259*F259)</f>
        <v/>
      </c>
      <c r="H259" s="157">
        <f>IF(B259="","", F259 - R258*B259)</f>
        <v/>
      </c>
      <c r="I259" s="157">
        <f>IF(B259="","", G259/B259)</f>
        <v/>
      </c>
      <c r="J259" s="157">
        <f>IF(B259="","", -F259* (1-(1-ANNUAL_STRATEGY_FEE)^(1/252)))</f>
        <v/>
      </c>
      <c r="K259" s="157">
        <f>IF(B259="","", H259+J259)</f>
        <v/>
      </c>
      <c r="L259" s="157">
        <f>IF(B259="","", K259+G259)</f>
        <v/>
      </c>
      <c r="M259" s="157">
        <f>IF(B259="","", G259/L259)</f>
        <v/>
      </c>
      <c r="N259" s="157">
        <f>IF(B259="","",(D259-M259))</f>
        <v/>
      </c>
      <c r="O259" s="157">
        <f>IF(B259="","",BID_OFFER_SPREAD/2*D259)</f>
        <v/>
      </c>
      <c r="P259" s="157">
        <f>IF(A259="","",IF(D259=0,-E259,IF(AND(D259=(N259+O259),NOT(O259=0)),0,IF(D259&gt;=M259,N259/(1+O259),N259/(1-O259)))))</f>
        <v/>
      </c>
      <c r="Q259" s="157">
        <f>IF(B259="","", IF(D259=0,F259*P259/B259, L259*P259/B259))</f>
        <v/>
      </c>
      <c r="R259" s="157">
        <f>IF(B259="","", Q259+I259)</f>
        <v/>
      </c>
      <c r="S259" s="157">
        <f>IF(A259="","",IF(Q259&gt;0,-Q259*B259*(1+BID_OFFER_SPREAD/2),-Q259*B259*(1-BID_OFFER_SPREAD/2)))</f>
        <v/>
      </c>
      <c r="T259" s="157">
        <f>IF(B259="","", K259+S259)</f>
        <v/>
      </c>
      <c r="U259" s="157">
        <f>IF(B259="","", R259*B259)</f>
        <v/>
      </c>
      <c r="V259" s="157">
        <f>IF(E259="","",U259/(U259+T259))</f>
        <v/>
      </c>
      <c r="W259" s="86">
        <f>IF(B259="","", IF(ROUND(V259,10)=ROUND(D259,10),"Correct", "Error"))</f>
        <v/>
      </c>
      <c r="X259" s="158">
        <f>IF(B259="","", T259+U259)</f>
        <v/>
      </c>
    </row>
    <row customHeight="1" ht="13.5" r="260" s="75">
      <c r="A260" s="126">
        <f>IF('Time Series Inputs'!A260="","",'Time Series Inputs'!A260)</f>
        <v/>
      </c>
      <c r="B260" s="157">
        <f>IF('Time Series Inputs'!B260="","",'Time Series Inputs'!B260)</f>
        <v/>
      </c>
      <c r="C260" s="157">
        <f>IF('Time Series Inputs'!C260="","",'Time Series Inputs'!C260)</f>
        <v/>
      </c>
      <c r="D260" s="157">
        <f>IF(A260="","",'Apply Constraints'!A260)</f>
        <v/>
      </c>
      <c r="E260" s="157">
        <f>IF(B260="","",(V259*B260/B259/(1+V259*(B260/B259-1))))</f>
        <v/>
      </c>
      <c r="F260" s="157">
        <f>IF(B260="","",R259*B260+T259)</f>
        <v/>
      </c>
      <c r="G260" s="157">
        <f>IF(B260="","", E260*F260)</f>
        <v/>
      </c>
      <c r="H260" s="157">
        <f>IF(B260="","", F260 - R259*B260)</f>
        <v/>
      </c>
      <c r="I260" s="157">
        <f>IF(B260="","", G260/B260)</f>
        <v/>
      </c>
      <c r="J260" s="157">
        <f>IF(B260="","", -F260* (1-(1-ANNUAL_STRATEGY_FEE)^(1/252)))</f>
        <v/>
      </c>
      <c r="K260" s="157">
        <f>IF(B260="","", H260+J260)</f>
        <v/>
      </c>
      <c r="L260" s="157">
        <f>IF(B260="","", K260+G260)</f>
        <v/>
      </c>
      <c r="M260" s="157">
        <f>IF(B260="","", G260/L260)</f>
        <v/>
      </c>
      <c r="N260" s="157">
        <f>IF(B260="","",(D260-M260))</f>
        <v/>
      </c>
      <c r="O260" s="157">
        <f>IF(B260="","",BID_OFFER_SPREAD/2*D260)</f>
        <v/>
      </c>
      <c r="P260" s="157">
        <f>IF(A260="","",IF(D260=0,-E260,IF(AND(D260=(N260+O260),NOT(O260=0)),0,IF(D260&gt;=M260,N260/(1+O260),N260/(1-O260)))))</f>
        <v/>
      </c>
      <c r="Q260" s="157">
        <f>IF(B260="","", IF(D260=0,F260*P260/B260, L260*P260/B260))</f>
        <v/>
      </c>
      <c r="R260" s="157">
        <f>IF(B260="","", Q260+I260)</f>
        <v/>
      </c>
      <c r="S260" s="157">
        <f>IF(A260="","",IF(Q260&gt;0,-Q260*B260*(1+BID_OFFER_SPREAD/2),-Q260*B260*(1-BID_OFFER_SPREAD/2)))</f>
        <v/>
      </c>
      <c r="T260" s="157">
        <f>IF(B260="","", K260+S260)</f>
        <v/>
      </c>
      <c r="U260" s="157">
        <f>IF(B260="","", R260*B260)</f>
        <v/>
      </c>
      <c r="V260" s="157">
        <f>IF(E260="","",U260/(U260+T260))</f>
        <v/>
      </c>
      <c r="W260" s="86">
        <f>IF(B260="","", IF(ROUND(V260,10)=ROUND(D260,10),"Correct", "Error"))</f>
        <v/>
      </c>
      <c r="X260" s="158">
        <f>IF(B260="","", T260+U260)</f>
        <v/>
      </c>
    </row>
    <row customHeight="1" ht="13.5" r="261" s="75">
      <c r="A261" s="126">
        <f>IF('Time Series Inputs'!A261="","",'Time Series Inputs'!A261)</f>
        <v/>
      </c>
      <c r="B261" s="157">
        <f>IF('Time Series Inputs'!B261="","",'Time Series Inputs'!B261)</f>
        <v/>
      </c>
      <c r="C261" s="157">
        <f>IF('Time Series Inputs'!C261="","",'Time Series Inputs'!C261)</f>
        <v/>
      </c>
      <c r="D261" s="157">
        <f>IF(A261="","",'Apply Constraints'!A261)</f>
        <v/>
      </c>
      <c r="E261" s="157">
        <f>IF(B261="","",(V260*B261/B260/(1+V260*(B261/B260-1))))</f>
        <v/>
      </c>
      <c r="F261" s="157">
        <f>IF(B261="","",R260*B261+T260)</f>
        <v/>
      </c>
      <c r="G261" s="157">
        <f>IF(B261="","", E261*F261)</f>
        <v/>
      </c>
      <c r="H261" s="157">
        <f>IF(B261="","", F261 - R260*B261)</f>
        <v/>
      </c>
      <c r="I261" s="157">
        <f>IF(B261="","", G261/B261)</f>
        <v/>
      </c>
      <c r="J261" s="157">
        <f>IF(B261="","", -F261* (1-(1-ANNUAL_STRATEGY_FEE)^(1/252)))</f>
        <v/>
      </c>
      <c r="K261" s="157">
        <f>IF(B261="","", H261+J261)</f>
        <v/>
      </c>
      <c r="L261" s="157">
        <f>IF(B261="","", K261+G261)</f>
        <v/>
      </c>
      <c r="M261" s="157">
        <f>IF(B261="","", G261/L261)</f>
        <v/>
      </c>
      <c r="N261" s="157">
        <f>IF(B261="","",(D261-M261))</f>
        <v/>
      </c>
      <c r="O261" s="157">
        <f>IF(B261="","",BID_OFFER_SPREAD/2*D261)</f>
        <v/>
      </c>
      <c r="P261" s="157">
        <f>IF(A261="","",IF(D261=0,-E261,IF(AND(D261=(N261+O261),NOT(O261=0)),0,IF(D261&gt;=M261,N261/(1+O261),N261/(1-O261)))))</f>
        <v/>
      </c>
      <c r="Q261" s="157">
        <f>IF(B261="","", IF(D261=0,F261*P261/B261, L261*P261/B261))</f>
        <v/>
      </c>
      <c r="R261" s="157">
        <f>IF(B261="","", Q261+I261)</f>
        <v/>
      </c>
      <c r="S261" s="157">
        <f>IF(A261="","",IF(Q261&gt;0,-Q261*B261*(1+BID_OFFER_SPREAD/2),-Q261*B261*(1-BID_OFFER_SPREAD/2)))</f>
        <v/>
      </c>
      <c r="T261" s="157">
        <f>IF(B261="","", K261+S261)</f>
        <v/>
      </c>
      <c r="U261" s="157">
        <f>IF(B261="","", R261*B261)</f>
        <v/>
      </c>
      <c r="V261" s="157">
        <f>IF(E261="","",U261/(U261+T261))</f>
        <v/>
      </c>
      <c r="W261" s="86">
        <f>IF(B261="","", IF(ROUND(V261,10)=ROUND(D261,10),"Correct", "Error"))</f>
        <v/>
      </c>
      <c r="X261" s="158">
        <f>IF(B261="","", T261+U261)</f>
        <v/>
      </c>
    </row>
    <row customHeight="1" ht="13.5" r="262" s="75">
      <c r="A262" s="126">
        <f>IF('Time Series Inputs'!A262="","",'Time Series Inputs'!A262)</f>
        <v/>
      </c>
      <c r="B262" s="157">
        <f>IF('Time Series Inputs'!B262="","",'Time Series Inputs'!B262)</f>
        <v/>
      </c>
      <c r="C262" s="157">
        <f>IF('Time Series Inputs'!C262="","",'Time Series Inputs'!C262)</f>
        <v/>
      </c>
      <c r="D262" s="157">
        <f>IF(A262="","",'Apply Constraints'!A262)</f>
        <v/>
      </c>
      <c r="E262" s="157">
        <f>IF(B262="","",(V261*B262/B261/(1+V261*(B262/B261-1))))</f>
        <v/>
      </c>
      <c r="F262" s="157">
        <f>IF(B262="","",R261*B262+T261)</f>
        <v/>
      </c>
      <c r="G262" s="157">
        <f>IF(B262="","", E262*F262)</f>
        <v/>
      </c>
      <c r="H262" s="157">
        <f>IF(B262="","", F262 - R261*B262)</f>
        <v/>
      </c>
      <c r="I262" s="157">
        <f>IF(B262="","", G262/B262)</f>
        <v/>
      </c>
      <c r="J262" s="157">
        <f>IF(B262="","", -F262* (1-(1-ANNUAL_STRATEGY_FEE)^(1/252)))</f>
        <v/>
      </c>
      <c r="K262" s="157">
        <f>IF(B262="","", H262+J262)</f>
        <v/>
      </c>
      <c r="L262" s="157">
        <f>IF(B262="","", K262+G262)</f>
        <v/>
      </c>
      <c r="M262" s="157">
        <f>IF(B262="","", G262/L262)</f>
        <v/>
      </c>
      <c r="N262" s="157">
        <f>IF(B262="","",(D262-M262))</f>
        <v/>
      </c>
      <c r="O262" s="157">
        <f>IF(B262="","",BID_OFFER_SPREAD/2*D262)</f>
        <v/>
      </c>
      <c r="P262" s="157">
        <f>IF(A262="","",IF(D262=0,-E262,IF(AND(D262=(N262+O262),NOT(O262=0)),0,IF(D262&gt;=M262,N262/(1+O262),N262/(1-O262)))))</f>
        <v/>
      </c>
      <c r="Q262" s="157">
        <f>IF(B262="","", IF(D262=0,F262*P262/B262, L262*P262/B262))</f>
        <v/>
      </c>
      <c r="R262" s="157">
        <f>IF(B262="","", Q262+I262)</f>
        <v/>
      </c>
      <c r="S262" s="157">
        <f>IF(A262="","",IF(Q262&gt;0,-Q262*B262*(1+BID_OFFER_SPREAD/2),-Q262*B262*(1-BID_OFFER_SPREAD/2)))</f>
        <v/>
      </c>
      <c r="T262" s="157">
        <f>IF(B262="","", K262+S262)</f>
        <v/>
      </c>
      <c r="U262" s="157">
        <f>IF(B262="","", R262*B262)</f>
        <v/>
      </c>
      <c r="V262" s="157">
        <f>IF(E262="","",U262/(U262+T262))</f>
        <v/>
      </c>
      <c r="W262" s="86">
        <f>IF(B262="","", IF(ROUND(V262,10)=ROUND(D262,10),"Correct", "Error"))</f>
        <v/>
      </c>
      <c r="X262" s="158">
        <f>IF(B262="","", T262+U262)</f>
        <v/>
      </c>
    </row>
    <row customHeight="1" ht="13.5" r="263" s="75">
      <c r="A263" s="126">
        <f>IF('Time Series Inputs'!A263="","",'Time Series Inputs'!A263)</f>
        <v/>
      </c>
      <c r="B263" s="157">
        <f>IF('Time Series Inputs'!B263="","",'Time Series Inputs'!B263)</f>
        <v/>
      </c>
      <c r="C263" s="157">
        <f>IF('Time Series Inputs'!C263="","",'Time Series Inputs'!C263)</f>
        <v/>
      </c>
      <c r="D263" s="157">
        <f>IF(A263="","",'Apply Constraints'!A263)</f>
        <v/>
      </c>
      <c r="E263" s="157">
        <f>IF(B263="","",(V262*B263/B262/(1+V262*(B263/B262-1))))</f>
        <v/>
      </c>
      <c r="F263" s="157">
        <f>IF(B263="","",R262*B263+T262)</f>
        <v/>
      </c>
      <c r="G263" s="157">
        <f>IF(B263="","", E263*F263)</f>
        <v/>
      </c>
      <c r="H263" s="157">
        <f>IF(B263="","", F263 - R262*B263)</f>
        <v/>
      </c>
      <c r="I263" s="157">
        <f>IF(B263="","", G263/B263)</f>
        <v/>
      </c>
      <c r="J263" s="157">
        <f>IF(B263="","", -F263* (1-(1-ANNUAL_STRATEGY_FEE)^(1/252)))</f>
        <v/>
      </c>
      <c r="K263" s="157">
        <f>IF(B263="","", H263+J263)</f>
        <v/>
      </c>
      <c r="L263" s="157">
        <f>IF(B263="","", K263+G263)</f>
        <v/>
      </c>
      <c r="M263" s="157">
        <f>IF(B263="","", G263/L263)</f>
        <v/>
      </c>
      <c r="N263" s="157">
        <f>IF(B263="","",(D263-M263))</f>
        <v/>
      </c>
      <c r="O263" s="157">
        <f>IF(B263="","",BID_OFFER_SPREAD/2*D263)</f>
        <v/>
      </c>
      <c r="P263" s="157">
        <f>IF(A263="","",IF(D263=0,-E263,IF(AND(D263=(N263+O263),NOT(O263=0)),0,IF(D263&gt;=M263,N263/(1+O263),N263/(1-O263)))))</f>
        <v/>
      </c>
      <c r="Q263" s="157">
        <f>IF(B263="","", IF(D263=0,F263*P263/B263, L263*P263/B263))</f>
        <v/>
      </c>
      <c r="R263" s="157">
        <f>IF(B263="","", Q263+I263)</f>
        <v/>
      </c>
      <c r="S263" s="157">
        <f>IF(A263="","",IF(Q263&gt;0,-Q263*B263*(1+BID_OFFER_SPREAD/2),-Q263*B263*(1-BID_OFFER_SPREAD/2)))</f>
        <v/>
      </c>
      <c r="T263" s="157">
        <f>IF(B263="","", K263+S263)</f>
        <v/>
      </c>
      <c r="U263" s="157">
        <f>IF(B263="","", R263*B263)</f>
        <v/>
      </c>
      <c r="V263" s="157">
        <f>IF(E263="","",U263/(U263+T263))</f>
        <v/>
      </c>
      <c r="W263" s="86">
        <f>IF(B263="","", IF(ROUND(V263,10)=ROUND(D263,10),"Correct", "Error"))</f>
        <v/>
      </c>
      <c r="X263" s="158">
        <f>IF(B263="","", T263+U263)</f>
        <v/>
      </c>
    </row>
    <row customHeight="1" ht="13.5" r="264" s="75">
      <c r="A264" s="126">
        <f>IF('Time Series Inputs'!A264="","",'Time Series Inputs'!A264)</f>
        <v/>
      </c>
      <c r="B264" s="157">
        <f>IF('Time Series Inputs'!B264="","",'Time Series Inputs'!B264)</f>
        <v/>
      </c>
      <c r="C264" s="157">
        <f>IF('Time Series Inputs'!C264="","",'Time Series Inputs'!C264)</f>
        <v/>
      </c>
      <c r="D264" s="157">
        <f>IF(A264="","",'Apply Constraints'!A264)</f>
        <v/>
      </c>
      <c r="E264" s="157">
        <f>IF(B264="","",(V263*B264/B263/(1+V263*(B264/B263-1))))</f>
        <v/>
      </c>
      <c r="F264" s="157">
        <f>IF(B264="","",R263*B264+T263)</f>
        <v/>
      </c>
      <c r="G264" s="157">
        <f>IF(B264="","", E264*F264)</f>
        <v/>
      </c>
      <c r="H264" s="157">
        <f>IF(B264="","", F264 - R263*B264)</f>
        <v/>
      </c>
      <c r="I264" s="157">
        <f>IF(B264="","", G264/B264)</f>
        <v/>
      </c>
      <c r="J264" s="157">
        <f>IF(B264="","", -F264* (1-(1-ANNUAL_STRATEGY_FEE)^(1/252)))</f>
        <v/>
      </c>
      <c r="K264" s="157">
        <f>IF(B264="","", H264+J264)</f>
        <v/>
      </c>
      <c r="L264" s="157">
        <f>IF(B264="","", K264+G264)</f>
        <v/>
      </c>
      <c r="M264" s="157">
        <f>IF(B264="","", G264/L264)</f>
        <v/>
      </c>
      <c r="N264" s="157">
        <f>IF(B264="","",(D264-M264))</f>
        <v/>
      </c>
      <c r="O264" s="157">
        <f>IF(B264="","",BID_OFFER_SPREAD/2*D264)</f>
        <v/>
      </c>
      <c r="P264" s="157">
        <f>IF(A264="","",IF(D264=0,-E264,IF(AND(D264=(N264+O264),NOT(O264=0)),0,IF(D264&gt;=M264,N264/(1+O264),N264/(1-O264)))))</f>
        <v/>
      </c>
      <c r="Q264" s="157">
        <f>IF(B264="","", IF(D264=0,F264*P264/B264, L264*P264/B264))</f>
        <v/>
      </c>
      <c r="R264" s="157">
        <f>IF(B264="","", Q264+I264)</f>
        <v/>
      </c>
      <c r="S264" s="157">
        <f>IF(A264="","",IF(Q264&gt;0,-Q264*B264*(1+BID_OFFER_SPREAD/2),-Q264*B264*(1-BID_OFFER_SPREAD/2)))</f>
        <v/>
      </c>
      <c r="T264" s="157">
        <f>IF(B264="","", K264+S264)</f>
        <v/>
      </c>
      <c r="U264" s="157">
        <f>IF(B264="","", R264*B264)</f>
        <v/>
      </c>
      <c r="V264" s="157">
        <f>IF(E264="","",U264/(U264+T264))</f>
        <v/>
      </c>
      <c r="W264" s="86">
        <f>IF(B264="","", IF(ROUND(V264,10)=ROUND(D264,10),"Correct", "Error"))</f>
        <v/>
      </c>
      <c r="X264" s="158">
        <f>IF(B264="","", T264+U264)</f>
        <v/>
      </c>
    </row>
    <row customHeight="1" ht="13.5" r="265" s="75">
      <c r="A265" s="126">
        <f>IF('Time Series Inputs'!A265="","",'Time Series Inputs'!A265)</f>
        <v/>
      </c>
      <c r="B265" s="157">
        <f>IF('Time Series Inputs'!B265="","",'Time Series Inputs'!B265)</f>
        <v/>
      </c>
      <c r="C265" s="157">
        <f>IF('Time Series Inputs'!C265="","",'Time Series Inputs'!C265)</f>
        <v/>
      </c>
      <c r="D265" s="157">
        <f>IF(A265="","",'Apply Constraints'!A265)</f>
        <v/>
      </c>
      <c r="E265" s="157">
        <f>IF(B265="","",(V264*B265/B264/(1+V264*(B265/B264-1))))</f>
        <v/>
      </c>
      <c r="F265" s="157">
        <f>IF(B265="","",R264*B265+T264)</f>
        <v/>
      </c>
      <c r="G265" s="157">
        <f>IF(B265="","", E265*F265)</f>
        <v/>
      </c>
      <c r="H265" s="157">
        <f>IF(B265="","", F265 - R264*B265)</f>
        <v/>
      </c>
      <c r="I265" s="157">
        <f>IF(B265="","", G265/B265)</f>
        <v/>
      </c>
      <c r="J265" s="157">
        <f>IF(B265="","", -F265* (1-(1-ANNUAL_STRATEGY_FEE)^(1/252)))</f>
        <v/>
      </c>
      <c r="K265" s="157">
        <f>IF(B265="","", H265+J265)</f>
        <v/>
      </c>
      <c r="L265" s="157">
        <f>IF(B265="","", K265+G265)</f>
        <v/>
      </c>
      <c r="M265" s="157">
        <f>IF(B265="","", G265/L265)</f>
        <v/>
      </c>
      <c r="N265" s="157">
        <f>IF(B265="","",(D265-M265))</f>
        <v/>
      </c>
      <c r="O265" s="157">
        <f>IF(B265="","",BID_OFFER_SPREAD/2*D265)</f>
        <v/>
      </c>
      <c r="P265" s="157">
        <f>IF(A265="","",IF(D265=0,-E265,IF(AND(D265=(N265+O265),NOT(O265=0)),0,IF(D265&gt;=M265,N265/(1+O265),N265/(1-O265)))))</f>
        <v/>
      </c>
      <c r="Q265" s="157">
        <f>IF(B265="","", IF(D265=0,F265*P265/B265, L265*P265/B265))</f>
        <v/>
      </c>
      <c r="R265" s="157">
        <f>IF(B265="","", Q265+I265)</f>
        <v/>
      </c>
      <c r="S265" s="157">
        <f>IF(A265="","",IF(Q265&gt;0,-Q265*B265*(1+BID_OFFER_SPREAD/2),-Q265*B265*(1-BID_OFFER_SPREAD/2)))</f>
        <v/>
      </c>
      <c r="T265" s="157">
        <f>IF(B265="","", K265+S265)</f>
        <v/>
      </c>
      <c r="U265" s="157">
        <f>IF(B265="","", R265*B265)</f>
        <v/>
      </c>
      <c r="V265" s="157">
        <f>IF(E265="","",U265/(U265+T265))</f>
        <v/>
      </c>
      <c r="W265" s="86">
        <f>IF(B265="","", IF(ROUND(V265,10)=ROUND(D265,10),"Correct", "Error"))</f>
        <v/>
      </c>
      <c r="X265" s="158">
        <f>IF(B265="","", T265+U265)</f>
        <v/>
      </c>
    </row>
    <row customHeight="1" ht="13.5" r="266" s="75">
      <c r="A266" s="126">
        <f>IF('Time Series Inputs'!A266="","",'Time Series Inputs'!A266)</f>
        <v/>
      </c>
      <c r="B266" s="157">
        <f>IF('Time Series Inputs'!B266="","",'Time Series Inputs'!B266)</f>
        <v/>
      </c>
      <c r="C266" s="157">
        <f>IF('Time Series Inputs'!C266="","",'Time Series Inputs'!C266)</f>
        <v/>
      </c>
      <c r="D266" s="157">
        <f>IF(A266="","",'Apply Constraints'!A266)</f>
        <v/>
      </c>
      <c r="E266" s="157">
        <f>IF(B266="","",(V265*B266/B265/(1+V265*(B266/B265-1))))</f>
        <v/>
      </c>
      <c r="F266" s="157">
        <f>IF(B266="","",R265*B266+T265)</f>
        <v/>
      </c>
      <c r="G266" s="157">
        <f>IF(B266="","", E266*F266)</f>
        <v/>
      </c>
      <c r="H266" s="157">
        <f>IF(B266="","", F266 - R265*B266)</f>
        <v/>
      </c>
      <c r="I266" s="157">
        <f>IF(B266="","", G266/B266)</f>
        <v/>
      </c>
      <c r="J266" s="157">
        <f>IF(B266="","", -F266* (1-(1-ANNUAL_STRATEGY_FEE)^(1/252)))</f>
        <v/>
      </c>
      <c r="K266" s="157">
        <f>IF(B266="","", H266+J266)</f>
        <v/>
      </c>
      <c r="L266" s="157">
        <f>IF(B266="","", K266+G266)</f>
        <v/>
      </c>
      <c r="M266" s="157">
        <f>IF(B266="","", G266/L266)</f>
        <v/>
      </c>
      <c r="N266" s="157">
        <f>IF(B266="","",(D266-M266))</f>
        <v/>
      </c>
      <c r="O266" s="157">
        <f>IF(B266="","",BID_OFFER_SPREAD/2*D266)</f>
        <v/>
      </c>
      <c r="P266" s="157">
        <f>IF(A266="","",IF(D266=0,-E266,IF(AND(D266=(N266+O266),NOT(O266=0)),0,IF(D266&gt;=M266,N266/(1+O266),N266/(1-O266)))))</f>
        <v/>
      </c>
      <c r="Q266" s="157">
        <f>IF(B266="","", IF(D266=0,F266*P266/B266, L266*P266/B266))</f>
        <v/>
      </c>
      <c r="R266" s="157">
        <f>IF(B266="","", Q266+I266)</f>
        <v/>
      </c>
      <c r="S266" s="157">
        <f>IF(A266="","",IF(Q266&gt;0,-Q266*B266*(1+BID_OFFER_SPREAD/2),-Q266*B266*(1-BID_OFFER_SPREAD/2)))</f>
        <v/>
      </c>
      <c r="T266" s="157">
        <f>IF(B266="","", K266+S266)</f>
        <v/>
      </c>
      <c r="U266" s="157">
        <f>IF(B266="","", R266*B266)</f>
        <v/>
      </c>
      <c r="V266" s="157">
        <f>IF(E266="","",U266/(U266+T266))</f>
        <v/>
      </c>
      <c r="W266" s="86">
        <f>IF(B266="","", IF(ROUND(V266,10)=ROUND(D266,10),"Correct", "Error"))</f>
        <v/>
      </c>
      <c r="X266" s="158">
        <f>IF(B266="","", T266+U266)</f>
        <v/>
      </c>
    </row>
    <row customHeight="1" ht="13.5" r="267" s="75">
      <c r="A267" s="126">
        <f>IF('Time Series Inputs'!A267="","",'Time Series Inputs'!A267)</f>
        <v/>
      </c>
      <c r="B267" s="157">
        <f>IF('Time Series Inputs'!B267="","",'Time Series Inputs'!B267)</f>
        <v/>
      </c>
      <c r="C267" s="157">
        <f>IF('Time Series Inputs'!C267="","",'Time Series Inputs'!C267)</f>
        <v/>
      </c>
      <c r="D267" s="157">
        <f>IF(A267="","",'Apply Constraints'!A267)</f>
        <v/>
      </c>
      <c r="E267" s="157">
        <f>IF(B267="","",(V266*B267/B266/(1+V266*(B267/B266-1))))</f>
        <v/>
      </c>
      <c r="F267" s="157">
        <f>IF(B267="","",R266*B267+T266)</f>
        <v/>
      </c>
      <c r="G267" s="157">
        <f>IF(B267="","", E267*F267)</f>
        <v/>
      </c>
      <c r="H267" s="157">
        <f>IF(B267="","", F267 - R266*B267)</f>
        <v/>
      </c>
      <c r="I267" s="157">
        <f>IF(B267="","", G267/B267)</f>
        <v/>
      </c>
      <c r="J267" s="157">
        <f>IF(B267="","", -F267* (1-(1-ANNUAL_STRATEGY_FEE)^(1/252)))</f>
        <v/>
      </c>
      <c r="K267" s="157">
        <f>IF(B267="","", H267+J267)</f>
        <v/>
      </c>
      <c r="L267" s="157">
        <f>IF(B267="","", K267+G267)</f>
        <v/>
      </c>
      <c r="M267" s="157">
        <f>IF(B267="","", G267/L267)</f>
        <v/>
      </c>
      <c r="N267" s="157">
        <f>IF(B267="","",(D267-M267))</f>
        <v/>
      </c>
      <c r="O267" s="157">
        <f>IF(B267="","",BID_OFFER_SPREAD/2*D267)</f>
        <v/>
      </c>
      <c r="P267" s="157">
        <f>IF(A267="","",IF(D267=0,-E267,IF(AND(D267=(N267+O267),NOT(O267=0)),0,IF(D267&gt;=M267,N267/(1+O267),N267/(1-O267)))))</f>
        <v/>
      </c>
      <c r="Q267" s="157">
        <f>IF(B267="","", IF(D267=0,F267*P267/B267, L267*P267/B267))</f>
        <v/>
      </c>
      <c r="R267" s="157">
        <f>IF(B267="","", Q267+I267)</f>
        <v/>
      </c>
      <c r="S267" s="157">
        <f>IF(A267="","",IF(Q267&gt;0,-Q267*B267*(1+BID_OFFER_SPREAD/2),-Q267*B267*(1-BID_OFFER_SPREAD/2)))</f>
        <v/>
      </c>
      <c r="T267" s="157">
        <f>IF(B267="","", K267+S267)</f>
        <v/>
      </c>
      <c r="U267" s="157">
        <f>IF(B267="","", R267*B267)</f>
        <v/>
      </c>
      <c r="V267" s="157">
        <f>IF(E267="","",U267/(U267+T267))</f>
        <v/>
      </c>
      <c r="W267" s="86">
        <f>IF(B267="","", IF(ROUND(V267,10)=ROUND(D267,10),"Correct", "Error"))</f>
        <v/>
      </c>
      <c r="X267" s="158">
        <f>IF(B267="","", T267+U267)</f>
        <v/>
      </c>
    </row>
    <row customHeight="1" ht="13.5" r="268" s="75">
      <c r="A268" s="126">
        <f>IF('Time Series Inputs'!A268="","",'Time Series Inputs'!A268)</f>
        <v/>
      </c>
      <c r="B268" s="157">
        <f>IF('Time Series Inputs'!B268="","",'Time Series Inputs'!B268)</f>
        <v/>
      </c>
      <c r="C268" s="157">
        <f>IF('Time Series Inputs'!C268="","",'Time Series Inputs'!C268)</f>
        <v/>
      </c>
      <c r="D268" s="157">
        <f>IF(A268="","",'Apply Constraints'!A268)</f>
        <v/>
      </c>
      <c r="E268" s="157">
        <f>IF(B268="","",(V267*B268/B267/(1+V267*(B268/B267-1))))</f>
        <v/>
      </c>
      <c r="F268" s="157">
        <f>IF(B268="","",R267*B268+T267)</f>
        <v/>
      </c>
      <c r="G268" s="157">
        <f>IF(B268="","", E268*F268)</f>
        <v/>
      </c>
      <c r="H268" s="157">
        <f>IF(B268="","", F268 - R267*B268)</f>
        <v/>
      </c>
      <c r="I268" s="157">
        <f>IF(B268="","", G268/B268)</f>
        <v/>
      </c>
      <c r="J268" s="157">
        <f>IF(B268="","", -F268* (1-(1-ANNUAL_STRATEGY_FEE)^(1/252)))</f>
        <v/>
      </c>
      <c r="K268" s="157">
        <f>IF(B268="","", H268+J268)</f>
        <v/>
      </c>
      <c r="L268" s="157">
        <f>IF(B268="","", K268+G268)</f>
        <v/>
      </c>
      <c r="M268" s="157">
        <f>IF(B268="","", G268/L268)</f>
        <v/>
      </c>
      <c r="N268" s="157">
        <f>IF(B268="","",(D268-M268))</f>
        <v/>
      </c>
      <c r="O268" s="157">
        <f>IF(B268="","",BID_OFFER_SPREAD/2*D268)</f>
        <v/>
      </c>
      <c r="P268" s="157">
        <f>IF(A268="","",IF(D268=0,-E268,IF(AND(D268=(N268+O268),NOT(O268=0)),0,IF(D268&gt;=M268,N268/(1+O268),N268/(1-O268)))))</f>
        <v/>
      </c>
      <c r="Q268" s="157">
        <f>IF(B268="","", IF(D268=0,F268*P268/B268, L268*P268/B268))</f>
        <v/>
      </c>
      <c r="R268" s="157">
        <f>IF(B268="","", Q268+I268)</f>
        <v/>
      </c>
      <c r="S268" s="157">
        <f>IF(A268="","",IF(Q268&gt;0,-Q268*B268*(1+BID_OFFER_SPREAD/2),-Q268*B268*(1-BID_OFFER_SPREAD/2)))</f>
        <v/>
      </c>
      <c r="T268" s="157">
        <f>IF(B268="","", K268+S268)</f>
        <v/>
      </c>
      <c r="U268" s="157">
        <f>IF(B268="","", R268*B268)</f>
        <v/>
      </c>
      <c r="V268" s="157">
        <f>IF(E268="","",U268/(U268+T268))</f>
        <v/>
      </c>
      <c r="W268" s="86">
        <f>IF(B268="","", IF(ROUND(V268,10)=ROUND(D268,10),"Correct", "Error"))</f>
        <v/>
      </c>
      <c r="X268" s="158">
        <f>IF(B268="","", T268+U268)</f>
        <v/>
      </c>
    </row>
    <row customHeight="1" ht="13.5" r="269" s="75">
      <c r="A269" s="126">
        <f>IF('Time Series Inputs'!A269="","",'Time Series Inputs'!A269)</f>
        <v/>
      </c>
      <c r="B269" s="157">
        <f>IF('Time Series Inputs'!B269="","",'Time Series Inputs'!B269)</f>
        <v/>
      </c>
      <c r="C269" s="157">
        <f>IF('Time Series Inputs'!C269="","",'Time Series Inputs'!C269)</f>
        <v/>
      </c>
      <c r="D269" s="157">
        <f>IF(A269="","",'Apply Constraints'!A269)</f>
        <v/>
      </c>
      <c r="E269" s="157">
        <f>IF(B269="","",(V268*B269/B268/(1+V268*(B269/B268-1))))</f>
        <v/>
      </c>
      <c r="F269" s="157">
        <f>IF(B269="","",R268*B269+T268)</f>
        <v/>
      </c>
      <c r="G269" s="157">
        <f>IF(B269="","", E269*F269)</f>
        <v/>
      </c>
      <c r="H269" s="157">
        <f>IF(B269="","", F269 - R268*B269)</f>
        <v/>
      </c>
      <c r="I269" s="157">
        <f>IF(B269="","", G269/B269)</f>
        <v/>
      </c>
      <c r="J269" s="157">
        <f>IF(B269="","", -F269* (1-(1-ANNUAL_STRATEGY_FEE)^(1/252)))</f>
        <v/>
      </c>
      <c r="K269" s="157">
        <f>IF(B269="","", H269+J269)</f>
        <v/>
      </c>
      <c r="L269" s="157">
        <f>IF(B269="","", K269+G269)</f>
        <v/>
      </c>
      <c r="M269" s="157">
        <f>IF(B269="","", G269/L269)</f>
        <v/>
      </c>
      <c r="N269" s="157">
        <f>IF(B269="","",(D269-M269))</f>
        <v/>
      </c>
      <c r="O269" s="157">
        <f>IF(B269="","",BID_OFFER_SPREAD/2*D269)</f>
        <v/>
      </c>
      <c r="P269" s="157">
        <f>IF(A269="","",IF(D269=0,-E269,IF(AND(D269=(N269+O269),NOT(O269=0)),0,IF(D269&gt;=M269,N269/(1+O269),N269/(1-O269)))))</f>
        <v/>
      </c>
      <c r="Q269" s="157">
        <f>IF(B269="","", IF(D269=0,F269*P269/B269, L269*P269/B269))</f>
        <v/>
      </c>
      <c r="R269" s="157">
        <f>IF(B269="","", Q269+I269)</f>
        <v/>
      </c>
      <c r="S269" s="157">
        <f>IF(A269="","",IF(Q269&gt;0,-Q269*B269*(1+BID_OFFER_SPREAD/2),-Q269*B269*(1-BID_OFFER_SPREAD/2)))</f>
        <v/>
      </c>
      <c r="T269" s="157">
        <f>IF(B269="","", K269+S269)</f>
        <v/>
      </c>
      <c r="U269" s="157">
        <f>IF(B269="","", R269*B269)</f>
        <v/>
      </c>
      <c r="V269" s="157">
        <f>IF(E269="","",U269/(U269+T269))</f>
        <v/>
      </c>
      <c r="W269" s="86">
        <f>IF(B269="","", IF(ROUND(V269,10)=ROUND(D269,10),"Correct", "Error"))</f>
        <v/>
      </c>
      <c r="X269" s="158">
        <f>IF(B269="","", T269+U269)</f>
        <v/>
      </c>
    </row>
    <row customHeight="1" ht="13.5" r="270" s="75">
      <c r="A270" s="126">
        <f>IF('Time Series Inputs'!A270="","",'Time Series Inputs'!A270)</f>
        <v/>
      </c>
      <c r="B270" s="157">
        <f>IF('Time Series Inputs'!B270="","",'Time Series Inputs'!B270)</f>
        <v/>
      </c>
      <c r="C270" s="157">
        <f>IF('Time Series Inputs'!C270="","",'Time Series Inputs'!C270)</f>
        <v/>
      </c>
      <c r="D270" s="157">
        <f>IF(A270="","",'Apply Constraints'!A270)</f>
        <v/>
      </c>
      <c r="E270" s="157">
        <f>IF(B270="","",(V269*B270/B269/(1+V269*(B270/B269-1))))</f>
        <v/>
      </c>
      <c r="F270" s="157">
        <f>IF(B270="","",R269*B270+T269)</f>
        <v/>
      </c>
      <c r="G270" s="157">
        <f>IF(B270="","", E270*F270)</f>
        <v/>
      </c>
      <c r="H270" s="157">
        <f>IF(B270="","", F270 - R269*B270)</f>
        <v/>
      </c>
      <c r="I270" s="157">
        <f>IF(B270="","", G270/B270)</f>
        <v/>
      </c>
      <c r="J270" s="157">
        <f>IF(B270="","", -F270* (1-(1-ANNUAL_STRATEGY_FEE)^(1/252)))</f>
        <v/>
      </c>
      <c r="K270" s="157">
        <f>IF(B270="","", H270+J270)</f>
        <v/>
      </c>
      <c r="L270" s="157">
        <f>IF(B270="","", K270+G270)</f>
        <v/>
      </c>
      <c r="M270" s="157">
        <f>IF(B270="","", G270/L270)</f>
        <v/>
      </c>
      <c r="N270" s="157">
        <f>IF(B270="","",(D270-M270))</f>
        <v/>
      </c>
      <c r="O270" s="157">
        <f>IF(B270="","",BID_OFFER_SPREAD/2*D270)</f>
        <v/>
      </c>
      <c r="P270" s="157">
        <f>IF(A270="","",IF(D270=0,-E270,IF(AND(D270=(N270+O270),NOT(O270=0)),0,IF(D270&gt;=M270,N270/(1+O270),N270/(1-O270)))))</f>
        <v/>
      </c>
      <c r="Q270" s="157">
        <f>IF(B270="","", IF(D270=0,F270*P270/B270, L270*P270/B270))</f>
        <v/>
      </c>
      <c r="R270" s="157">
        <f>IF(B270="","", Q270+I270)</f>
        <v/>
      </c>
      <c r="S270" s="157">
        <f>IF(A270="","",IF(Q270&gt;0,-Q270*B270*(1+BID_OFFER_SPREAD/2),-Q270*B270*(1-BID_OFFER_SPREAD/2)))</f>
        <v/>
      </c>
      <c r="T270" s="157">
        <f>IF(B270="","", K270+S270)</f>
        <v/>
      </c>
      <c r="U270" s="157">
        <f>IF(B270="","", R270*B270)</f>
        <v/>
      </c>
      <c r="V270" s="157">
        <f>IF(E270="","",U270/(U270+T270))</f>
        <v/>
      </c>
      <c r="W270" s="86">
        <f>IF(B270="","", IF(ROUND(V270,10)=ROUND(D270,10),"Correct", "Error"))</f>
        <v/>
      </c>
      <c r="X270" s="158">
        <f>IF(B270="","", T270+U270)</f>
        <v/>
      </c>
    </row>
    <row customHeight="1" ht="13.5" r="271" s="75">
      <c r="A271" s="126">
        <f>IF('Time Series Inputs'!A271="","",'Time Series Inputs'!A271)</f>
        <v/>
      </c>
      <c r="B271" s="157">
        <f>IF('Time Series Inputs'!B271="","",'Time Series Inputs'!B271)</f>
        <v/>
      </c>
      <c r="C271" s="157">
        <f>IF('Time Series Inputs'!C271="","",'Time Series Inputs'!C271)</f>
        <v/>
      </c>
      <c r="D271" s="157">
        <f>IF(A271="","",'Apply Constraints'!A271)</f>
        <v/>
      </c>
      <c r="E271" s="157">
        <f>IF(B271="","",(V270*B271/B270/(1+V270*(B271/B270-1))))</f>
        <v/>
      </c>
      <c r="F271" s="157">
        <f>IF(B271="","",R270*B271+T270)</f>
        <v/>
      </c>
      <c r="G271" s="157">
        <f>IF(B271="","", E271*F271)</f>
        <v/>
      </c>
      <c r="H271" s="157">
        <f>IF(B271="","", F271 - R270*B271)</f>
        <v/>
      </c>
      <c r="I271" s="157">
        <f>IF(B271="","", G271/B271)</f>
        <v/>
      </c>
      <c r="J271" s="157">
        <f>IF(B271="","", -F271* (1-(1-ANNUAL_STRATEGY_FEE)^(1/252)))</f>
        <v/>
      </c>
      <c r="K271" s="157">
        <f>IF(B271="","", H271+J271)</f>
        <v/>
      </c>
      <c r="L271" s="157">
        <f>IF(B271="","", K271+G271)</f>
        <v/>
      </c>
      <c r="M271" s="157">
        <f>IF(B271="","", G271/L271)</f>
        <v/>
      </c>
      <c r="N271" s="157">
        <f>IF(B271="","",(D271-M271))</f>
        <v/>
      </c>
      <c r="O271" s="157">
        <f>IF(B271="","",BID_OFFER_SPREAD/2*D271)</f>
        <v/>
      </c>
      <c r="P271" s="157">
        <f>IF(A271="","",IF(D271=0,-E271,IF(AND(D271=(N271+O271),NOT(O271=0)),0,IF(D271&gt;=M271,N271/(1+O271),N271/(1-O271)))))</f>
        <v/>
      </c>
      <c r="Q271" s="157">
        <f>IF(B271="","", IF(D271=0,F271*P271/B271, L271*P271/B271))</f>
        <v/>
      </c>
      <c r="R271" s="157">
        <f>IF(B271="","", Q271+I271)</f>
        <v/>
      </c>
      <c r="S271" s="157">
        <f>IF(A271="","",IF(Q271&gt;0,-Q271*B271*(1+BID_OFFER_SPREAD/2),-Q271*B271*(1-BID_OFFER_SPREAD/2)))</f>
        <v/>
      </c>
      <c r="T271" s="157">
        <f>IF(B271="","", K271+S271)</f>
        <v/>
      </c>
      <c r="U271" s="157">
        <f>IF(B271="","", R271*B271)</f>
        <v/>
      </c>
      <c r="V271" s="157">
        <f>IF(E271="","",U271/(U271+T271))</f>
        <v/>
      </c>
      <c r="W271" s="86">
        <f>IF(B271="","", IF(ROUND(V271,10)=ROUND(D271,10),"Correct", "Error"))</f>
        <v/>
      </c>
      <c r="X271" s="158">
        <f>IF(B271="","", T271+U271)</f>
        <v/>
      </c>
    </row>
    <row customHeight="1" ht="13.5" r="272" s="75">
      <c r="A272" s="126">
        <f>IF('Time Series Inputs'!A272="","",'Time Series Inputs'!A272)</f>
        <v/>
      </c>
      <c r="B272" s="157">
        <f>IF('Time Series Inputs'!B272="","",'Time Series Inputs'!B272)</f>
        <v/>
      </c>
      <c r="C272" s="157">
        <f>IF('Time Series Inputs'!C272="","",'Time Series Inputs'!C272)</f>
        <v/>
      </c>
      <c r="D272" s="157">
        <f>IF(A272="","",'Apply Constraints'!A272)</f>
        <v/>
      </c>
      <c r="E272" s="157">
        <f>IF(B272="","",(V271*B272/B271/(1+V271*(B272/B271-1))))</f>
        <v/>
      </c>
      <c r="F272" s="157">
        <f>IF(B272="","",R271*B272+T271)</f>
        <v/>
      </c>
      <c r="G272" s="157">
        <f>IF(B272="","", E272*F272)</f>
        <v/>
      </c>
      <c r="H272" s="157">
        <f>IF(B272="","", F272 - R271*B272)</f>
        <v/>
      </c>
      <c r="I272" s="157">
        <f>IF(B272="","", G272/B272)</f>
        <v/>
      </c>
      <c r="J272" s="157">
        <f>IF(B272="","", -F272* (1-(1-ANNUAL_STRATEGY_FEE)^(1/252)))</f>
        <v/>
      </c>
      <c r="K272" s="157">
        <f>IF(B272="","", H272+J272)</f>
        <v/>
      </c>
      <c r="L272" s="157">
        <f>IF(B272="","", K272+G272)</f>
        <v/>
      </c>
      <c r="M272" s="157">
        <f>IF(B272="","", G272/L272)</f>
        <v/>
      </c>
      <c r="N272" s="157">
        <f>IF(B272="","",(D272-M272))</f>
        <v/>
      </c>
      <c r="O272" s="157">
        <f>IF(B272="","",BID_OFFER_SPREAD/2*D272)</f>
        <v/>
      </c>
      <c r="P272" s="157">
        <f>IF(A272="","",IF(D272=0,-E272,IF(AND(D272=(N272+O272),NOT(O272=0)),0,IF(D272&gt;=M272,N272/(1+O272),N272/(1-O272)))))</f>
        <v/>
      </c>
      <c r="Q272" s="157">
        <f>IF(B272="","", IF(D272=0,F272*P272/B272, L272*P272/B272))</f>
        <v/>
      </c>
      <c r="R272" s="157">
        <f>IF(B272="","", Q272+I272)</f>
        <v/>
      </c>
      <c r="S272" s="157">
        <f>IF(A272="","",IF(Q272&gt;0,-Q272*B272*(1+BID_OFFER_SPREAD/2),-Q272*B272*(1-BID_OFFER_SPREAD/2)))</f>
        <v/>
      </c>
      <c r="T272" s="157">
        <f>IF(B272="","", K272+S272)</f>
        <v/>
      </c>
      <c r="U272" s="157">
        <f>IF(B272="","", R272*B272)</f>
        <v/>
      </c>
      <c r="V272" s="157">
        <f>IF(E272="","",U272/(U272+T272))</f>
        <v/>
      </c>
      <c r="W272" s="86">
        <f>IF(B272="","", IF(ROUND(V272,10)=ROUND(D272,10),"Correct", "Error"))</f>
        <v/>
      </c>
      <c r="X272" s="158">
        <f>IF(B272="","", T272+U272)</f>
        <v/>
      </c>
    </row>
    <row customHeight="1" ht="13.5" r="273" s="75">
      <c r="A273" s="126">
        <f>IF('Time Series Inputs'!A273="","",'Time Series Inputs'!A273)</f>
        <v/>
      </c>
      <c r="B273" s="157">
        <f>IF('Time Series Inputs'!B273="","",'Time Series Inputs'!B273)</f>
        <v/>
      </c>
      <c r="C273" s="157">
        <f>IF('Time Series Inputs'!C273="","",'Time Series Inputs'!C273)</f>
        <v/>
      </c>
      <c r="D273" s="157">
        <f>IF(A273="","",'Apply Constraints'!A273)</f>
        <v/>
      </c>
      <c r="E273" s="157">
        <f>IF(B273="","",(V272*B273/B272/(1+V272*(B273/B272-1))))</f>
        <v/>
      </c>
      <c r="F273" s="157">
        <f>IF(B273="","",R272*B273+T272)</f>
        <v/>
      </c>
      <c r="G273" s="157">
        <f>IF(B273="","", E273*F273)</f>
        <v/>
      </c>
      <c r="H273" s="157">
        <f>IF(B273="","", F273 - R272*B273)</f>
        <v/>
      </c>
      <c r="I273" s="157">
        <f>IF(B273="","", G273/B273)</f>
        <v/>
      </c>
      <c r="J273" s="157">
        <f>IF(B273="","", -F273* (1-(1-ANNUAL_STRATEGY_FEE)^(1/252)))</f>
        <v/>
      </c>
      <c r="K273" s="157">
        <f>IF(B273="","", H273+J273)</f>
        <v/>
      </c>
      <c r="L273" s="157">
        <f>IF(B273="","", K273+G273)</f>
        <v/>
      </c>
      <c r="M273" s="157">
        <f>IF(B273="","", G273/L273)</f>
        <v/>
      </c>
      <c r="N273" s="157">
        <f>IF(B273="","",(D273-M273))</f>
        <v/>
      </c>
      <c r="O273" s="157">
        <f>IF(B273="","",BID_OFFER_SPREAD/2*D273)</f>
        <v/>
      </c>
      <c r="P273" s="157">
        <f>IF(A273="","",IF(D273=0,-E273,IF(AND(D273=(N273+O273),NOT(O273=0)),0,IF(D273&gt;=M273,N273/(1+O273),N273/(1-O273)))))</f>
        <v/>
      </c>
      <c r="Q273" s="157">
        <f>IF(B273="","", IF(D273=0,F273*P273/B273, L273*P273/B273))</f>
        <v/>
      </c>
      <c r="R273" s="157">
        <f>IF(B273="","", Q273+I273)</f>
        <v/>
      </c>
      <c r="S273" s="157">
        <f>IF(A273="","",IF(Q273&gt;0,-Q273*B273*(1+BID_OFFER_SPREAD/2),-Q273*B273*(1-BID_OFFER_SPREAD/2)))</f>
        <v/>
      </c>
      <c r="T273" s="157">
        <f>IF(B273="","", K273+S273)</f>
        <v/>
      </c>
      <c r="U273" s="157">
        <f>IF(B273="","", R273*B273)</f>
        <v/>
      </c>
      <c r="V273" s="157">
        <f>IF(E273="","",U273/(U273+T273))</f>
        <v/>
      </c>
      <c r="W273" s="86">
        <f>IF(B273="","", IF(ROUND(V273,10)=ROUND(D273,10),"Correct", "Error"))</f>
        <v/>
      </c>
      <c r="X273" s="158">
        <f>IF(B273="","", T273+U273)</f>
        <v/>
      </c>
    </row>
    <row customHeight="1" ht="13.5" r="274" s="75">
      <c r="A274" s="126">
        <f>IF('Time Series Inputs'!A274="","",'Time Series Inputs'!A274)</f>
        <v/>
      </c>
      <c r="B274" s="157">
        <f>IF('Time Series Inputs'!B274="","",'Time Series Inputs'!B274)</f>
        <v/>
      </c>
      <c r="C274" s="157">
        <f>IF('Time Series Inputs'!C274="","",'Time Series Inputs'!C274)</f>
        <v/>
      </c>
      <c r="D274" s="157">
        <f>IF(A274="","",'Apply Constraints'!A274)</f>
        <v/>
      </c>
      <c r="E274" s="157">
        <f>IF(B274="","",(V273*B274/B273/(1+V273*(B274/B273-1))))</f>
        <v/>
      </c>
      <c r="F274" s="157">
        <f>IF(B274="","",R273*B274+T273)</f>
        <v/>
      </c>
      <c r="G274" s="157">
        <f>IF(B274="","", E274*F274)</f>
        <v/>
      </c>
      <c r="H274" s="157">
        <f>IF(B274="","", F274 - R273*B274)</f>
        <v/>
      </c>
      <c r="I274" s="157">
        <f>IF(B274="","", G274/B274)</f>
        <v/>
      </c>
      <c r="J274" s="157">
        <f>IF(B274="","", -F274* (1-(1-ANNUAL_STRATEGY_FEE)^(1/252)))</f>
        <v/>
      </c>
      <c r="K274" s="157">
        <f>IF(B274="","", H274+J274)</f>
        <v/>
      </c>
      <c r="L274" s="157">
        <f>IF(B274="","", K274+G274)</f>
        <v/>
      </c>
      <c r="M274" s="157">
        <f>IF(B274="","", G274/L274)</f>
        <v/>
      </c>
      <c r="N274" s="157">
        <f>IF(B274="","",(D274-M274))</f>
        <v/>
      </c>
      <c r="O274" s="157">
        <f>IF(B274="","",BID_OFFER_SPREAD/2*D274)</f>
        <v/>
      </c>
      <c r="P274" s="157">
        <f>IF(A274="","",IF(D274=0,-E274,IF(AND(D274=(N274+O274),NOT(O274=0)),0,IF(D274&gt;=M274,N274/(1+O274),N274/(1-O274)))))</f>
        <v/>
      </c>
      <c r="Q274" s="157">
        <f>IF(B274="","", IF(D274=0,F274*P274/B274, L274*P274/B274))</f>
        <v/>
      </c>
      <c r="R274" s="157">
        <f>IF(B274="","", Q274+I274)</f>
        <v/>
      </c>
      <c r="S274" s="157">
        <f>IF(A274="","",IF(Q274&gt;0,-Q274*B274*(1+BID_OFFER_SPREAD/2),-Q274*B274*(1-BID_OFFER_SPREAD/2)))</f>
        <v/>
      </c>
      <c r="T274" s="157">
        <f>IF(B274="","", K274+S274)</f>
        <v/>
      </c>
      <c r="U274" s="157">
        <f>IF(B274="","", R274*B274)</f>
        <v/>
      </c>
      <c r="V274" s="157">
        <f>IF(E274="","",U274/(U274+T274))</f>
        <v/>
      </c>
      <c r="W274" s="86">
        <f>IF(B274="","", IF(ROUND(V274,10)=ROUND(D274,10),"Correct", "Error"))</f>
        <v/>
      </c>
      <c r="X274" s="158">
        <f>IF(B274="","", T274+U274)</f>
        <v/>
      </c>
    </row>
    <row customHeight="1" ht="13.5" r="275" s="75">
      <c r="A275" s="126">
        <f>IF('Time Series Inputs'!A275="","",'Time Series Inputs'!A275)</f>
        <v/>
      </c>
      <c r="B275" s="157">
        <f>IF('Time Series Inputs'!B275="","",'Time Series Inputs'!B275)</f>
        <v/>
      </c>
      <c r="C275" s="157">
        <f>IF('Time Series Inputs'!C275="","",'Time Series Inputs'!C275)</f>
        <v/>
      </c>
      <c r="D275" s="157">
        <f>IF(A275="","",'Apply Constraints'!A275)</f>
        <v/>
      </c>
      <c r="E275" s="157">
        <f>IF(B275="","",(V274*B275/B274/(1+V274*(B275/B274-1))))</f>
        <v/>
      </c>
      <c r="F275" s="157">
        <f>IF(B275="","",R274*B275+T274)</f>
        <v/>
      </c>
      <c r="G275" s="157">
        <f>IF(B275="","", E275*F275)</f>
        <v/>
      </c>
      <c r="H275" s="157">
        <f>IF(B275="","", F275 - R274*B275)</f>
        <v/>
      </c>
      <c r="I275" s="157">
        <f>IF(B275="","", G275/B275)</f>
        <v/>
      </c>
      <c r="J275" s="157">
        <f>IF(B275="","", -F275* (1-(1-ANNUAL_STRATEGY_FEE)^(1/252)))</f>
        <v/>
      </c>
      <c r="K275" s="157">
        <f>IF(B275="","", H275+J275)</f>
        <v/>
      </c>
      <c r="L275" s="157">
        <f>IF(B275="","", K275+G275)</f>
        <v/>
      </c>
      <c r="M275" s="157">
        <f>IF(B275="","", G275/L275)</f>
        <v/>
      </c>
      <c r="N275" s="157">
        <f>IF(B275="","",(D275-M275))</f>
        <v/>
      </c>
      <c r="O275" s="157">
        <f>IF(B275="","",BID_OFFER_SPREAD/2*D275)</f>
        <v/>
      </c>
      <c r="P275" s="157">
        <f>IF(A275="","",IF(D275=0,-E275,IF(AND(D275=(N275+O275),NOT(O275=0)),0,IF(D275&gt;=M275,N275/(1+O275),N275/(1-O275)))))</f>
        <v/>
      </c>
      <c r="Q275" s="157">
        <f>IF(B275="","", IF(D275=0,F275*P275/B275, L275*P275/B275))</f>
        <v/>
      </c>
      <c r="R275" s="157">
        <f>IF(B275="","", Q275+I275)</f>
        <v/>
      </c>
      <c r="S275" s="157">
        <f>IF(A275="","",IF(Q275&gt;0,-Q275*B275*(1+BID_OFFER_SPREAD/2),-Q275*B275*(1-BID_OFFER_SPREAD/2)))</f>
        <v/>
      </c>
      <c r="T275" s="157">
        <f>IF(B275="","", K275+S275)</f>
        <v/>
      </c>
      <c r="U275" s="157">
        <f>IF(B275="","", R275*B275)</f>
        <v/>
      </c>
      <c r="V275" s="157">
        <f>IF(E275="","",U275/(U275+T275))</f>
        <v/>
      </c>
      <c r="W275" s="86">
        <f>IF(B275="","", IF(ROUND(V275,10)=ROUND(D275,10),"Correct", "Error"))</f>
        <v/>
      </c>
      <c r="X275" s="158">
        <f>IF(B275="","", T275+U275)</f>
        <v/>
      </c>
    </row>
    <row customHeight="1" ht="13.5" r="276" s="75">
      <c r="A276" s="126">
        <f>IF('Time Series Inputs'!A276="","",'Time Series Inputs'!A276)</f>
        <v/>
      </c>
      <c r="B276" s="157">
        <f>IF('Time Series Inputs'!B276="","",'Time Series Inputs'!B276)</f>
        <v/>
      </c>
      <c r="C276" s="157">
        <f>IF('Time Series Inputs'!C276="","",'Time Series Inputs'!C276)</f>
        <v/>
      </c>
      <c r="D276" s="157">
        <f>IF(A276="","",'Apply Constraints'!A276)</f>
        <v/>
      </c>
      <c r="E276" s="157">
        <f>IF(B276="","",(V275*B276/B275/(1+V275*(B276/B275-1))))</f>
        <v/>
      </c>
      <c r="F276" s="157">
        <f>IF(B276="","",R275*B276+T275)</f>
        <v/>
      </c>
      <c r="G276" s="157">
        <f>IF(B276="","", E276*F276)</f>
        <v/>
      </c>
      <c r="H276" s="157">
        <f>IF(B276="","", F276 - R275*B276)</f>
        <v/>
      </c>
      <c r="I276" s="157">
        <f>IF(B276="","", G276/B276)</f>
        <v/>
      </c>
      <c r="J276" s="157">
        <f>IF(B276="","", -F276* (1-(1-ANNUAL_STRATEGY_FEE)^(1/252)))</f>
        <v/>
      </c>
      <c r="K276" s="157">
        <f>IF(B276="","", H276+J276)</f>
        <v/>
      </c>
      <c r="L276" s="157">
        <f>IF(B276="","", K276+G276)</f>
        <v/>
      </c>
      <c r="M276" s="157">
        <f>IF(B276="","", G276/L276)</f>
        <v/>
      </c>
      <c r="N276" s="157">
        <f>IF(B276="","",(D276-M276))</f>
        <v/>
      </c>
      <c r="O276" s="157">
        <f>IF(B276="","",BID_OFFER_SPREAD/2*D276)</f>
        <v/>
      </c>
      <c r="P276" s="157">
        <f>IF(A276="","",IF(D276=0,-E276,IF(AND(D276=(N276+O276),NOT(O276=0)),0,IF(D276&gt;=M276,N276/(1+O276),N276/(1-O276)))))</f>
        <v/>
      </c>
      <c r="Q276" s="157">
        <f>IF(B276="","", IF(D276=0,F276*P276/B276, L276*P276/B276))</f>
        <v/>
      </c>
      <c r="R276" s="157">
        <f>IF(B276="","", Q276+I276)</f>
        <v/>
      </c>
      <c r="S276" s="157">
        <f>IF(A276="","",IF(Q276&gt;0,-Q276*B276*(1+BID_OFFER_SPREAD/2),-Q276*B276*(1-BID_OFFER_SPREAD/2)))</f>
        <v/>
      </c>
      <c r="T276" s="157">
        <f>IF(B276="","", K276+S276)</f>
        <v/>
      </c>
      <c r="U276" s="157">
        <f>IF(B276="","", R276*B276)</f>
        <v/>
      </c>
      <c r="V276" s="157">
        <f>IF(E276="","",U276/(U276+T276))</f>
        <v/>
      </c>
      <c r="W276" s="86">
        <f>IF(B276="","", IF(ROUND(V276,10)=ROUND(D276,10),"Correct", "Error"))</f>
        <v/>
      </c>
      <c r="X276" s="158">
        <f>IF(B276="","", T276+U276)</f>
        <v/>
      </c>
    </row>
    <row customHeight="1" ht="13.5" r="277" s="75">
      <c r="A277" s="126">
        <f>IF('Time Series Inputs'!A277="","",'Time Series Inputs'!A277)</f>
        <v/>
      </c>
      <c r="B277" s="157">
        <f>IF('Time Series Inputs'!B277="","",'Time Series Inputs'!B277)</f>
        <v/>
      </c>
      <c r="C277" s="157">
        <f>IF('Time Series Inputs'!C277="","",'Time Series Inputs'!C277)</f>
        <v/>
      </c>
      <c r="D277" s="157">
        <f>IF(A277="","",'Apply Constraints'!A277)</f>
        <v/>
      </c>
      <c r="E277" s="157">
        <f>IF(B277="","",(V276*B277/B276/(1+V276*(B277/B276-1))))</f>
        <v/>
      </c>
      <c r="F277" s="157">
        <f>IF(B277="","",R276*B277+T276)</f>
        <v/>
      </c>
      <c r="G277" s="157">
        <f>IF(B277="","", E277*F277)</f>
        <v/>
      </c>
      <c r="H277" s="157">
        <f>IF(B277="","", F277 - R276*B277)</f>
        <v/>
      </c>
      <c r="I277" s="157">
        <f>IF(B277="","", G277/B277)</f>
        <v/>
      </c>
      <c r="J277" s="157">
        <f>IF(B277="","", -F277* (1-(1-ANNUAL_STRATEGY_FEE)^(1/252)))</f>
        <v/>
      </c>
      <c r="K277" s="157">
        <f>IF(B277="","", H277+J277)</f>
        <v/>
      </c>
      <c r="L277" s="157">
        <f>IF(B277="","", K277+G277)</f>
        <v/>
      </c>
      <c r="M277" s="157">
        <f>IF(B277="","", G277/L277)</f>
        <v/>
      </c>
      <c r="N277" s="157">
        <f>IF(B277="","",(D277-M277))</f>
        <v/>
      </c>
      <c r="O277" s="157">
        <f>IF(B277="","",BID_OFFER_SPREAD/2*D277)</f>
        <v/>
      </c>
      <c r="P277" s="157">
        <f>IF(A277="","",IF(D277=0,-E277,IF(AND(D277=(N277+O277),NOT(O277=0)),0,IF(D277&gt;=M277,N277/(1+O277),N277/(1-O277)))))</f>
        <v/>
      </c>
      <c r="Q277" s="157">
        <f>IF(B277="","", IF(D277=0,F277*P277/B277, L277*P277/B277))</f>
        <v/>
      </c>
      <c r="R277" s="157">
        <f>IF(B277="","", Q277+I277)</f>
        <v/>
      </c>
      <c r="S277" s="157">
        <f>IF(A277="","",IF(Q277&gt;0,-Q277*B277*(1+BID_OFFER_SPREAD/2),-Q277*B277*(1-BID_OFFER_SPREAD/2)))</f>
        <v/>
      </c>
      <c r="T277" s="157">
        <f>IF(B277="","", K277+S277)</f>
        <v/>
      </c>
      <c r="U277" s="157">
        <f>IF(B277="","", R277*B277)</f>
        <v/>
      </c>
      <c r="V277" s="157">
        <f>IF(E277="","",U277/(U277+T277))</f>
        <v/>
      </c>
      <c r="W277" s="86">
        <f>IF(B277="","", IF(ROUND(V277,10)=ROUND(D277,10),"Correct", "Error"))</f>
        <v/>
      </c>
      <c r="X277" s="158">
        <f>IF(B277="","", T277+U277)</f>
        <v/>
      </c>
    </row>
    <row customHeight="1" ht="13.5" r="278" s="75">
      <c r="A278" s="126">
        <f>IF('Time Series Inputs'!A278="","",'Time Series Inputs'!A278)</f>
        <v/>
      </c>
      <c r="B278" s="157">
        <f>IF('Time Series Inputs'!B278="","",'Time Series Inputs'!B278)</f>
        <v/>
      </c>
      <c r="C278" s="157">
        <f>IF('Time Series Inputs'!C278="","",'Time Series Inputs'!C278)</f>
        <v/>
      </c>
      <c r="D278" s="157">
        <f>IF(A278="","",'Apply Constraints'!A278)</f>
        <v/>
      </c>
      <c r="E278" s="157">
        <f>IF(B278="","",(V277*B278/B277/(1+V277*(B278/B277-1))))</f>
        <v/>
      </c>
      <c r="F278" s="157">
        <f>IF(B278="","",R277*B278+T277)</f>
        <v/>
      </c>
      <c r="G278" s="157">
        <f>IF(B278="","", E278*F278)</f>
        <v/>
      </c>
      <c r="H278" s="157">
        <f>IF(B278="","", F278 - R277*B278)</f>
        <v/>
      </c>
      <c r="I278" s="157">
        <f>IF(B278="","", G278/B278)</f>
        <v/>
      </c>
      <c r="J278" s="157">
        <f>IF(B278="","", -F278* (1-(1-ANNUAL_STRATEGY_FEE)^(1/252)))</f>
        <v/>
      </c>
      <c r="K278" s="157">
        <f>IF(B278="","", H278+J278)</f>
        <v/>
      </c>
      <c r="L278" s="157">
        <f>IF(B278="","", K278+G278)</f>
        <v/>
      </c>
      <c r="M278" s="157">
        <f>IF(B278="","", G278/L278)</f>
        <v/>
      </c>
      <c r="N278" s="157">
        <f>IF(B278="","",(D278-M278))</f>
        <v/>
      </c>
      <c r="O278" s="157">
        <f>IF(B278="","",BID_OFFER_SPREAD/2*D278)</f>
        <v/>
      </c>
      <c r="P278" s="157">
        <f>IF(A278="","",IF(D278=0,-E278,IF(AND(D278=(N278+O278),NOT(O278=0)),0,IF(D278&gt;=M278,N278/(1+O278),N278/(1-O278)))))</f>
        <v/>
      </c>
      <c r="Q278" s="157">
        <f>IF(B278="","", IF(D278=0,F278*P278/B278, L278*P278/B278))</f>
        <v/>
      </c>
      <c r="R278" s="157">
        <f>IF(B278="","", Q278+I278)</f>
        <v/>
      </c>
      <c r="S278" s="157">
        <f>IF(A278="","",IF(Q278&gt;0,-Q278*B278*(1+BID_OFFER_SPREAD/2),-Q278*B278*(1-BID_OFFER_SPREAD/2)))</f>
        <v/>
      </c>
      <c r="T278" s="157">
        <f>IF(B278="","", K278+S278)</f>
        <v/>
      </c>
      <c r="U278" s="157">
        <f>IF(B278="","", R278*B278)</f>
        <v/>
      </c>
      <c r="V278" s="157">
        <f>IF(E278="","",U278/(U278+T278))</f>
        <v/>
      </c>
      <c r="W278" s="86">
        <f>IF(B278="","", IF(ROUND(V278,10)=ROUND(D278,10),"Correct", "Error"))</f>
        <v/>
      </c>
      <c r="X278" s="158">
        <f>IF(B278="","", T278+U278)</f>
        <v/>
      </c>
    </row>
    <row customHeight="1" ht="13.5" r="279" s="75">
      <c r="A279" s="126">
        <f>IF('Time Series Inputs'!A279="","",'Time Series Inputs'!A279)</f>
        <v/>
      </c>
      <c r="B279" s="157">
        <f>IF('Time Series Inputs'!B279="","",'Time Series Inputs'!B279)</f>
        <v/>
      </c>
      <c r="C279" s="157">
        <f>IF('Time Series Inputs'!C279="","",'Time Series Inputs'!C279)</f>
        <v/>
      </c>
      <c r="D279" s="157">
        <f>IF(A279="","",'Apply Constraints'!A279)</f>
        <v/>
      </c>
      <c r="E279" s="157">
        <f>IF(B279="","",(V278*B279/B278/(1+V278*(B279/B278-1))))</f>
        <v/>
      </c>
      <c r="F279" s="157">
        <f>IF(B279="","",R278*B279+T278)</f>
        <v/>
      </c>
      <c r="G279" s="157">
        <f>IF(B279="","", E279*F279)</f>
        <v/>
      </c>
      <c r="H279" s="157">
        <f>IF(B279="","", F279 - R278*B279)</f>
        <v/>
      </c>
      <c r="I279" s="157">
        <f>IF(B279="","", G279/B279)</f>
        <v/>
      </c>
      <c r="J279" s="157">
        <f>IF(B279="","", -F279* (1-(1-ANNUAL_STRATEGY_FEE)^(1/252)))</f>
        <v/>
      </c>
      <c r="K279" s="157">
        <f>IF(B279="","", H279+J279)</f>
        <v/>
      </c>
      <c r="L279" s="157">
        <f>IF(B279="","", K279+G279)</f>
        <v/>
      </c>
      <c r="M279" s="157">
        <f>IF(B279="","", G279/L279)</f>
        <v/>
      </c>
      <c r="N279" s="157">
        <f>IF(B279="","",(D279-M279))</f>
        <v/>
      </c>
      <c r="O279" s="157">
        <f>IF(B279="","",BID_OFFER_SPREAD/2*D279)</f>
        <v/>
      </c>
      <c r="P279" s="157">
        <f>IF(A279="","",IF(D279=0,-E279,IF(AND(D279=(N279+O279),NOT(O279=0)),0,IF(D279&gt;=M279,N279/(1+O279),N279/(1-O279)))))</f>
        <v/>
      </c>
      <c r="Q279" s="157">
        <f>IF(B279="","", IF(D279=0,F279*P279/B279, L279*P279/B279))</f>
        <v/>
      </c>
      <c r="R279" s="157">
        <f>IF(B279="","", Q279+I279)</f>
        <v/>
      </c>
      <c r="S279" s="157">
        <f>IF(A279="","",IF(Q279&gt;0,-Q279*B279*(1+BID_OFFER_SPREAD/2),-Q279*B279*(1-BID_OFFER_SPREAD/2)))</f>
        <v/>
      </c>
      <c r="T279" s="157">
        <f>IF(B279="","", K279+S279)</f>
        <v/>
      </c>
      <c r="U279" s="157">
        <f>IF(B279="","", R279*B279)</f>
        <v/>
      </c>
      <c r="V279" s="157">
        <f>IF(E279="","",U279/(U279+T279))</f>
        <v/>
      </c>
      <c r="W279" s="86">
        <f>IF(B279="","", IF(ROUND(V279,10)=ROUND(D279,10),"Correct", "Error"))</f>
        <v/>
      </c>
      <c r="X279" s="158">
        <f>IF(B279="","", T279+U279)</f>
        <v/>
      </c>
    </row>
    <row customHeight="1" ht="13.5" r="280" s="75">
      <c r="A280" s="126">
        <f>IF('Time Series Inputs'!A280="","",'Time Series Inputs'!A280)</f>
        <v/>
      </c>
      <c r="B280" s="157">
        <f>IF('Time Series Inputs'!B280="","",'Time Series Inputs'!B280)</f>
        <v/>
      </c>
      <c r="C280" s="157">
        <f>IF('Time Series Inputs'!C280="","",'Time Series Inputs'!C280)</f>
        <v/>
      </c>
      <c r="D280" s="157">
        <f>IF(A280="","",'Apply Constraints'!A280)</f>
        <v/>
      </c>
      <c r="E280" s="157">
        <f>IF(B280="","",(V279*B280/B279/(1+V279*(B280/B279-1))))</f>
        <v/>
      </c>
      <c r="F280" s="157">
        <f>IF(B280="","",R279*B280+T279)</f>
        <v/>
      </c>
      <c r="G280" s="157">
        <f>IF(B280="","", E280*F280)</f>
        <v/>
      </c>
      <c r="H280" s="157">
        <f>IF(B280="","", F280 - R279*B280)</f>
        <v/>
      </c>
      <c r="I280" s="157">
        <f>IF(B280="","", G280/B280)</f>
        <v/>
      </c>
      <c r="J280" s="157">
        <f>IF(B280="","", -F280* (1-(1-ANNUAL_STRATEGY_FEE)^(1/252)))</f>
        <v/>
      </c>
      <c r="K280" s="157">
        <f>IF(B280="","", H280+J280)</f>
        <v/>
      </c>
      <c r="L280" s="157">
        <f>IF(B280="","", K280+G280)</f>
        <v/>
      </c>
      <c r="M280" s="157">
        <f>IF(B280="","", G280/L280)</f>
        <v/>
      </c>
      <c r="N280" s="157">
        <f>IF(B280="","",(D280-M280))</f>
        <v/>
      </c>
      <c r="O280" s="157">
        <f>IF(B280="","",BID_OFFER_SPREAD/2*D280)</f>
        <v/>
      </c>
      <c r="P280" s="157">
        <f>IF(A280="","",IF(D280=0,-E280,IF(AND(D280=(N280+O280),NOT(O280=0)),0,IF(D280&gt;=M280,N280/(1+O280),N280/(1-O280)))))</f>
        <v/>
      </c>
      <c r="Q280" s="157">
        <f>IF(B280="","", IF(D280=0,F280*P280/B280, L280*P280/B280))</f>
        <v/>
      </c>
      <c r="R280" s="157">
        <f>IF(B280="","", Q280+I280)</f>
        <v/>
      </c>
      <c r="S280" s="157">
        <f>IF(A280="","",IF(Q280&gt;0,-Q280*B280*(1+BID_OFFER_SPREAD/2),-Q280*B280*(1-BID_OFFER_SPREAD/2)))</f>
        <v/>
      </c>
      <c r="T280" s="157">
        <f>IF(B280="","", K280+S280)</f>
        <v/>
      </c>
      <c r="U280" s="157">
        <f>IF(B280="","", R280*B280)</f>
        <v/>
      </c>
      <c r="V280" s="157">
        <f>IF(E280="","",U280/(U280+T280))</f>
        <v/>
      </c>
      <c r="W280" s="86">
        <f>IF(B280="","", IF(ROUND(V280,10)=ROUND(D280,10),"Correct", "Error"))</f>
        <v/>
      </c>
      <c r="X280" s="158">
        <f>IF(B280="","", T280+U280)</f>
        <v/>
      </c>
    </row>
    <row customHeight="1" ht="13.5" r="281" s="75">
      <c r="A281" s="126">
        <f>IF('Time Series Inputs'!A281="","",'Time Series Inputs'!A281)</f>
        <v/>
      </c>
      <c r="B281" s="157">
        <f>IF('Time Series Inputs'!B281="","",'Time Series Inputs'!B281)</f>
        <v/>
      </c>
      <c r="C281" s="157">
        <f>IF('Time Series Inputs'!C281="","",'Time Series Inputs'!C281)</f>
        <v/>
      </c>
      <c r="D281" s="157">
        <f>IF(A281="","",'Apply Constraints'!A281)</f>
        <v/>
      </c>
      <c r="E281" s="157">
        <f>IF(B281="","",(V280*B281/B280/(1+V280*(B281/B280-1))))</f>
        <v/>
      </c>
      <c r="F281" s="157">
        <f>IF(B281="","",R280*B281+T280)</f>
        <v/>
      </c>
      <c r="G281" s="157">
        <f>IF(B281="","", E281*F281)</f>
        <v/>
      </c>
      <c r="H281" s="157">
        <f>IF(B281="","", F281 - R280*B281)</f>
        <v/>
      </c>
      <c r="I281" s="157">
        <f>IF(B281="","", G281/B281)</f>
        <v/>
      </c>
      <c r="J281" s="157">
        <f>IF(B281="","", -F281* (1-(1-ANNUAL_STRATEGY_FEE)^(1/252)))</f>
        <v/>
      </c>
      <c r="K281" s="157">
        <f>IF(B281="","", H281+J281)</f>
        <v/>
      </c>
      <c r="L281" s="157">
        <f>IF(B281="","", K281+G281)</f>
        <v/>
      </c>
      <c r="M281" s="157">
        <f>IF(B281="","", G281/L281)</f>
        <v/>
      </c>
      <c r="N281" s="157">
        <f>IF(B281="","",(D281-M281))</f>
        <v/>
      </c>
      <c r="O281" s="157">
        <f>IF(B281="","",BID_OFFER_SPREAD/2*D281)</f>
        <v/>
      </c>
      <c r="P281" s="157">
        <f>IF(A281="","",IF(D281=0,-E281,IF(AND(D281=(N281+O281),NOT(O281=0)),0,IF(D281&gt;=M281,N281/(1+O281),N281/(1-O281)))))</f>
        <v/>
      </c>
      <c r="Q281" s="157">
        <f>IF(B281="","", IF(D281=0,F281*P281/B281, L281*P281/B281))</f>
        <v/>
      </c>
      <c r="R281" s="157">
        <f>IF(B281="","", Q281+I281)</f>
        <v/>
      </c>
      <c r="S281" s="157">
        <f>IF(A281="","",IF(Q281&gt;0,-Q281*B281*(1+BID_OFFER_SPREAD/2),-Q281*B281*(1-BID_OFFER_SPREAD/2)))</f>
        <v/>
      </c>
      <c r="T281" s="157">
        <f>IF(B281="","", K281+S281)</f>
        <v/>
      </c>
      <c r="U281" s="157">
        <f>IF(B281="","", R281*B281)</f>
        <v/>
      </c>
      <c r="V281" s="157">
        <f>IF(E281="","",U281/(U281+T281))</f>
        <v/>
      </c>
      <c r="W281" s="86">
        <f>IF(B281="","", IF(ROUND(V281,10)=ROUND(D281,10),"Correct", "Error"))</f>
        <v/>
      </c>
      <c r="X281" s="158">
        <f>IF(B281="","", T281+U281)</f>
        <v/>
      </c>
    </row>
    <row customHeight="1" ht="13.5" r="282" s="75">
      <c r="A282" s="126">
        <f>IF('Time Series Inputs'!A282="","",'Time Series Inputs'!A282)</f>
        <v/>
      </c>
      <c r="B282" s="157">
        <f>IF('Time Series Inputs'!B282="","",'Time Series Inputs'!B282)</f>
        <v/>
      </c>
      <c r="C282" s="157">
        <f>IF('Time Series Inputs'!C282="","",'Time Series Inputs'!C282)</f>
        <v/>
      </c>
      <c r="D282" s="157">
        <f>IF(A282="","",'Apply Constraints'!A282)</f>
        <v/>
      </c>
      <c r="E282" s="157">
        <f>IF(B282="","",(V281*B282/B281/(1+V281*(B282/B281-1))))</f>
        <v/>
      </c>
      <c r="F282" s="157">
        <f>IF(B282="","",R281*B282+T281)</f>
        <v/>
      </c>
      <c r="G282" s="157">
        <f>IF(B282="","", E282*F282)</f>
        <v/>
      </c>
      <c r="H282" s="157">
        <f>IF(B282="","", F282 - R281*B282)</f>
        <v/>
      </c>
      <c r="I282" s="157">
        <f>IF(B282="","", G282/B282)</f>
        <v/>
      </c>
      <c r="J282" s="157">
        <f>IF(B282="","", -F282* (1-(1-ANNUAL_STRATEGY_FEE)^(1/252)))</f>
        <v/>
      </c>
      <c r="K282" s="157">
        <f>IF(B282="","", H282+J282)</f>
        <v/>
      </c>
      <c r="L282" s="157">
        <f>IF(B282="","", K282+G282)</f>
        <v/>
      </c>
      <c r="M282" s="157">
        <f>IF(B282="","", G282/L282)</f>
        <v/>
      </c>
      <c r="N282" s="157">
        <f>IF(B282="","",(D282-M282))</f>
        <v/>
      </c>
      <c r="O282" s="157">
        <f>IF(B282="","",BID_OFFER_SPREAD/2*D282)</f>
        <v/>
      </c>
      <c r="P282" s="157">
        <f>IF(A282="","",IF(D282=0,-E282,IF(AND(D282=(N282+O282),NOT(O282=0)),0,IF(D282&gt;=M282,N282/(1+O282),N282/(1-O282)))))</f>
        <v/>
      </c>
      <c r="Q282" s="157">
        <f>IF(B282="","", IF(D282=0,F282*P282/B282, L282*P282/B282))</f>
        <v/>
      </c>
      <c r="R282" s="157">
        <f>IF(B282="","", Q282+I282)</f>
        <v/>
      </c>
      <c r="S282" s="157">
        <f>IF(A282="","",IF(Q282&gt;0,-Q282*B282*(1+BID_OFFER_SPREAD/2),-Q282*B282*(1-BID_OFFER_SPREAD/2)))</f>
        <v/>
      </c>
      <c r="T282" s="157">
        <f>IF(B282="","", K282+S282)</f>
        <v/>
      </c>
      <c r="U282" s="157">
        <f>IF(B282="","", R282*B282)</f>
        <v/>
      </c>
      <c r="V282" s="157">
        <f>IF(E282="","",U282/(U282+T282))</f>
        <v/>
      </c>
      <c r="W282" s="86">
        <f>IF(B282="","", IF(ROUND(V282,10)=ROUND(D282,10),"Correct", "Error"))</f>
        <v/>
      </c>
      <c r="X282" s="158">
        <f>IF(B282="","", T282+U282)</f>
        <v/>
      </c>
    </row>
    <row customHeight="1" ht="13.5" r="283" s="75">
      <c r="A283" s="126">
        <f>IF('Time Series Inputs'!A283="","",'Time Series Inputs'!A283)</f>
        <v/>
      </c>
      <c r="B283" s="157">
        <f>IF('Time Series Inputs'!B283="","",'Time Series Inputs'!B283)</f>
        <v/>
      </c>
      <c r="C283" s="157">
        <f>IF('Time Series Inputs'!C283="","",'Time Series Inputs'!C283)</f>
        <v/>
      </c>
      <c r="D283" s="157">
        <f>IF(A283="","",'Apply Constraints'!A283)</f>
        <v/>
      </c>
      <c r="E283" s="157">
        <f>IF(B283="","",(V282*B283/B282/(1+V282*(B283/B282-1))))</f>
        <v/>
      </c>
      <c r="F283" s="157">
        <f>IF(B283="","",R282*B283+T282)</f>
        <v/>
      </c>
      <c r="G283" s="157">
        <f>IF(B283="","", E283*F283)</f>
        <v/>
      </c>
      <c r="H283" s="157">
        <f>IF(B283="","", F283 - R282*B283)</f>
        <v/>
      </c>
      <c r="I283" s="157">
        <f>IF(B283="","", G283/B283)</f>
        <v/>
      </c>
      <c r="J283" s="157">
        <f>IF(B283="","", -F283* (1-(1-ANNUAL_STRATEGY_FEE)^(1/252)))</f>
        <v/>
      </c>
      <c r="K283" s="157">
        <f>IF(B283="","", H283+J283)</f>
        <v/>
      </c>
      <c r="L283" s="157">
        <f>IF(B283="","", K283+G283)</f>
        <v/>
      </c>
      <c r="M283" s="157">
        <f>IF(B283="","", G283/L283)</f>
        <v/>
      </c>
      <c r="N283" s="157">
        <f>IF(B283="","",(D283-M283))</f>
        <v/>
      </c>
      <c r="O283" s="157">
        <f>IF(B283="","",BID_OFFER_SPREAD/2*D283)</f>
        <v/>
      </c>
      <c r="P283" s="157">
        <f>IF(A283="","",IF(D283=0,-E283,IF(AND(D283=(N283+O283),NOT(O283=0)),0,IF(D283&gt;=M283,N283/(1+O283),N283/(1-O283)))))</f>
        <v/>
      </c>
      <c r="Q283" s="157">
        <f>IF(B283="","", IF(D283=0,F283*P283/B283, L283*P283/B283))</f>
        <v/>
      </c>
      <c r="R283" s="157">
        <f>IF(B283="","", Q283+I283)</f>
        <v/>
      </c>
      <c r="S283" s="157">
        <f>IF(A283="","",IF(Q283&gt;0,-Q283*B283*(1+BID_OFFER_SPREAD/2),-Q283*B283*(1-BID_OFFER_SPREAD/2)))</f>
        <v/>
      </c>
      <c r="T283" s="157">
        <f>IF(B283="","", K283+S283)</f>
        <v/>
      </c>
      <c r="U283" s="157">
        <f>IF(B283="","", R283*B283)</f>
        <v/>
      </c>
      <c r="V283" s="157">
        <f>IF(E283="","",U283/(U283+T283))</f>
        <v/>
      </c>
      <c r="W283" s="86">
        <f>IF(B283="","", IF(ROUND(V283,10)=ROUND(D283,10),"Correct", "Error"))</f>
        <v/>
      </c>
      <c r="X283" s="158">
        <f>IF(B283="","", T283+U283)</f>
        <v/>
      </c>
    </row>
    <row customHeight="1" ht="13.5" r="284" s="75">
      <c r="A284" s="126">
        <f>IF('Time Series Inputs'!A284="","",'Time Series Inputs'!A284)</f>
        <v/>
      </c>
      <c r="B284" s="157">
        <f>IF('Time Series Inputs'!B284="","",'Time Series Inputs'!B284)</f>
        <v/>
      </c>
      <c r="C284" s="157">
        <f>IF('Time Series Inputs'!C284="","",'Time Series Inputs'!C284)</f>
        <v/>
      </c>
      <c r="D284" s="157">
        <f>IF(A284="","",'Apply Constraints'!A284)</f>
        <v/>
      </c>
      <c r="E284" s="157">
        <f>IF(B284="","",(V283*B284/B283/(1+V283*(B284/B283-1))))</f>
        <v/>
      </c>
      <c r="F284" s="157">
        <f>IF(B284="","",R283*B284+T283)</f>
        <v/>
      </c>
      <c r="G284" s="157">
        <f>IF(B284="","", E284*F284)</f>
        <v/>
      </c>
      <c r="H284" s="157">
        <f>IF(B284="","", F284 - R283*B284)</f>
        <v/>
      </c>
      <c r="I284" s="157">
        <f>IF(B284="","", G284/B284)</f>
        <v/>
      </c>
      <c r="J284" s="157">
        <f>IF(B284="","", -F284* (1-(1-ANNUAL_STRATEGY_FEE)^(1/252)))</f>
        <v/>
      </c>
      <c r="K284" s="157">
        <f>IF(B284="","", H284+J284)</f>
        <v/>
      </c>
      <c r="L284" s="157">
        <f>IF(B284="","", K284+G284)</f>
        <v/>
      </c>
      <c r="M284" s="157">
        <f>IF(B284="","", G284/L284)</f>
        <v/>
      </c>
      <c r="N284" s="157">
        <f>IF(B284="","",(D284-M284))</f>
        <v/>
      </c>
      <c r="O284" s="157">
        <f>IF(B284="","",BID_OFFER_SPREAD/2*D284)</f>
        <v/>
      </c>
      <c r="P284" s="157">
        <f>IF(A284="","",IF(D284=0,-E284,IF(AND(D284=(N284+O284),NOT(O284=0)),0,IF(D284&gt;=M284,N284/(1+O284),N284/(1-O284)))))</f>
        <v/>
      </c>
      <c r="Q284" s="157">
        <f>IF(B284="","", IF(D284=0,F284*P284/B284, L284*P284/B284))</f>
        <v/>
      </c>
      <c r="R284" s="157">
        <f>IF(B284="","", Q284+I284)</f>
        <v/>
      </c>
      <c r="S284" s="157">
        <f>IF(A284="","",IF(Q284&gt;0,-Q284*B284*(1+BID_OFFER_SPREAD/2),-Q284*B284*(1-BID_OFFER_SPREAD/2)))</f>
        <v/>
      </c>
      <c r="T284" s="157">
        <f>IF(B284="","", K284+S284)</f>
        <v/>
      </c>
      <c r="U284" s="157">
        <f>IF(B284="","", R284*B284)</f>
        <v/>
      </c>
      <c r="V284" s="157">
        <f>IF(E284="","",U284/(U284+T284))</f>
        <v/>
      </c>
      <c r="W284" s="86">
        <f>IF(B284="","", IF(ROUND(V284,10)=ROUND(D284,10),"Correct", "Error"))</f>
        <v/>
      </c>
      <c r="X284" s="158">
        <f>IF(B284="","", T284+U284)</f>
        <v/>
      </c>
    </row>
    <row customHeight="1" ht="13.5" r="285" s="75">
      <c r="A285" s="126">
        <f>IF('Time Series Inputs'!A285="","",'Time Series Inputs'!A285)</f>
        <v/>
      </c>
      <c r="B285" s="157">
        <f>IF('Time Series Inputs'!B285="","",'Time Series Inputs'!B285)</f>
        <v/>
      </c>
      <c r="C285" s="157">
        <f>IF('Time Series Inputs'!C285="","",'Time Series Inputs'!C285)</f>
        <v/>
      </c>
      <c r="D285" s="157">
        <f>IF(A285="","",'Apply Constraints'!A285)</f>
        <v/>
      </c>
      <c r="E285" s="157">
        <f>IF(B285="","",(V284*B285/B284/(1+V284*(B285/B284-1))))</f>
        <v/>
      </c>
      <c r="F285" s="157">
        <f>IF(B285="","",R284*B285+T284)</f>
        <v/>
      </c>
      <c r="G285" s="157">
        <f>IF(B285="","", E285*F285)</f>
        <v/>
      </c>
      <c r="H285" s="157">
        <f>IF(B285="","", F285 - R284*B285)</f>
        <v/>
      </c>
      <c r="I285" s="157">
        <f>IF(B285="","", G285/B285)</f>
        <v/>
      </c>
      <c r="J285" s="157">
        <f>IF(B285="","", -F285* (1-(1-ANNUAL_STRATEGY_FEE)^(1/252)))</f>
        <v/>
      </c>
      <c r="K285" s="157">
        <f>IF(B285="","", H285+J285)</f>
        <v/>
      </c>
      <c r="L285" s="157">
        <f>IF(B285="","", K285+G285)</f>
        <v/>
      </c>
      <c r="M285" s="157">
        <f>IF(B285="","", G285/L285)</f>
        <v/>
      </c>
      <c r="N285" s="157">
        <f>IF(B285="","",(D285-M285))</f>
        <v/>
      </c>
      <c r="O285" s="157">
        <f>IF(B285="","",BID_OFFER_SPREAD/2*D285)</f>
        <v/>
      </c>
      <c r="P285" s="157">
        <f>IF(A285="","",IF(D285=0,-E285,IF(AND(D285=(N285+O285),NOT(O285=0)),0,IF(D285&gt;=M285,N285/(1+O285),N285/(1-O285)))))</f>
        <v/>
      </c>
      <c r="Q285" s="157">
        <f>IF(B285="","", IF(D285=0,F285*P285/B285, L285*P285/B285))</f>
        <v/>
      </c>
      <c r="R285" s="157">
        <f>IF(B285="","", Q285+I285)</f>
        <v/>
      </c>
      <c r="S285" s="157">
        <f>IF(A285="","",IF(Q285&gt;0,-Q285*B285*(1+BID_OFFER_SPREAD/2),-Q285*B285*(1-BID_OFFER_SPREAD/2)))</f>
        <v/>
      </c>
      <c r="T285" s="157">
        <f>IF(B285="","", K285+S285)</f>
        <v/>
      </c>
      <c r="U285" s="157">
        <f>IF(B285="","", R285*B285)</f>
        <v/>
      </c>
      <c r="V285" s="157">
        <f>IF(E285="","",U285/(U285+T285))</f>
        <v/>
      </c>
      <c r="W285" s="86">
        <f>IF(B285="","", IF(ROUND(V285,10)=ROUND(D285,10),"Correct", "Error"))</f>
        <v/>
      </c>
      <c r="X285" s="158">
        <f>IF(B285="","", T285+U285)</f>
        <v/>
      </c>
    </row>
    <row customHeight="1" ht="13.5" r="286" s="75">
      <c r="A286" s="126">
        <f>IF('Time Series Inputs'!A286="","",'Time Series Inputs'!A286)</f>
        <v/>
      </c>
      <c r="B286" s="157">
        <f>IF('Time Series Inputs'!B286="","",'Time Series Inputs'!B286)</f>
        <v/>
      </c>
      <c r="C286" s="157">
        <f>IF('Time Series Inputs'!C286="","",'Time Series Inputs'!C286)</f>
        <v/>
      </c>
      <c r="D286" s="157">
        <f>IF(A286="","",'Apply Constraints'!A286)</f>
        <v/>
      </c>
      <c r="E286" s="157">
        <f>IF(B286="","",(V285*B286/B285/(1+V285*(B286/B285-1))))</f>
        <v/>
      </c>
      <c r="F286" s="157">
        <f>IF(B286="","",R285*B286+T285)</f>
        <v/>
      </c>
      <c r="G286" s="157">
        <f>IF(B286="","", E286*F286)</f>
        <v/>
      </c>
      <c r="H286" s="157">
        <f>IF(B286="","", F286 - R285*B286)</f>
        <v/>
      </c>
      <c r="I286" s="157">
        <f>IF(B286="","", G286/B286)</f>
        <v/>
      </c>
      <c r="J286" s="157">
        <f>IF(B286="","", -F286* (1-(1-ANNUAL_STRATEGY_FEE)^(1/252)))</f>
        <v/>
      </c>
      <c r="K286" s="157">
        <f>IF(B286="","", H286+J286)</f>
        <v/>
      </c>
      <c r="L286" s="157">
        <f>IF(B286="","", K286+G286)</f>
        <v/>
      </c>
      <c r="M286" s="157">
        <f>IF(B286="","", G286/L286)</f>
        <v/>
      </c>
      <c r="N286" s="157">
        <f>IF(B286="","",(D286-M286))</f>
        <v/>
      </c>
      <c r="O286" s="157">
        <f>IF(B286="","",BID_OFFER_SPREAD/2*D286)</f>
        <v/>
      </c>
      <c r="P286" s="157">
        <f>IF(A286="","",IF(D286=0,-E286,IF(AND(D286=(N286+O286),NOT(O286=0)),0,IF(D286&gt;=M286,N286/(1+O286),N286/(1-O286)))))</f>
        <v/>
      </c>
      <c r="Q286" s="157">
        <f>IF(B286="","", IF(D286=0,F286*P286/B286, L286*P286/B286))</f>
        <v/>
      </c>
      <c r="R286" s="157">
        <f>IF(B286="","", Q286+I286)</f>
        <v/>
      </c>
      <c r="S286" s="157">
        <f>IF(A286="","",IF(Q286&gt;0,-Q286*B286*(1+BID_OFFER_SPREAD/2),-Q286*B286*(1-BID_OFFER_SPREAD/2)))</f>
        <v/>
      </c>
      <c r="T286" s="157">
        <f>IF(B286="","", K286+S286)</f>
        <v/>
      </c>
      <c r="U286" s="157">
        <f>IF(B286="","", R286*B286)</f>
        <v/>
      </c>
      <c r="V286" s="157">
        <f>IF(E286="","",U286/(U286+T286))</f>
        <v/>
      </c>
      <c r="W286" s="86">
        <f>IF(B286="","", IF(ROUND(V286,10)=ROUND(D286,10),"Correct", "Error"))</f>
        <v/>
      </c>
      <c r="X286" s="158">
        <f>IF(B286="","", T286+U286)</f>
        <v/>
      </c>
    </row>
    <row customHeight="1" ht="13.5" r="287" s="75">
      <c r="A287" s="126">
        <f>IF('Time Series Inputs'!A287="","",'Time Series Inputs'!A287)</f>
        <v/>
      </c>
      <c r="B287" s="157">
        <f>IF('Time Series Inputs'!B287="","",'Time Series Inputs'!B287)</f>
        <v/>
      </c>
      <c r="C287" s="157">
        <f>IF('Time Series Inputs'!C287="","",'Time Series Inputs'!C287)</f>
        <v/>
      </c>
      <c r="D287" s="157">
        <f>IF(A287="","",'Apply Constraints'!A287)</f>
        <v/>
      </c>
      <c r="E287" s="157">
        <f>IF(B287="","",(V286*B287/B286/(1+V286*(B287/B286-1))))</f>
        <v/>
      </c>
      <c r="F287" s="157">
        <f>IF(B287="","",R286*B287+T286)</f>
        <v/>
      </c>
      <c r="G287" s="157">
        <f>IF(B287="","", E287*F287)</f>
        <v/>
      </c>
      <c r="H287" s="157">
        <f>IF(B287="","", F287 - R286*B287)</f>
        <v/>
      </c>
      <c r="I287" s="157">
        <f>IF(B287="","", G287/B287)</f>
        <v/>
      </c>
      <c r="J287" s="157">
        <f>IF(B287="","", -F287* (1-(1-ANNUAL_STRATEGY_FEE)^(1/252)))</f>
        <v/>
      </c>
      <c r="K287" s="157">
        <f>IF(B287="","", H287+J287)</f>
        <v/>
      </c>
      <c r="L287" s="157">
        <f>IF(B287="","", K287+G287)</f>
        <v/>
      </c>
      <c r="M287" s="157">
        <f>IF(B287="","", G287/L287)</f>
        <v/>
      </c>
      <c r="N287" s="157">
        <f>IF(B287="","",(D287-M287))</f>
        <v/>
      </c>
      <c r="O287" s="157">
        <f>IF(B287="","",BID_OFFER_SPREAD/2*D287)</f>
        <v/>
      </c>
      <c r="P287" s="157">
        <f>IF(A287="","",IF(D287=0,-E287,IF(AND(D287=(N287+O287),NOT(O287=0)),0,IF(D287&gt;=M287,N287/(1+O287),N287/(1-O287)))))</f>
        <v/>
      </c>
      <c r="Q287" s="157">
        <f>IF(B287="","", IF(D287=0,F287*P287/B287, L287*P287/B287))</f>
        <v/>
      </c>
      <c r="R287" s="157">
        <f>IF(B287="","", Q287+I287)</f>
        <v/>
      </c>
      <c r="S287" s="157">
        <f>IF(A287="","",IF(Q287&gt;0,-Q287*B287*(1+BID_OFFER_SPREAD/2),-Q287*B287*(1-BID_OFFER_SPREAD/2)))</f>
        <v/>
      </c>
      <c r="T287" s="157">
        <f>IF(B287="","", K287+S287)</f>
        <v/>
      </c>
      <c r="U287" s="157">
        <f>IF(B287="","", R287*B287)</f>
        <v/>
      </c>
      <c r="V287" s="157">
        <f>IF(E287="","",U287/(U287+T287))</f>
        <v/>
      </c>
      <c r="W287" s="86">
        <f>IF(B287="","", IF(ROUND(V287,10)=ROUND(D287,10),"Correct", "Error"))</f>
        <v/>
      </c>
      <c r="X287" s="158">
        <f>IF(B287="","", T287+U287)</f>
        <v/>
      </c>
    </row>
    <row customHeight="1" ht="13.5" r="288" s="75">
      <c r="A288" s="126">
        <f>IF('Time Series Inputs'!A288="","",'Time Series Inputs'!A288)</f>
        <v/>
      </c>
      <c r="B288" s="157">
        <f>IF('Time Series Inputs'!B288="","",'Time Series Inputs'!B288)</f>
        <v/>
      </c>
      <c r="C288" s="157">
        <f>IF('Time Series Inputs'!C288="","",'Time Series Inputs'!C288)</f>
        <v/>
      </c>
      <c r="D288" s="157">
        <f>IF(A288="","",'Apply Constraints'!A288)</f>
        <v/>
      </c>
      <c r="E288" s="157">
        <f>IF(B288="","",(V287*B288/B287/(1+V287*(B288/B287-1))))</f>
        <v/>
      </c>
      <c r="F288" s="157">
        <f>IF(B288="","",R287*B288+T287)</f>
        <v/>
      </c>
      <c r="G288" s="157">
        <f>IF(B288="","", E288*F288)</f>
        <v/>
      </c>
      <c r="H288" s="157">
        <f>IF(B288="","", F288 - R287*B288)</f>
        <v/>
      </c>
      <c r="I288" s="157">
        <f>IF(B288="","", G288/B288)</f>
        <v/>
      </c>
      <c r="J288" s="157">
        <f>IF(B288="","", -F288* (1-(1-ANNUAL_STRATEGY_FEE)^(1/252)))</f>
        <v/>
      </c>
      <c r="K288" s="157">
        <f>IF(B288="","", H288+J288)</f>
        <v/>
      </c>
      <c r="L288" s="157">
        <f>IF(B288="","", K288+G288)</f>
        <v/>
      </c>
      <c r="M288" s="157">
        <f>IF(B288="","", G288/L288)</f>
        <v/>
      </c>
      <c r="N288" s="157">
        <f>IF(B288="","",(D288-M288))</f>
        <v/>
      </c>
      <c r="O288" s="157">
        <f>IF(B288="","",BID_OFFER_SPREAD/2*D288)</f>
        <v/>
      </c>
      <c r="P288" s="157">
        <f>IF(A288="","",IF(D288=0,-E288,IF(AND(D288=(N288+O288),NOT(O288=0)),0,IF(D288&gt;=M288,N288/(1+O288),N288/(1-O288)))))</f>
        <v/>
      </c>
      <c r="Q288" s="157">
        <f>IF(B288="","", IF(D288=0,F288*P288/B288, L288*P288/B288))</f>
        <v/>
      </c>
      <c r="R288" s="157">
        <f>IF(B288="","", Q288+I288)</f>
        <v/>
      </c>
      <c r="S288" s="157">
        <f>IF(A288="","",IF(Q288&gt;0,-Q288*B288*(1+BID_OFFER_SPREAD/2),-Q288*B288*(1-BID_OFFER_SPREAD/2)))</f>
        <v/>
      </c>
      <c r="T288" s="157">
        <f>IF(B288="","", K288+S288)</f>
        <v/>
      </c>
      <c r="U288" s="157">
        <f>IF(B288="","", R288*B288)</f>
        <v/>
      </c>
      <c r="V288" s="157">
        <f>IF(E288="","",U288/(U288+T288))</f>
        <v/>
      </c>
      <c r="W288" s="86">
        <f>IF(B288="","", IF(ROUND(V288,10)=ROUND(D288,10),"Correct", "Error"))</f>
        <v/>
      </c>
      <c r="X288" s="158">
        <f>IF(B288="","", T288+U288)</f>
        <v/>
      </c>
    </row>
    <row customHeight="1" ht="13.5" r="289" s="75">
      <c r="A289" s="126">
        <f>IF('Time Series Inputs'!A289="","",'Time Series Inputs'!A289)</f>
        <v/>
      </c>
      <c r="B289" s="157">
        <f>IF('Time Series Inputs'!B289="","",'Time Series Inputs'!B289)</f>
        <v/>
      </c>
      <c r="C289" s="157">
        <f>IF('Time Series Inputs'!C289="","",'Time Series Inputs'!C289)</f>
        <v/>
      </c>
      <c r="D289" s="157">
        <f>IF(A289="","",'Apply Constraints'!A289)</f>
        <v/>
      </c>
      <c r="E289" s="157">
        <f>IF(B289="","",(V288*B289/B288/(1+V288*(B289/B288-1))))</f>
        <v/>
      </c>
      <c r="F289" s="157">
        <f>IF(B289="","",R288*B289+T288)</f>
        <v/>
      </c>
      <c r="G289" s="157">
        <f>IF(B289="","", E289*F289)</f>
        <v/>
      </c>
      <c r="H289" s="157">
        <f>IF(B289="","", F289 - R288*B289)</f>
        <v/>
      </c>
      <c r="I289" s="157">
        <f>IF(B289="","", G289/B289)</f>
        <v/>
      </c>
      <c r="J289" s="157">
        <f>IF(B289="","", -F289* (1-(1-ANNUAL_STRATEGY_FEE)^(1/252)))</f>
        <v/>
      </c>
      <c r="K289" s="157">
        <f>IF(B289="","", H289+J289)</f>
        <v/>
      </c>
      <c r="L289" s="157">
        <f>IF(B289="","", K289+G289)</f>
        <v/>
      </c>
      <c r="M289" s="157">
        <f>IF(B289="","", G289/L289)</f>
        <v/>
      </c>
      <c r="N289" s="157">
        <f>IF(B289="","",(D289-M289))</f>
        <v/>
      </c>
      <c r="O289" s="157">
        <f>IF(B289="","",BID_OFFER_SPREAD/2*D289)</f>
        <v/>
      </c>
      <c r="P289" s="157">
        <f>IF(A289="","",IF(D289=0,-E289,IF(AND(D289=(N289+O289),NOT(O289=0)),0,IF(D289&gt;=M289,N289/(1+O289),N289/(1-O289)))))</f>
        <v/>
      </c>
      <c r="Q289" s="157">
        <f>IF(B289="","", IF(D289=0,F289*P289/B289, L289*P289/B289))</f>
        <v/>
      </c>
      <c r="R289" s="157">
        <f>IF(B289="","", Q289+I289)</f>
        <v/>
      </c>
      <c r="S289" s="157">
        <f>IF(A289="","",IF(Q289&gt;0,-Q289*B289*(1+BID_OFFER_SPREAD/2),-Q289*B289*(1-BID_OFFER_SPREAD/2)))</f>
        <v/>
      </c>
      <c r="T289" s="157">
        <f>IF(B289="","", K289+S289)</f>
        <v/>
      </c>
      <c r="U289" s="157">
        <f>IF(B289="","", R289*B289)</f>
        <v/>
      </c>
      <c r="V289" s="157">
        <f>IF(E289="","",U289/(U289+T289))</f>
        <v/>
      </c>
      <c r="W289" s="86">
        <f>IF(B289="","", IF(ROUND(V289,10)=ROUND(D289,10),"Correct", "Error"))</f>
        <v/>
      </c>
      <c r="X289" s="158">
        <f>IF(B289="","", T289+U289)</f>
        <v/>
      </c>
    </row>
    <row customHeight="1" ht="13.5" r="290" s="75">
      <c r="A290" s="126">
        <f>IF('Time Series Inputs'!A290="","",'Time Series Inputs'!A290)</f>
        <v/>
      </c>
      <c r="B290" s="157">
        <f>IF('Time Series Inputs'!B290="","",'Time Series Inputs'!B290)</f>
        <v/>
      </c>
      <c r="C290" s="157">
        <f>IF('Time Series Inputs'!C290="","",'Time Series Inputs'!C290)</f>
        <v/>
      </c>
      <c r="D290" s="157">
        <f>IF(A290="","",'Apply Constraints'!A290)</f>
        <v/>
      </c>
      <c r="E290" s="157">
        <f>IF(B290="","",(V289*B290/B289/(1+V289*(B290/B289-1))))</f>
        <v/>
      </c>
      <c r="F290" s="157">
        <f>IF(B290="","",R289*B290+T289)</f>
        <v/>
      </c>
      <c r="G290" s="157">
        <f>IF(B290="","", E290*F290)</f>
        <v/>
      </c>
      <c r="H290" s="157">
        <f>IF(B290="","", F290 - R289*B290)</f>
        <v/>
      </c>
      <c r="I290" s="157">
        <f>IF(B290="","", G290/B290)</f>
        <v/>
      </c>
      <c r="J290" s="157">
        <f>IF(B290="","", -F290* (1-(1-ANNUAL_STRATEGY_FEE)^(1/252)))</f>
        <v/>
      </c>
      <c r="K290" s="157">
        <f>IF(B290="","", H290+J290)</f>
        <v/>
      </c>
      <c r="L290" s="157">
        <f>IF(B290="","", K290+G290)</f>
        <v/>
      </c>
      <c r="M290" s="157">
        <f>IF(B290="","", G290/L290)</f>
        <v/>
      </c>
      <c r="N290" s="157">
        <f>IF(B290="","",(D290-M290))</f>
        <v/>
      </c>
      <c r="O290" s="157">
        <f>IF(B290="","",BID_OFFER_SPREAD/2*D290)</f>
        <v/>
      </c>
      <c r="P290" s="157">
        <f>IF(A290="","",IF(D290=0,-E290,IF(AND(D290=(N290+O290),NOT(O290=0)),0,IF(D290&gt;=M290,N290/(1+O290),N290/(1-O290)))))</f>
        <v/>
      </c>
      <c r="Q290" s="157">
        <f>IF(B290="","", IF(D290=0,F290*P290/B290, L290*P290/B290))</f>
        <v/>
      </c>
      <c r="R290" s="157">
        <f>IF(B290="","", Q290+I290)</f>
        <v/>
      </c>
      <c r="S290" s="157">
        <f>IF(A290="","",IF(Q290&gt;0,-Q290*B290*(1+BID_OFFER_SPREAD/2),-Q290*B290*(1-BID_OFFER_SPREAD/2)))</f>
        <v/>
      </c>
      <c r="T290" s="157">
        <f>IF(B290="","", K290+S290)</f>
        <v/>
      </c>
      <c r="U290" s="157">
        <f>IF(B290="","", R290*B290)</f>
        <v/>
      </c>
      <c r="V290" s="157">
        <f>IF(E290="","",U290/(U290+T290))</f>
        <v/>
      </c>
      <c r="W290" s="86">
        <f>IF(B290="","", IF(ROUND(V290,10)=ROUND(D290,10),"Correct", "Error"))</f>
        <v/>
      </c>
      <c r="X290" s="158">
        <f>IF(B290="","", T290+U290)</f>
        <v/>
      </c>
    </row>
    <row customHeight="1" ht="13.5" r="291" s="75">
      <c r="A291" s="126">
        <f>IF('Time Series Inputs'!A291="","",'Time Series Inputs'!A291)</f>
        <v/>
      </c>
      <c r="B291" s="157">
        <f>IF('Time Series Inputs'!B291="","",'Time Series Inputs'!B291)</f>
        <v/>
      </c>
      <c r="C291" s="157">
        <f>IF('Time Series Inputs'!C291="","",'Time Series Inputs'!C291)</f>
        <v/>
      </c>
      <c r="D291" s="157">
        <f>IF(A291="","",'Apply Constraints'!A291)</f>
        <v/>
      </c>
      <c r="E291" s="157">
        <f>IF(B291="","",(V290*B291/B290/(1+V290*(B291/B290-1))))</f>
        <v/>
      </c>
      <c r="F291" s="157">
        <f>IF(B291="","",R290*B291+T290)</f>
        <v/>
      </c>
      <c r="G291" s="157">
        <f>IF(B291="","", E291*F291)</f>
        <v/>
      </c>
      <c r="H291" s="157">
        <f>IF(B291="","", F291 - R290*B291)</f>
        <v/>
      </c>
      <c r="I291" s="157">
        <f>IF(B291="","", G291/B291)</f>
        <v/>
      </c>
      <c r="J291" s="157">
        <f>IF(B291="","", -F291* (1-(1-ANNUAL_STRATEGY_FEE)^(1/252)))</f>
        <v/>
      </c>
      <c r="K291" s="157">
        <f>IF(B291="","", H291+J291)</f>
        <v/>
      </c>
      <c r="L291" s="157">
        <f>IF(B291="","", K291+G291)</f>
        <v/>
      </c>
      <c r="M291" s="157">
        <f>IF(B291="","", G291/L291)</f>
        <v/>
      </c>
      <c r="N291" s="157">
        <f>IF(B291="","",(D291-M291))</f>
        <v/>
      </c>
      <c r="O291" s="157">
        <f>IF(B291="","",BID_OFFER_SPREAD/2*D291)</f>
        <v/>
      </c>
      <c r="P291" s="157">
        <f>IF(A291="","",IF(D291=0,-E291,IF(AND(D291=(N291+O291),NOT(O291=0)),0,IF(D291&gt;=M291,N291/(1+O291),N291/(1-O291)))))</f>
        <v/>
      </c>
      <c r="Q291" s="157">
        <f>IF(B291="","", IF(D291=0,F291*P291/B291, L291*P291/B291))</f>
        <v/>
      </c>
      <c r="R291" s="157">
        <f>IF(B291="","", Q291+I291)</f>
        <v/>
      </c>
      <c r="S291" s="157">
        <f>IF(A291="","",IF(Q291&gt;0,-Q291*B291*(1+BID_OFFER_SPREAD/2),-Q291*B291*(1-BID_OFFER_SPREAD/2)))</f>
        <v/>
      </c>
      <c r="T291" s="157">
        <f>IF(B291="","", K291+S291)</f>
        <v/>
      </c>
      <c r="U291" s="157">
        <f>IF(B291="","", R291*B291)</f>
        <v/>
      </c>
      <c r="V291" s="157">
        <f>IF(E291="","",U291/(U291+T291))</f>
        <v/>
      </c>
      <c r="W291" s="86">
        <f>IF(B291="","", IF(ROUND(V291,10)=ROUND(D291,10),"Correct", "Error"))</f>
        <v/>
      </c>
      <c r="X291" s="158">
        <f>IF(B291="","", T291+U291)</f>
        <v/>
      </c>
    </row>
    <row customHeight="1" ht="13.5" r="292" s="75">
      <c r="A292" s="126">
        <f>IF('Time Series Inputs'!A292="","",'Time Series Inputs'!A292)</f>
        <v/>
      </c>
      <c r="B292" s="157">
        <f>IF('Time Series Inputs'!B292="","",'Time Series Inputs'!B292)</f>
        <v/>
      </c>
      <c r="C292" s="157">
        <f>IF('Time Series Inputs'!C292="","",'Time Series Inputs'!C292)</f>
        <v/>
      </c>
      <c r="D292" s="157">
        <f>IF(A292="","",'Apply Constraints'!A292)</f>
        <v/>
      </c>
      <c r="E292" s="157">
        <f>IF(B292="","",(V291*B292/B291/(1+V291*(B292/B291-1))))</f>
        <v/>
      </c>
      <c r="F292" s="157">
        <f>IF(B292="","",R291*B292+T291)</f>
        <v/>
      </c>
      <c r="G292" s="157">
        <f>IF(B292="","", E292*F292)</f>
        <v/>
      </c>
      <c r="H292" s="157">
        <f>IF(B292="","", F292 - R291*B292)</f>
        <v/>
      </c>
      <c r="I292" s="157">
        <f>IF(B292="","", G292/B292)</f>
        <v/>
      </c>
      <c r="J292" s="157">
        <f>IF(B292="","", -F292* (1-(1-ANNUAL_STRATEGY_FEE)^(1/252)))</f>
        <v/>
      </c>
      <c r="K292" s="157">
        <f>IF(B292="","", H292+J292)</f>
        <v/>
      </c>
      <c r="L292" s="157">
        <f>IF(B292="","", K292+G292)</f>
        <v/>
      </c>
      <c r="M292" s="157">
        <f>IF(B292="","", G292/L292)</f>
        <v/>
      </c>
      <c r="N292" s="157">
        <f>IF(B292="","",(D292-M292))</f>
        <v/>
      </c>
      <c r="O292" s="157">
        <f>IF(B292="","",BID_OFFER_SPREAD/2*D292)</f>
        <v/>
      </c>
      <c r="P292" s="157">
        <f>IF(A292="","",IF(D292=0,-E292,IF(AND(D292=(N292+O292),NOT(O292=0)),0,IF(D292&gt;=M292,N292/(1+O292),N292/(1-O292)))))</f>
        <v/>
      </c>
      <c r="Q292" s="157">
        <f>IF(B292="","", IF(D292=0,F292*P292/B292, L292*P292/B292))</f>
        <v/>
      </c>
      <c r="R292" s="157">
        <f>IF(B292="","", Q292+I292)</f>
        <v/>
      </c>
      <c r="S292" s="157">
        <f>IF(A292="","",IF(Q292&gt;0,-Q292*B292*(1+BID_OFFER_SPREAD/2),-Q292*B292*(1-BID_OFFER_SPREAD/2)))</f>
        <v/>
      </c>
      <c r="T292" s="157">
        <f>IF(B292="","", K292+S292)</f>
        <v/>
      </c>
      <c r="U292" s="157">
        <f>IF(B292="","", R292*B292)</f>
        <v/>
      </c>
      <c r="V292" s="157">
        <f>IF(E292="","",U292/(U292+T292))</f>
        <v/>
      </c>
      <c r="W292" s="86">
        <f>IF(B292="","", IF(ROUND(V292,10)=ROUND(D292,10),"Correct", "Error"))</f>
        <v/>
      </c>
      <c r="X292" s="158">
        <f>IF(B292="","", T292+U292)</f>
        <v/>
      </c>
    </row>
    <row customHeight="1" ht="13.5" r="293" s="75">
      <c r="A293" s="126">
        <f>IF('Time Series Inputs'!A293="","",'Time Series Inputs'!A293)</f>
        <v/>
      </c>
      <c r="B293" s="157">
        <f>IF('Time Series Inputs'!B293="","",'Time Series Inputs'!B293)</f>
        <v/>
      </c>
      <c r="C293" s="157">
        <f>IF('Time Series Inputs'!C293="","",'Time Series Inputs'!C293)</f>
        <v/>
      </c>
      <c r="D293" s="157">
        <f>IF(A293="","",'Apply Constraints'!A293)</f>
        <v/>
      </c>
      <c r="E293" s="157">
        <f>IF(B293="","",(V292*B293/B292/(1+V292*(B293/B292-1))))</f>
        <v/>
      </c>
      <c r="F293" s="157">
        <f>IF(B293="","",R292*B293+T292)</f>
        <v/>
      </c>
      <c r="G293" s="157">
        <f>IF(B293="","", E293*F293)</f>
        <v/>
      </c>
      <c r="H293" s="157">
        <f>IF(B293="","", F293 - R292*B293)</f>
        <v/>
      </c>
      <c r="I293" s="157">
        <f>IF(B293="","", G293/B293)</f>
        <v/>
      </c>
      <c r="J293" s="157">
        <f>IF(B293="","", -F293* (1-(1-ANNUAL_STRATEGY_FEE)^(1/252)))</f>
        <v/>
      </c>
      <c r="K293" s="157">
        <f>IF(B293="","", H293+J293)</f>
        <v/>
      </c>
      <c r="L293" s="157">
        <f>IF(B293="","", K293+G293)</f>
        <v/>
      </c>
      <c r="M293" s="157">
        <f>IF(B293="","", G293/L293)</f>
        <v/>
      </c>
      <c r="N293" s="157">
        <f>IF(B293="","",(D293-M293))</f>
        <v/>
      </c>
      <c r="O293" s="157">
        <f>IF(B293="","",BID_OFFER_SPREAD/2*D293)</f>
        <v/>
      </c>
      <c r="P293" s="157">
        <f>IF(A293="","",IF(D293=0,-E293,IF(AND(D293=(N293+O293),NOT(O293=0)),0,IF(D293&gt;=M293,N293/(1+O293),N293/(1-O293)))))</f>
        <v/>
      </c>
      <c r="Q293" s="157">
        <f>IF(B293="","", IF(D293=0,F293*P293/B293, L293*P293/B293))</f>
        <v/>
      </c>
      <c r="R293" s="157">
        <f>IF(B293="","", Q293+I293)</f>
        <v/>
      </c>
      <c r="S293" s="157">
        <f>IF(A293="","",IF(Q293&gt;0,-Q293*B293*(1+BID_OFFER_SPREAD/2),-Q293*B293*(1-BID_OFFER_SPREAD/2)))</f>
        <v/>
      </c>
      <c r="T293" s="157">
        <f>IF(B293="","", K293+S293)</f>
        <v/>
      </c>
      <c r="U293" s="157">
        <f>IF(B293="","", R293*B293)</f>
        <v/>
      </c>
      <c r="V293" s="157">
        <f>IF(E293="","",U293/(U293+T293))</f>
        <v/>
      </c>
      <c r="W293" s="86">
        <f>IF(B293="","", IF(ROUND(V293,10)=ROUND(D293,10),"Correct", "Error"))</f>
        <v/>
      </c>
      <c r="X293" s="158">
        <f>IF(B293="","", T293+U293)</f>
        <v/>
      </c>
    </row>
    <row customHeight="1" ht="13.5" r="294" s="75">
      <c r="A294" s="126">
        <f>IF('Time Series Inputs'!A294="","",'Time Series Inputs'!A294)</f>
        <v/>
      </c>
      <c r="B294" s="157">
        <f>IF('Time Series Inputs'!B294="","",'Time Series Inputs'!B294)</f>
        <v/>
      </c>
      <c r="C294" s="157">
        <f>IF('Time Series Inputs'!C294="","",'Time Series Inputs'!C294)</f>
        <v/>
      </c>
      <c r="D294" s="157">
        <f>IF(A294="","",'Apply Constraints'!A294)</f>
        <v/>
      </c>
      <c r="E294" s="157">
        <f>IF(B294="","",(V293*B294/B293/(1+V293*(B294/B293-1))))</f>
        <v/>
      </c>
      <c r="F294" s="157">
        <f>IF(B294="","",R293*B294+T293)</f>
        <v/>
      </c>
      <c r="G294" s="157">
        <f>IF(B294="","", E294*F294)</f>
        <v/>
      </c>
      <c r="H294" s="157">
        <f>IF(B294="","", F294 - R293*B294)</f>
        <v/>
      </c>
      <c r="I294" s="157">
        <f>IF(B294="","", G294/B294)</f>
        <v/>
      </c>
      <c r="J294" s="157">
        <f>IF(B294="","", -F294* (1-(1-ANNUAL_STRATEGY_FEE)^(1/252)))</f>
        <v/>
      </c>
      <c r="K294" s="157">
        <f>IF(B294="","", H294+J294)</f>
        <v/>
      </c>
      <c r="L294" s="157">
        <f>IF(B294="","", K294+G294)</f>
        <v/>
      </c>
      <c r="M294" s="157">
        <f>IF(B294="","", G294/L294)</f>
        <v/>
      </c>
      <c r="N294" s="157">
        <f>IF(B294="","",(D294-M294))</f>
        <v/>
      </c>
      <c r="O294" s="157">
        <f>IF(B294="","",BID_OFFER_SPREAD/2*D294)</f>
        <v/>
      </c>
      <c r="P294" s="157">
        <f>IF(A294="","",IF(D294=0,-E294,IF(AND(D294=(N294+O294),NOT(O294=0)),0,IF(D294&gt;=M294,N294/(1+O294),N294/(1-O294)))))</f>
        <v/>
      </c>
      <c r="Q294" s="157">
        <f>IF(B294="","", IF(D294=0,F294*P294/B294, L294*P294/B294))</f>
        <v/>
      </c>
      <c r="R294" s="157">
        <f>IF(B294="","", Q294+I294)</f>
        <v/>
      </c>
      <c r="S294" s="157">
        <f>IF(A294="","",IF(Q294&gt;0,-Q294*B294*(1+BID_OFFER_SPREAD/2),-Q294*B294*(1-BID_OFFER_SPREAD/2)))</f>
        <v/>
      </c>
      <c r="T294" s="157">
        <f>IF(B294="","", K294+S294)</f>
        <v/>
      </c>
      <c r="U294" s="157">
        <f>IF(B294="","", R294*B294)</f>
        <v/>
      </c>
      <c r="V294" s="157">
        <f>IF(E294="","",U294/(U294+T294))</f>
        <v/>
      </c>
      <c r="W294" s="86">
        <f>IF(B294="","", IF(ROUND(V294,10)=ROUND(D294,10),"Correct", "Error"))</f>
        <v/>
      </c>
      <c r="X294" s="158">
        <f>IF(B294="","", T294+U294)</f>
        <v/>
      </c>
    </row>
    <row customHeight="1" ht="13.5" r="295" s="75">
      <c r="A295" s="126">
        <f>IF('Time Series Inputs'!A295="","",'Time Series Inputs'!A295)</f>
        <v/>
      </c>
      <c r="B295" s="157">
        <f>IF('Time Series Inputs'!B295="","",'Time Series Inputs'!B295)</f>
        <v/>
      </c>
      <c r="C295" s="157">
        <f>IF('Time Series Inputs'!C295="","",'Time Series Inputs'!C295)</f>
        <v/>
      </c>
      <c r="D295" s="157">
        <f>IF(A295="","",'Apply Constraints'!A295)</f>
        <v/>
      </c>
      <c r="E295" s="157">
        <f>IF(B295="","",(V294*B295/B294/(1+V294*(B295/B294-1))))</f>
        <v/>
      </c>
      <c r="F295" s="157">
        <f>IF(B295="","",R294*B295+T294)</f>
        <v/>
      </c>
      <c r="G295" s="157">
        <f>IF(B295="","", E295*F295)</f>
        <v/>
      </c>
      <c r="H295" s="157">
        <f>IF(B295="","", F295 - R294*B295)</f>
        <v/>
      </c>
      <c r="I295" s="157">
        <f>IF(B295="","", G295/B295)</f>
        <v/>
      </c>
      <c r="J295" s="157">
        <f>IF(B295="","", -F295* (1-(1-ANNUAL_STRATEGY_FEE)^(1/252)))</f>
        <v/>
      </c>
      <c r="K295" s="157">
        <f>IF(B295="","", H295+J295)</f>
        <v/>
      </c>
      <c r="L295" s="157">
        <f>IF(B295="","", K295+G295)</f>
        <v/>
      </c>
      <c r="M295" s="157">
        <f>IF(B295="","", G295/L295)</f>
        <v/>
      </c>
      <c r="N295" s="157">
        <f>IF(B295="","",(D295-M295))</f>
        <v/>
      </c>
      <c r="O295" s="157">
        <f>IF(B295="","",BID_OFFER_SPREAD/2*D295)</f>
        <v/>
      </c>
      <c r="P295" s="157">
        <f>IF(A295="","",IF(D295=0,-E295,IF(AND(D295=(N295+O295),NOT(O295=0)),0,IF(D295&gt;=M295,N295/(1+O295),N295/(1-O295)))))</f>
        <v/>
      </c>
      <c r="Q295" s="157">
        <f>IF(B295="","", IF(D295=0,F295*P295/B295, L295*P295/B295))</f>
        <v/>
      </c>
      <c r="R295" s="157">
        <f>IF(B295="","", Q295+I295)</f>
        <v/>
      </c>
      <c r="S295" s="157">
        <f>IF(A295="","",IF(Q295&gt;0,-Q295*B295*(1+BID_OFFER_SPREAD/2),-Q295*B295*(1-BID_OFFER_SPREAD/2)))</f>
        <v/>
      </c>
      <c r="T295" s="157">
        <f>IF(B295="","", K295+S295)</f>
        <v/>
      </c>
      <c r="U295" s="157">
        <f>IF(B295="","", R295*B295)</f>
        <v/>
      </c>
      <c r="V295" s="157">
        <f>IF(E295="","",U295/(U295+T295))</f>
        <v/>
      </c>
      <c r="W295" s="86">
        <f>IF(B295="","", IF(ROUND(V295,10)=ROUND(D295,10),"Correct", "Error"))</f>
        <v/>
      </c>
      <c r="X295" s="158">
        <f>IF(B295="","", T295+U295)</f>
        <v/>
      </c>
    </row>
    <row customHeight="1" ht="13.5" r="296" s="75">
      <c r="A296" s="126">
        <f>IF('Time Series Inputs'!A296="","",'Time Series Inputs'!A296)</f>
        <v/>
      </c>
      <c r="B296" s="157">
        <f>IF('Time Series Inputs'!B296="","",'Time Series Inputs'!B296)</f>
        <v/>
      </c>
      <c r="C296" s="157">
        <f>IF('Time Series Inputs'!C296="","",'Time Series Inputs'!C296)</f>
        <v/>
      </c>
      <c r="D296" s="157">
        <f>IF(A296="","",'Apply Constraints'!A296)</f>
        <v/>
      </c>
      <c r="E296" s="157">
        <f>IF(B296="","",(V295*B296/B295/(1+V295*(B296/B295-1))))</f>
        <v/>
      </c>
      <c r="F296" s="157">
        <f>IF(B296="","",R295*B296+T295)</f>
        <v/>
      </c>
      <c r="G296" s="157">
        <f>IF(B296="","", E296*F296)</f>
        <v/>
      </c>
      <c r="H296" s="157">
        <f>IF(B296="","", F296 - R295*B296)</f>
        <v/>
      </c>
      <c r="I296" s="157">
        <f>IF(B296="","", G296/B296)</f>
        <v/>
      </c>
      <c r="J296" s="157">
        <f>IF(B296="","", -F296* (1-(1-ANNUAL_STRATEGY_FEE)^(1/252)))</f>
        <v/>
      </c>
      <c r="K296" s="157">
        <f>IF(B296="","", H296+J296)</f>
        <v/>
      </c>
      <c r="L296" s="157">
        <f>IF(B296="","", K296+G296)</f>
        <v/>
      </c>
      <c r="M296" s="157">
        <f>IF(B296="","", G296/L296)</f>
        <v/>
      </c>
      <c r="N296" s="157">
        <f>IF(B296="","",(D296-M296))</f>
        <v/>
      </c>
      <c r="O296" s="157">
        <f>IF(B296="","",BID_OFFER_SPREAD/2*D296)</f>
        <v/>
      </c>
      <c r="P296" s="157">
        <f>IF(A296="","",IF(D296=0,-E296,IF(AND(D296=(N296+O296),NOT(O296=0)),0,IF(D296&gt;=M296,N296/(1+O296),N296/(1-O296)))))</f>
        <v/>
      </c>
      <c r="Q296" s="157">
        <f>IF(B296="","", IF(D296=0,F296*P296/B296, L296*P296/B296))</f>
        <v/>
      </c>
      <c r="R296" s="157">
        <f>IF(B296="","", Q296+I296)</f>
        <v/>
      </c>
      <c r="S296" s="157">
        <f>IF(A296="","",IF(Q296&gt;0,-Q296*B296*(1+BID_OFFER_SPREAD/2),-Q296*B296*(1-BID_OFFER_SPREAD/2)))</f>
        <v/>
      </c>
      <c r="T296" s="157">
        <f>IF(B296="","", K296+S296)</f>
        <v/>
      </c>
      <c r="U296" s="157">
        <f>IF(B296="","", R296*B296)</f>
        <v/>
      </c>
      <c r="V296" s="157">
        <f>IF(E296="","",U296/(U296+T296))</f>
        <v/>
      </c>
      <c r="W296" s="86">
        <f>IF(B296="","", IF(ROUND(V296,10)=ROUND(D296,10),"Correct", "Error"))</f>
        <v/>
      </c>
      <c r="X296" s="158">
        <f>IF(B296="","", T296+U296)</f>
        <v/>
      </c>
    </row>
    <row customHeight="1" ht="13.5" r="297" s="75">
      <c r="A297" s="126">
        <f>IF('Time Series Inputs'!A297="","",'Time Series Inputs'!A297)</f>
        <v/>
      </c>
      <c r="B297" s="157">
        <f>IF('Time Series Inputs'!B297="","",'Time Series Inputs'!B297)</f>
        <v/>
      </c>
      <c r="C297" s="157">
        <f>IF('Time Series Inputs'!C297="","",'Time Series Inputs'!C297)</f>
        <v/>
      </c>
      <c r="D297" s="157">
        <f>IF(A297="","",'Apply Constraints'!A297)</f>
        <v/>
      </c>
      <c r="E297" s="157">
        <f>IF(B297="","",(V296*B297/B296/(1+V296*(B297/B296-1))))</f>
        <v/>
      </c>
      <c r="F297" s="157">
        <f>IF(B297="","",R296*B297+T296)</f>
        <v/>
      </c>
      <c r="G297" s="157">
        <f>IF(B297="","", E297*F297)</f>
        <v/>
      </c>
      <c r="H297" s="157">
        <f>IF(B297="","", F297 - R296*B297)</f>
        <v/>
      </c>
      <c r="I297" s="157">
        <f>IF(B297="","", G297/B297)</f>
        <v/>
      </c>
      <c r="J297" s="157">
        <f>IF(B297="","", -F297* (1-(1-ANNUAL_STRATEGY_FEE)^(1/252)))</f>
        <v/>
      </c>
      <c r="K297" s="157">
        <f>IF(B297="","", H297+J297)</f>
        <v/>
      </c>
      <c r="L297" s="157">
        <f>IF(B297="","", K297+G297)</f>
        <v/>
      </c>
      <c r="M297" s="157">
        <f>IF(B297="","", G297/L297)</f>
        <v/>
      </c>
      <c r="N297" s="157">
        <f>IF(B297="","",(D297-M297))</f>
        <v/>
      </c>
      <c r="O297" s="157">
        <f>IF(B297="","",BID_OFFER_SPREAD/2*D297)</f>
        <v/>
      </c>
      <c r="P297" s="157">
        <f>IF(A297="","",IF(D297=0,-E297,IF(AND(D297=(N297+O297),NOT(O297=0)),0,IF(D297&gt;=M297,N297/(1+O297),N297/(1-O297)))))</f>
        <v/>
      </c>
      <c r="Q297" s="157">
        <f>IF(B297="","", IF(D297=0,F297*P297/B297, L297*P297/B297))</f>
        <v/>
      </c>
      <c r="R297" s="157">
        <f>IF(B297="","", Q297+I297)</f>
        <v/>
      </c>
      <c r="S297" s="157">
        <f>IF(A297="","",IF(Q297&gt;0,-Q297*B297*(1+BID_OFFER_SPREAD/2),-Q297*B297*(1-BID_OFFER_SPREAD/2)))</f>
        <v/>
      </c>
      <c r="T297" s="157">
        <f>IF(B297="","", K297+S297)</f>
        <v/>
      </c>
      <c r="U297" s="157">
        <f>IF(B297="","", R297*B297)</f>
        <v/>
      </c>
      <c r="V297" s="157">
        <f>IF(E297="","",U297/(U297+T297))</f>
        <v/>
      </c>
      <c r="W297" s="86">
        <f>IF(B297="","", IF(ROUND(V297,10)=ROUND(D297,10),"Correct", "Error"))</f>
        <v/>
      </c>
      <c r="X297" s="158">
        <f>IF(B297="","", T297+U297)</f>
        <v/>
      </c>
    </row>
    <row customHeight="1" ht="13.5" r="298" s="75">
      <c r="A298" s="126">
        <f>IF('Time Series Inputs'!A298="","",'Time Series Inputs'!A298)</f>
        <v/>
      </c>
      <c r="B298" s="157">
        <f>IF('Time Series Inputs'!B298="","",'Time Series Inputs'!B298)</f>
        <v/>
      </c>
      <c r="C298" s="157">
        <f>IF('Time Series Inputs'!C298="","",'Time Series Inputs'!C298)</f>
        <v/>
      </c>
      <c r="D298" s="157">
        <f>IF(A298="","",'Apply Constraints'!A298)</f>
        <v/>
      </c>
      <c r="E298" s="157">
        <f>IF(B298="","",(V297*B298/B297/(1+V297*(B298/B297-1))))</f>
        <v/>
      </c>
      <c r="F298" s="157">
        <f>IF(B298="","",R297*B298+T297)</f>
        <v/>
      </c>
      <c r="G298" s="157">
        <f>IF(B298="","", E298*F298)</f>
        <v/>
      </c>
      <c r="H298" s="157">
        <f>IF(B298="","", F298 - R297*B298)</f>
        <v/>
      </c>
      <c r="I298" s="157">
        <f>IF(B298="","", G298/B298)</f>
        <v/>
      </c>
      <c r="J298" s="157">
        <f>IF(B298="","", -F298* (1-(1-ANNUAL_STRATEGY_FEE)^(1/252)))</f>
        <v/>
      </c>
      <c r="K298" s="157">
        <f>IF(B298="","", H298+J298)</f>
        <v/>
      </c>
      <c r="L298" s="157">
        <f>IF(B298="","", K298+G298)</f>
        <v/>
      </c>
      <c r="M298" s="157">
        <f>IF(B298="","", G298/L298)</f>
        <v/>
      </c>
      <c r="N298" s="157">
        <f>IF(B298="","",(D298-M298))</f>
        <v/>
      </c>
      <c r="O298" s="157">
        <f>IF(B298="","",BID_OFFER_SPREAD/2*D298)</f>
        <v/>
      </c>
      <c r="P298" s="157">
        <f>IF(A298="","",IF(D298=0,-E298,IF(AND(D298=(N298+O298),NOT(O298=0)),0,IF(D298&gt;=M298,N298/(1+O298),N298/(1-O298)))))</f>
        <v/>
      </c>
      <c r="Q298" s="157">
        <f>IF(B298="","", IF(D298=0,F298*P298/B298, L298*P298/B298))</f>
        <v/>
      </c>
      <c r="R298" s="157">
        <f>IF(B298="","", Q298+I298)</f>
        <v/>
      </c>
      <c r="S298" s="157">
        <f>IF(A298="","",IF(Q298&gt;0,-Q298*B298*(1+BID_OFFER_SPREAD/2),-Q298*B298*(1-BID_OFFER_SPREAD/2)))</f>
        <v/>
      </c>
      <c r="T298" s="157">
        <f>IF(B298="","", K298+S298)</f>
        <v/>
      </c>
      <c r="U298" s="157">
        <f>IF(B298="","", R298*B298)</f>
        <v/>
      </c>
      <c r="V298" s="157">
        <f>IF(E298="","",U298/(U298+T298))</f>
        <v/>
      </c>
      <c r="W298" s="86">
        <f>IF(B298="","", IF(ROUND(V298,10)=ROUND(D298,10),"Correct", "Error"))</f>
        <v/>
      </c>
      <c r="X298" s="158">
        <f>IF(B298="","", T298+U298)</f>
        <v/>
      </c>
    </row>
    <row customHeight="1" ht="13.5" r="299" s="75">
      <c r="A299" s="126">
        <f>IF('Time Series Inputs'!A299="","",'Time Series Inputs'!A299)</f>
        <v/>
      </c>
      <c r="B299" s="157">
        <f>IF('Time Series Inputs'!B299="","",'Time Series Inputs'!B299)</f>
        <v/>
      </c>
      <c r="C299" s="157">
        <f>IF('Time Series Inputs'!C299="","",'Time Series Inputs'!C299)</f>
        <v/>
      </c>
      <c r="D299" s="157">
        <f>IF(A299="","",'Apply Constraints'!A299)</f>
        <v/>
      </c>
      <c r="E299" s="157">
        <f>IF(B299="","",(V298*B299/B298/(1+V298*(B299/B298-1))))</f>
        <v/>
      </c>
      <c r="F299" s="157">
        <f>IF(B299="","",R298*B299+T298)</f>
        <v/>
      </c>
      <c r="G299" s="157">
        <f>IF(B299="","", E299*F299)</f>
        <v/>
      </c>
      <c r="H299" s="157">
        <f>IF(B299="","", F299 - R298*B299)</f>
        <v/>
      </c>
      <c r="I299" s="157">
        <f>IF(B299="","", G299/B299)</f>
        <v/>
      </c>
      <c r="J299" s="157">
        <f>IF(B299="","", -F299* (1-(1-ANNUAL_STRATEGY_FEE)^(1/252)))</f>
        <v/>
      </c>
      <c r="K299" s="157">
        <f>IF(B299="","", H299+J299)</f>
        <v/>
      </c>
      <c r="L299" s="157">
        <f>IF(B299="","", K299+G299)</f>
        <v/>
      </c>
      <c r="M299" s="157">
        <f>IF(B299="","", G299/L299)</f>
        <v/>
      </c>
      <c r="N299" s="157">
        <f>IF(B299="","",(D299-M299))</f>
        <v/>
      </c>
      <c r="O299" s="157">
        <f>IF(B299="","",BID_OFFER_SPREAD/2*D299)</f>
        <v/>
      </c>
      <c r="P299" s="157">
        <f>IF(A299="","",IF(D299=0,-E299,IF(AND(D299=(N299+O299),NOT(O299=0)),0,IF(D299&gt;=M299,N299/(1+O299),N299/(1-O299)))))</f>
        <v/>
      </c>
      <c r="Q299" s="157">
        <f>IF(B299="","", IF(D299=0,F299*P299/B299, L299*P299/B299))</f>
        <v/>
      </c>
      <c r="R299" s="157">
        <f>IF(B299="","", Q299+I299)</f>
        <v/>
      </c>
      <c r="S299" s="157">
        <f>IF(A299="","",IF(Q299&gt;0,-Q299*B299*(1+BID_OFFER_SPREAD/2),-Q299*B299*(1-BID_OFFER_SPREAD/2)))</f>
        <v/>
      </c>
      <c r="T299" s="157">
        <f>IF(B299="","", K299+S299)</f>
        <v/>
      </c>
      <c r="U299" s="157">
        <f>IF(B299="","", R299*B299)</f>
        <v/>
      </c>
      <c r="V299" s="157">
        <f>IF(E299="","",U299/(U299+T299))</f>
        <v/>
      </c>
      <c r="W299" s="86">
        <f>IF(B299="","", IF(ROUND(V299,10)=ROUND(D299,10),"Correct", "Error"))</f>
        <v/>
      </c>
      <c r="X299" s="158">
        <f>IF(B299="","", T299+U299)</f>
        <v/>
      </c>
    </row>
    <row customHeight="1" ht="13.5" r="300" s="75">
      <c r="A300" s="126">
        <f>IF('Time Series Inputs'!A300="","",'Time Series Inputs'!A300)</f>
        <v/>
      </c>
      <c r="B300" s="157">
        <f>IF('Time Series Inputs'!B300="","",'Time Series Inputs'!B300)</f>
        <v/>
      </c>
      <c r="C300" s="157">
        <f>IF('Time Series Inputs'!C300="","",'Time Series Inputs'!C300)</f>
        <v/>
      </c>
      <c r="D300" s="157">
        <f>IF(A300="","",'Apply Constraints'!A300)</f>
        <v/>
      </c>
      <c r="E300" s="157">
        <f>IF(B300="","",(V299*B300/B299/(1+V299*(B300/B299-1))))</f>
        <v/>
      </c>
      <c r="F300" s="157">
        <f>IF(B300="","",R299*B300+T299)</f>
        <v/>
      </c>
      <c r="G300" s="157">
        <f>IF(B300="","", E300*F300)</f>
        <v/>
      </c>
      <c r="H300" s="157">
        <f>IF(B300="","", F300 - R299*B300)</f>
        <v/>
      </c>
      <c r="I300" s="157">
        <f>IF(B300="","", G300/B300)</f>
        <v/>
      </c>
      <c r="J300" s="157">
        <f>IF(B300="","", -F300* (1-(1-ANNUAL_STRATEGY_FEE)^(1/252)))</f>
        <v/>
      </c>
      <c r="K300" s="157">
        <f>IF(B300="","", H300+J300)</f>
        <v/>
      </c>
      <c r="L300" s="157">
        <f>IF(B300="","", K300+G300)</f>
        <v/>
      </c>
      <c r="M300" s="157">
        <f>IF(B300="","", G300/L300)</f>
        <v/>
      </c>
      <c r="N300" s="157">
        <f>IF(B300="","",(D300-M300))</f>
        <v/>
      </c>
      <c r="O300" s="157">
        <f>IF(B300="","",BID_OFFER_SPREAD/2*D300)</f>
        <v/>
      </c>
      <c r="P300" s="157">
        <f>IF(A300="","",IF(D300=0,-E300,IF(AND(D300=(N300+O300),NOT(O300=0)),0,IF(D300&gt;=M300,N300/(1+O300),N300/(1-O300)))))</f>
        <v/>
      </c>
      <c r="Q300" s="157">
        <f>IF(B300="","", IF(D300=0,F300*P300/B300, L300*P300/B300))</f>
        <v/>
      </c>
      <c r="R300" s="157">
        <f>IF(B300="","", Q300+I300)</f>
        <v/>
      </c>
      <c r="S300" s="157">
        <f>IF(A300="","",IF(Q300&gt;0,-Q300*B300*(1+BID_OFFER_SPREAD/2),-Q300*B300*(1-BID_OFFER_SPREAD/2)))</f>
        <v/>
      </c>
      <c r="T300" s="157">
        <f>IF(B300="","", K300+S300)</f>
        <v/>
      </c>
      <c r="U300" s="157">
        <f>IF(B300="","", R300*B300)</f>
        <v/>
      </c>
      <c r="V300" s="157">
        <f>IF(E300="","",U300/(U300+T300))</f>
        <v/>
      </c>
      <c r="W300" s="86">
        <f>IF(B300="","", IF(ROUND(V300,10)=ROUND(D300,10),"Correct", "Error"))</f>
        <v/>
      </c>
      <c r="X300" s="158">
        <f>IF(B300="","", T300+U300)</f>
        <v/>
      </c>
    </row>
    <row customHeight="1" ht="13.5" r="301" s="75">
      <c r="A301" s="126">
        <f>IF('Time Series Inputs'!A301="","",'Time Series Inputs'!A301)</f>
        <v/>
      </c>
      <c r="B301" s="157">
        <f>IF('Time Series Inputs'!B301="","",'Time Series Inputs'!B301)</f>
        <v/>
      </c>
      <c r="C301" s="157">
        <f>IF('Time Series Inputs'!C301="","",'Time Series Inputs'!C301)</f>
        <v/>
      </c>
      <c r="D301" s="157">
        <f>IF(A301="","",'Apply Constraints'!A301)</f>
        <v/>
      </c>
      <c r="E301" s="157">
        <f>IF(B301="","",(V300*B301/B300/(1+V300*(B301/B300-1))))</f>
        <v/>
      </c>
      <c r="F301" s="157">
        <f>IF(B301="","",R300*B301+T300)</f>
        <v/>
      </c>
      <c r="G301" s="157">
        <f>IF(B301="","", E301*F301)</f>
        <v/>
      </c>
      <c r="H301" s="157">
        <f>IF(B301="","", F301 - R300*B301)</f>
        <v/>
      </c>
      <c r="I301" s="157">
        <f>IF(B301="","", G301/B301)</f>
        <v/>
      </c>
      <c r="J301" s="157">
        <f>IF(B301="","", -F301* (1-(1-ANNUAL_STRATEGY_FEE)^(1/252)))</f>
        <v/>
      </c>
      <c r="K301" s="157">
        <f>IF(B301="","", H301+J301)</f>
        <v/>
      </c>
      <c r="L301" s="157">
        <f>IF(B301="","", K301+G301)</f>
        <v/>
      </c>
      <c r="M301" s="157">
        <f>IF(B301="","", G301/L301)</f>
        <v/>
      </c>
      <c r="N301" s="157">
        <f>IF(B301="","",(D301-M301))</f>
        <v/>
      </c>
      <c r="O301" s="157">
        <f>IF(B301="","",BID_OFFER_SPREAD/2*D301)</f>
        <v/>
      </c>
      <c r="P301" s="157">
        <f>IF(A301="","",IF(D301=0,-E301,IF(AND(D301=(N301+O301),NOT(O301=0)),0,IF(D301&gt;=M301,N301/(1+O301),N301/(1-O301)))))</f>
        <v/>
      </c>
      <c r="Q301" s="157">
        <f>IF(B301="","", IF(D301=0,F301*P301/B301, L301*P301/B301))</f>
        <v/>
      </c>
      <c r="R301" s="157">
        <f>IF(B301="","", Q301+I301)</f>
        <v/>
      </c>
      <c r="S301" s="157">
        <f>IF(A301="","",IF(Q301&gt;0,-Q301*B301*(1+BID_OFFER_SPREAD/2),-Q301*B301*(1-BID_OFFER_SPREAD/2)))</f>
        <v/>
      </c>
      <c r="T301" s="157">
        <f>IF(B301="","", K301+S301)</f>
        <v/>
      </c>
      <c r="U301" s="157">
        <f>IF(B301="","", R301*B301)</f>
        <v/>
      </c>
      <c r="V301" s="157">
        <f>IF(E301="","",U301/(U301+T301))</f>
        <v/>
      </c>
      <c r="W301" s="86">
        <f>IF(B301="","", IF(ROUND(V301,10)=ROUND(D301,10),"Correct", "Error"))</f>
        <v/>
      </c>
      <c r="X301" s="158">
        <f>IF(B301="","", T301+U301)</f>
        <v/>
      </c>
    </row>
    <row customHeight="1" ht="13.5" r="302" s="75">
      <c r="A302" s="126">
        <f>IF('Time Series Inputs'!A302="","",'Time Series Inputs'!A302)</f>
        <v/>
      </c>
      <c r="B302" s="157">
        <f>IF('Time Series Inputs'!B302="","",'Time Series Inputs'!B302)</f>
        <v/>
      </c>
      <c r="C302" s="157">
        <f>IF('Time Series Inputs'!C302="","",'Time Series Inputs'!C302)</f>
        <v/>
      </c>
      <c r="D302" s="157">
        <f>IF(A302="","",'Apply Constraints'!A302)</f>
        <v/>
      </c>
      <c r="E302" s="157">
        <f>IF(B302="","",(V301*B302/B301/(1+V301*(B302/B301-1))))</f>
        <v/>
      </c>
      <c r="F302" s="157">
        <f>IF(B302="","",R301*B302+T301)</f>
        <v/>
      </c>
      <c r="G302" s="157">
        <f>IF(B302="","", E302*F302)</f>
        <v/>
      </c>
      <c r="H302" s="157">
        <f>IF(B302="","", F302 - R301*B302)</f>
        <v/>
      </c>
      <c r="I302" s="157">
        <f>IF(B302="","", G302/B302)</f>
        <v/>
      </c>
      <c r="J302" s="157">
        <f>IF(B302="","", -F302* (1-(1-ANNUAL_STRATEGY_FEE)^(1/252)))</f>
        <v/>
      </c>
      <c r="K302" s="157">
        <f>IF(B302="","", H302+J302)</f>
        <v/>
      </c>
      <c r="L302" s="157">
        <f>IF(B302="","", K302+G302)</f>
        <v/>
      </c>
      <c r="M302" s="157">
        <f>IF(B302="","", G302/L302)</f>
        <v/>
      </c>
      <c r="N302" s="157">
        <f>IF(B302="","",(D302-M302))</f>
        <v/>
      </c>
      <c r="O302" s="157">
        <f>IF(B302="","",BID_OFFER_SPREAD/2*D302)</f>
        <v/>
      </c>
      <c r="P302" s="157">
        <f>IF(A302="","",IF(D302=0,-E302,IF(AND(D302=(N302+O302),NOT(O302=0)),0,IF(D302&gt;=M302,N302/(1+O302),N302/(1-O302)))))</f>
        <v/>
      </c>
      <c r="Q302" s="157">
        <f>IF(B302="","", IF(D302=0,F302*P302/B302, L302*P302/B302))</f>
        <v/>
      </c>
      <c r="R302" s="157">
        <f>IF(B302="","", Q302+I302)</f>
        <v/>
      </c>
      <c r="S302" s="157">
        <f>IF(A302="","",IF(Q302&gt;0,-Q302*B302*(1+BID_OFFER_SPREAD/2),-Q302*B302*(1-BID_OFFER_SPREAD/2)))</f>
        <v/>
      </c>
      <c r="T302" s="157">
        <f>IF(B302="","", K302+S302)</f>
        <v/>
      </c>
      <c r="U302" s="157">
        <f>IF(B302="","", R302*B302)</f>
        <v/>
      </c>
      <c r="V302" s="157">
        <f>IF(E302="","",U302/(U302+T302))</f>
        <v/>
      </c>
      <c r="W302" s="86">
        <f>IF(B302="","", IF(ROUND(V302,10)=ROUND(D302,10),"Correct", "Error"))</f>
        <v/>
      </c>
      <c r="X302" s="158">
        <f>IF(B302="","", T302+U302)</f>
        <v/>
      </c>
    </row>
    <row customHeight="1" ht="13.5" r="303" s="75">
      <c r="A303" s="126">
        <f>IF('Time Series Inputs'!A303="","",'Time Series Inputs'!A303)</f>
        <v/>
      </c>
      <c r="B303" s="157">
        <f>IF('Time Series Inputs'!B303="","",'Time Series Inputs'!B303)</f>
        <v/>
      </c>
      <c r="C303" s="157">
        <f>IF('Time Series Inputs'!C303="","",'Time Series Inputs'!C303)</f>
        <v/>
      </c>
      <c r="D303" s="157">
        <f>IF(A303="","",'Apply Constraints'!A303)</f>
        <v/>
      </c>
      <c r="E303" s="157">
        <f>IF(B303="","",(V302*B303/B302/(1+V302*(B303/B302-1))))</f>
        <v/>
      </c>
      <c r="F303" s="157">
        <f>IF(B303="","",R302*B303+T302)</f>
        <v/>
      </c>
      <c r="G303" s="157">
        <f>IF(B303="","", E303*F303)</f>
        <v/>
      </c>
      <c r="H303" s="157">
        <f>IF(B303="","", F303 - R302*B303)</f>
        <v/>
      </c>
      <c r="I303" s="157">
        <f>IF(B303="","", G303/B303)</f>
        <v/>
      </c>
      <c r="J303" s="157">
        <f>IF(B303="","", -F303* (1-(1-ANNUAL_STRATEGY_FEE)^(1/252)))</f>
        <v/>
      </c>
      <c r="K303" s="157">
        <f>IF(B303="","", H303+J303)</f>
        <v/>
      </c>
      <c r="L303" s="157">
        <f>IF(B303="","", K303+G303)</f>
        <v/>
      </c>
      <c r="M303" s="157">
        <f>IF(B303="","", G303/L303)</f>
        <v/>
      </c>
      <c r="N303" s="157">
        <f>IF(B303="","",(D303-M303))</f>
        <v/>
      </c>
      <c r="O303" s="157">
        <f>IF(B303="","",BID_OFFER_SPREAD/2*D303)</f>
        <v/>
      </c>
      <c r="P303" s="157">
        <f>IF(A303="","",IF(D303=0,-E303,IF(AND(D303=(N303+O303),NOT(O303=0)),0,IF(D303&gt;=M303,N303/(1+O303),N303/(1-O303)))))</f>
        <v/>
      </c>
      <c r="Q303" s="157">
        <f>IF(B303="","", IF(D303=0,F303*P303/B303, L303*P303/B303))</f>
        <v/>
      </c>
      <c r="R303" s="157">
        <f>IF(B303="","", Q303+I303)</f>
        <v/>
      </c>
      <c r="S303" s="157">
        <f>IF(A303="","",IF(Q303&gt;0,-Q303*B303*(1+BID_OFFER_SPREAD/2),-Q303*B303*(1-BID_OFFER_SPREAD/2)))</f>
        <v/>
      </c>
      <c r="T303" s="157">
        <f>IF(B303="","", K303+S303)</f>
        <v/>
      </c>
      <c r="U303" s="157">
        <f>IF(B303="","", R303*B303)</f>
        <v/>
      </c>
      <c r="V303" s="157">
        <f>IF(E303="","",U303/(U303+T303))</f>
        <v/>
      </c>
      <c r="W303" s="86">
        <f>IF(B303="","", IF(ROUND(V303,10)=ROUND(D303,10),"Correct", "Error"))</f>
        <v/>
      </c>
      <c r="X303" s="158">
        <f>IF(B303="","", T303+U303)</f>
        <v/>
      </c>
    </row>
    <row customHeight="1" ht="13.5" r="304" s="75">
      <c r="A304" s="126">
        <f>IF('Time Series Inputs'!A304="","",'Time Series Inputs'!A304)</f>
        <v/>
      </c>
      <c r="B304" s="157">
        <f>IF('Time Series Inputs'!B304="","",'Time Series Inputs'!B304)</f>
        <v/>
      </c>
      <c r="C304" s="157">
        <f>IF('Time Series Inputs'!C304="","",'Time Series Inputs'!C304)</f>
        <v/>
      </c>
      <c r="D304" s="157">
        <f>IF(A304="","",'Apply Constraints'!A304)</f>
        <v/>
      </c>
      <c r="E304" s="157">
        <f>IF(B304="","",(V303*B304/B303/(1+V303*(B304/B303-1))))</f>
        <v/>
      </c>
      <c r="F304" s="157">
        <f>IF(B304="","",R303*B304+T303)</f>
        <v/>
      </c>
      <c r="G304" s="157">
        <f>IF(B304="","", E304*F304)</f>
        <v/>
      </c>
      <c r="H304" s="157">
        <f>IF(B304="","", F304 - R303*B304)</f>
        <v/>
      </c>
      <c r="I304" s="157">
        <f>IF(B304="","", G304/B304)</f>
        <v/>
      </c>
      <c r="J304" s="157">
        <f>IF(B304="","", -F304* (1-(1-ANNUAL_STRATEGY_FEE)^(1/252)))</f>
        <v/>
      </c>
      <c r="K304" s="157">
        <f>IF(B304="","", H304+J304)</f>
        <v/>
      </c>
      <c r="L304" s="157">
        <f>IF(B304="","", K304+G304)</f>
        <v/>
      </c>
      <c r="M304" s="157">
        <f>IF(B304="","", G304/L304)</f>
        <v/>
      </c>
      <c r="N304" s="157">
        <f>IF(B304="","",(D304-M304))</f>
        <v/>
      </c>
      <c r="O304" s="157">
        <f>IF(B304="","",BID_OFFER_SPREAD/2*D304)</f>
        <v/>
      </c>
      <c r="P304" s="157">
        <f>IF(A304="","",IF(D304=0,-E304,IF(AND(D304=(N304+O304),NOT(O304=0)),0,IF(D304&gt;=M304,N304/(1+O304),N304/(1-O304)))))</f>
        <v/>
      </c>
      <c r="Q304" s="157">
        <f>IF(B304="","", IF(D304=0,F304*P304/B304, L304*P304/B304))</f>
        <v/>
      </c>
      <c r="R304" s="157">
        <f>IF(B304="","", Q304+I304)</f>
        <v/>
      </c>
      <c r="S304" s="157">
        <f>IF(A304="","",IF(Q304&gt;0,-Q304*B304*(1+BID_OFFER_SPREAD/2),-Q304*B304*(1-BID_OFFER_SPREAD/2)))</f>
        <v/>
      </c>
      <c r="T304" s="157">
        <f>IF(B304="","", K304+S304)</f>
        <v/>
      </c>
      <c r="U304" s="157">
        <f>IF(B304="","", R304*B304)</f>
        <v/>
      </c>
      <c r="V304" s="157">
        <f>IF(E304="","",U304/(U304+T304))</f>
        <v/>
      </c>
      <c r="W304" s="86">
        <f>IF(B304="","", IF(ROUND(V304,10)=ROUND(D304,10),"Correct", "Error"))</f>
        <v/>
      </c>
      <c r="X304" s="158">
        <f>IF(B304="","", T304+U304)</f>
        <v/>
      </c>
    </row>
    <row customHeight="1" ht="13.5" r="305" s="75">
      <c r="A305" s="126">
        <f>IF('Time Series Inputs'!A305="","",'Time Series Inputs'!A305)</f>
        <v/>
      </c>
      <c r="B305" s="157">
        <f>IF('Time Series Inputs'!B305="","",'Time Series Inputs'!B305)</f>
        <v/>
      </c>
      <c r="C305" s="157">
        <f>IF('Time Series Inputs'!C305="","",'Time Series Inputs'!C305)</f>
        <v/>
      </c>
      <c r="D305" s="157">
        <f>IF(A305="","",'Apply Constraints'!A305)</f>
        <v/>
      </c>
      <c r="E305" s="157">
        <f>IF(B305="","",(V304*B305/B304/(1+V304*(B305/B304-1))))</f>
        <v/>
      </c>
      <c r="F305" s="157">
        <f>IF(B305="","",R304*B305+T304)</f>
        <v/>
      </c>
      <c r="G305" s="157">
        <f>IF(B305="","", E305*F305)</f>
        <v/>
      </c>
      <c r="H305" s="157">
        <f>IF(B305="","", F305 - R304*B305)</f>
        <v/>
      </c>
      <c r="I305" s="157">
        <f>IF(B305="","", G305/B305)</f>
        <v/>
      </c>
      <c r="J305" s="157">
        <f>IF(B305="","", -F305* (1-(1-ANNUAL_STRATEGY_FEE)^(1/252)))</f>
        <v/>
      </c>
      <c r="K305" s="157">
        <f>IF(B305="","", H305+J305)</f>
        <v/>
      </c>
      <c r="L305" s="157">
        <f>IF(B305="","", K305+G305)</f>
        <v/>
      </c>
      <c r="M305" s="157">
        <f>IF(B305="","", G305/L305)</f>
        <v/>
      </c>
      <c r="N305" s="157">
        <f>IF(B305="","",(D305-M305))</f>
        <v/>
      </c>
      <c r="O305" s="157">
        <f>IF(B305="","",BID_OFFER_SPREAD/2*D305)</f>
        <v/>
      </c>
      <c r="P305" s="157">
        <f>IF(A305="","",IF(D305=0,-E305,IF(AND(D305=(N305+O305),NOT(O305=0)),0,IF(D305&gt;=M305,N305/(1+O305),N305/(1-O305)))))</f>
        <v/>
      </c>
      <c r="Q305" s="157">
        <f>IF(B305="","", IF(D305=0,F305*P305/B305, L305*P305/B305))</f>
        <v/>
      </c>
      <c r="R305" s="157">
        <f>IF(B305="","", Q305+I305)</f>
        <v/>
      </c>
      <c r="S305" s="157">
        <f>IF(A305="","",IF(Q305&gt;0,-Q305*B305*(1+BID_OFFER_SPREAD/2),-Q305*B305*(1-BID_OFFER_SPREAD/2)))</f>
        <v/>
      </c>
      <c r="T305" s="157">
        <f>IF(B305="","", K305+S305)</f>
        <v/>
      </c>
      <c r="U305" s="157">
        <f>IF(B305="","", R305*B305)</f>
        <v/>
      </c>
      <c r="V305" s="157">
        <f>IF(E305="","",U305/(U305+T305))</f>
        <v/>
      </c>
      <c r="W305" s="86">
        <f>IF(B305="","", IF(ROUND(V305,10)=ROUND(D305,10),"Correct", "Error"))</f>
        <v/>
      </c>
      <c r="X305" s="158">
        <f>IF(B305="","", T305+U305)</f>
        <v/>
      </c>
    </row>
    <row customHeight="1" ht="13.5" r="306" s="75">
      <c r="A306" s="126">
        <f>IF('Time Series Inputs'!A306="","",'Time Series Inputs'!A306)</f>
        <v/>
      </c>
      <c r="B306" s="157">
        <f>IF('Time Series Inputs'!B306="","",'Time Series Inputs'!B306)</f>
        <v/>
      </c>
      <c r="C306" s="157">
        <f>IF('Time Series Inputs'!C306="","",'Time Series Inputs'!C306)</f>
        <v/>
      </c>
      <c r="D306" s="157">
        <f>IF(A306="","",'Apply Constraints'!A306)</f>
        <v/>
      </c>
      <c r="E306" s="157">
        <f>IF(B306="","",(V305*B306/B305/(1+V305*(B306/B305-1))))</f>
        <v/>
      </c>
      <c r="F306" s="157">
        <f>IF(B306="","",R305*B306+T305)</f>
        <v/>
      </c>
      <c r="G306" s="157">
        <f>IF(B306="","", E306*F306)</f>
        <v/>
      </c>
      <c r="H306" s="157">
        <f>IF(B306="","", F306 - R305*B306)</f>
        <v/>
      </c>
      <c r="I306" s="157">
        <f>IF(B306="","", G306/B306)</f>
        <v/>
      </c>
      <c r="J306" s="157">
        <f>IF(B306="","", -F306* (1-(1-ANNUAL_STRATEGY_FEE)^(1/252)))</f>
        <v/>
      </c>
      <c r="K306" s="157">
        <f>IF(B306="","", H306+J306)</f>
        <v/>
      </c>
      <c r="L306" s="157">
        <f>IF(B306="","", K306+G306)</f>
        <v/>
      </c>
      <c r="M306" s="157">
        <f>IF(B306="","", G306/L306)</f>
        <v/>
      </c>
      <c r="N306" s="157">
        <f>IF(B306="","",(D306-M306))</f>
        <v/>
      </c>
      <c r="O306" s="157">
        <f>IF(B306="","",BID_OFFER_SPREAD/2*D306)</f>
        <v/>
      </c>
      <c r="P306" s="157">
        <f>IF(A306="","",IF(D306=0,-E306,IF(AND(D306=(N306+O306),NOT(O306=0)),0,IF(D306&gt;=M306,N306/(1+O306),N306/(1-O306)))))</f>
        <v/>
      </c>
      <c r="Q306" s="157">
        <f>IF(B306="","", IF(D306=0,F306*P306/B306, L306*P306/B306))</f>
        <v/>
      </c>
      <c r="R306" s="157">
        <f>IF(B306="","", Q306+I306)</f>
        <v/>
      </c>
      <c r="S306" s="157">
        <f>IF(A306="","",IF(Q306&gt;0,-Q306*B306*(1+BID_OFFER_SPREAD/2),-Q306*B306*(1-BID_OFFER_SPREAD/2)))</f>
        <v/>
      </c>
      <c r="T306" s="157">
        <f>IF(B306="","", K306+S306)</f>
        <v/>
      </c>
      <c r="U306" s="157">
        <f>IF(B306="","", R306*B306)</f>
        <v/>
      </c>
      <c r="V306" s="157">
        <f>IF(E306="","",U306/(U306+T306))</f>
        <v/>
      </c>
      <c r="W306" s="86">
        <f>IF(B306="","", IF(ROUND(V306,10)=ROUND(D306,10),"Correct", "Error"))</f>
        <v/>
      </c>
      <c r="X306" s="158">
        <f>IF(B306="","", T306+U306)</f>
        <v/>
      </c>
    </row>
    <row customHeight="1" ht="13.5" r="307" s="75">
      <c r="A307" s="126">
        <f>IF('Time Series Inputs'!A307="","",'Time Series Inputs'!A307)</f>
        <v/>
      </c>
      <c r="B307" s="157">
        <f>IF('Time Series Inputs'!B307="","",'Time Series Inputs'!B307)</f>
        <v/>
      </c>
      <c r="C307" s="157">
        <f>IF('Time Series Inputs'!C307="","",'Time Series Inputs'!C307)</f>
        <v/>
      </c>
      <c r="D307" s="157">
        <f>IF(A307="","",'Apply Constraints'!A307)</f>
        <v/>
      </c>
      <c r="E307" s="157">
        <f>IF(B307="","",(V306*B307/B306/(1+V306*(B307/B306-1))))</f>
        <v/>
      </c>
      <c r="F307" s="157">
        <f>IF(B307="","",R306*B307+T306)</f>
        <v/>
      </c>
      <c r="G307" s="157">
        <f>IF(B307="","", E307*F307)</f>
        <v/>
      </c>
      <c r="H307" s="157">
        <f>IF(B307="","", F307 - R306*B307)</f>
        <v/>
      </c>
      <c r="I307" s="157">
        <f>IF(B307="","", G307/B307)</f>
        <v/>
      </c>
      <c r="J307" s="157">
        <f>IF(B307="","", -F307* (1-(1-ANNUAL_STRATEGY_FEE)^(1/252)))</f>
        <v/>
      </c>
      <c r="K307" s="157">
        <f>IF(B307="","", H307+J307)</f>
        <v/>
      </c>
      <c r="L307" s="157">
        <f>IF(B307="","", K307+G307)</f>
        <v/>
      </c>
      <c r="M307" s="157">
        <f>IF(B307="","", G307/L307)</f>
        <v/>
      </c>
      <c r="N307" s="157">
        <f>IF(B307="","",(D307-M307))</f>
        <v/>
      </c>
      <c r="O307" s="157">
        <f>IF(B307="","",BID_OFFER_SPREAD/2*D307)</f>
        <v/>
      </c>
      <c r="P307" s="157">
        <f>IF(A307="","",IF(D307=0,-E307,IF(AND(D307=(N307+O307),NOT(O307=0)),0,IF(D307&gt;=M307,N307/(1+O307),N307/(1-O307)))))</f>
        <v/>
      </c>
      <c r="Q307" s="157">
        <f>IF(B307="","", IF(D307=0,F307*P307/B307, L307*P307/B307))</f>
        <v/>
      </c>
      <c r="R307" s="157">
        <f>IF(B307="","", Q307+I307)</f>
        <v/>
      </c>
      <c r="S307" s="157">
        <f>IF(A307="","",IF(Q307&gt;0,-Q307*B307*(1+BID_OFFER_SPREAD/2),-Q307*B307*(1-BID_OFFER_SPREAD/2)))</f>
        <v/>
      </c>
      <c r="T307" s="157">
        <f>IF(B307="","", K307+S307)</f>
        <v/>
      </c>
      <c r="U307" s="157">
        <f>IF(B307="","", R307*B307)</f>
        <v/>
      </c>
      <c r="V307" s="157">
        <f>IF(E307="","",U307/(U307+T307))</f>
        <v/>
      </c>
      <c r="W307" s="86">
        <f>IF(B307="","", IF(ROUND(V307,10)=ROUND(D307,10),"Correct", "Error"))</f>
        <v/>
      </c>
      <c r="X307" s="158">
        <f>IF(B307="","", T307+U307)</f>
        <v/>
      </c>
    </row>
    <row customHeight="1" ht="13.5" r="308" s="75">
      <c r="A308" s="126">
        <f>IF('Time Series Inputs'!A308="","",'Time Series Inputs'!A308)</f>
        <v/>
      </c>
      <c r="B308" s="157">
        <f>IF('Time Series Inputs'!B308="","",'Time Series Inputs'!B308)</f>
        <v/>
      </c>
      <c r="C308" s="157">
        <f>IF('Time Series Inputs'!C308="","",'Time Series Inputs'!C308)</f>
        <v/>
      </c>
      <c r="D308" s="157">
        <f>IF(A308="","",'Apply Constraints'!A308)</f>
        <v/>
      </c>
      <c r="E308" s="157">
        <f>IF(B308="","",(V307*B308/B307/(1+V307*(B308/B307-1))))</f>
        <v/>
      </c>
      <c r="F308" s="157">
        <f>IF(B308="","",R307*B308+T307)</f>
        <v/>
      </c>
      <c r="G308" s="157">
        <f>IF(B308="","", E308*F308)</f>
        <v/>
      </c>
      <c r="H308" s="157">
        <f>IF(B308="","", F308 - R307*B308)</f>
        <v/>
      </c>
      <c r="I308" s="157">
        <f>IF(B308="","", G308/B308)</f>
        <v/>
      </c>
      <c r="J308" s="157">
        <f>IF(B308="","", -F308* (1-(1-ANNUAL_STRATEGY_FEE)^(1/252)))</f>
        <v/>
      </c>
      <c r="K308" s="157">
        <f>IF(B308="","", H308+J308)</f>
        <v/>
      </c>
      <c r="L308" s="157">
        <f>IF(B308="","", K308+G308)</f>
        <v/>
      </c>
      <c r="M308" s="157">
        <f>IF(B308="","", G308/L308)</f>
        <v/>
      </c>
      <c r="N308" s="157">
        <f>IF(B308="","",(D308-M308))</f>
        <v/>
      </c>
      <c r="O308" s="157">
        <f>IF(B308="","",BID_OFFER_SPREAD/2*D308)</f>
        <v/>
      </c>
      <c r="P308" s="157">
        <f>IF(A308="","",IF(D308=0,-E308,IF(AND(D308=(N308+O308),NOT(O308=0)),0,IF(D308&gt;=M308,N308/(1+O308),N308/(1-O308)))))</f>
        <v/>
      </c>
      <c r="Q308" s="157">
        <f>IF(B308="","", IF(D308=0,F308*P308/B308, L308*P308/B308))</f>
        <v/>
      </c>
      <c r="R308" s="157">
        <f>IF(B308="","", Q308+I308)</f>
        <v/>
      </c>
      <c r="S308" s="157">
        <f>IF(A308="","",IF(Q308&gt;0,-Q308*B308*(1+BID_OFFER_SPREAD/2),-Q308*B308*(1-BID_OFFER_SPREAD/2)))</f>
        <v/>
      </c>
      <c r="T308" s="157">
        <f>IF(B308="","", K308+S308)</f>
        <v/>
      </c>
      <c r="U308" s="157">
        <f>IF(B308="","", R308*B308)</f>
        <v/>
      </c>
      <c r="V308" s="157">
        <f>IF(E308="","",U308/(U308+T308))</f>
        <v/>
      </c>
      <c r="W308" s="86">
        <f>IF(B308="","", IF(ROUND(V308,10)=ROUND(D308,10),"Correct", "Error"))</f>
        <v/>
      </c>
      <c r="X308" s="158">
        <f>IF(B308="","", T308+U308)</f>
        <v/>
      </c>
    </row>
    <row customHeight="1" ht="13.5" r="309" s="75">
      <c r="A309" s="126">
        <f>IF('Time Series Inputs'!A309="","",'Time Series Inputs'!A309)</f>
        <v/>
      </c>
      <c r="B309" s="157">
        <f>IF('Time Series Inputs'!B309="","",'Time Series Inputs'!B309)</f>
        <v/>
      </c>
      <c r="C309" s="157">
        <f>IF('Time Series Inputs'!C309="","",'Time Series Inputs'!C309)</f>
        <v/>
      </c>
      <c r="D309" s="157">
        <f>IF(A309="","",'Apply Constraints'!A309)</f>
        <v/>
      </c>
      <c r="E309" s="157">
        <f>IF(B309="","",(V308*B309/B308/(1+V308*(B309/B308-1))))</f>
        <v/>
      </c>
      <c r="F309" s="157">
        <f>IF(B309="","",R308*B309+T308)</f>
        <v/>
      </c>
      <c r="G309" s="157">
        <f>IF(B309="","", E309*F309)</f>
        <v/>
      </c>
      <c r="H309" s="157">
        <f>IF(B309="","", F309 - R308*B309)</f>
        <v/>
      </c>
      <c r="I309" s="157">
        <f>IF(B309="","", G309/B309)</f>
        <v/>
      </c>
      <c r="J309" s="157">
        <f>IF(B309="","", -F309* (1-(1-ANNUAL_STRATEGY_FEE)^(1/252)))</f>
        <v/>
      </c>
      <c r="K309" s="157">
        <f>IF(B309="","", H309+J309)</f>
        <v/>
      </c>
      <c r="L309" s="157">
        <f>IF(B309="","", K309+G309)</f>
        <v/>
      </c>
      <c r="M309" s="157">
        <f>IF(B309="","", G309/L309)</f>
        <v/>
      </c>
      <c r="N309" s="157">
        <f>IF(B309="","",(D309-M309))</f>
        <v/>
      </c>
      <c r="O309" s="157">
        <f>IF(B309="","",BID_OFFER_SPREAD/2*D309)</f>
        <v/>
      </c>
      <c r="P309" s="157">
        <f>IF(A309="","",IF(D309=0,-E309,IF(AND(D309=(N309+O309),NOT(O309=0)),0,IF(D309&gt;=M309,N309/(1+O309),N309/(1-O309)))))</f>
        <v/>
      </c>
      <c r="Q309" s="157">
        <f>IF(B309="","", IF(D309=0,F309*P309/B309, L309*P309/B309))</f>
        <v/>
      </c>
      <c r="R309" s="157">
        <f>IF(B309="","", Q309+I309)</f>
        <v/>
      </c>
      <c r="S309" s="157">
        <f>IF(A309="","",IF(Q309&gt;0,-Q309*B309*(1+BID_OFFER_SPREAD/2),-Q309*B309*(1-BID_OFFER_SPREAD/2)))</f>
        <v/>
      </c>
      <c r="T309" s="157">
        <f>IF(B309="","", K309+S309)</f>
        <v/>
      </c>
      <c r="U309" s="157">
        <f>IF(B309="","", R309*B309)</f>
        <v/>
      </c>
      <c r="V309" s="157">
        <f>IF(E309="","",U309/(U309+T309))</f>
        <v/>
      </c>
      <c r="W309" s="86">
        <f>IF(B309="","", IF(ROUND(V309,10)=ROUND(D309,10),"Correct", "Error"))</f>
        <v/>
      </c>
      <c r="X309" s="158">
        <f>IF(B309="","", T309+U309)</f>
        <v/>
      </c>
    </row>
    <row customHeight="1" ht="13.5" r="310" s="75">
      <c r="A310" s="126">
        <f>IF('Time Series Inputs'!A310="","",'Time Series Inputs'!A310)</f>
        <v/>
      </c>
      <c r="B310" s="157">
        <f>IF('Time Series Inputs'!B310="","",'Time Series Inputs'!B310)</f>
        <v/>
      </c>
      <c r="C310" s="157">
        <f>IF('Time Series Inputs'!C310="","",'Time Series Inputs'!C310)</f>
        <v/>
      </c>
      <c r="D310" s="157">
        <f>IF(A310="","",'Apply Constraints'!A310)</f>
        <v/>
      </c>
      <c r="E310" s="157">
        <f>IF(B310="","",(V309*B310/B309/(1+V309*(B310/B309-1))))</f>
        <v/>
      </c>
      <c r="F310" s="157">
        <f>IF(B310="","",R309*B310+T309)</f>
        <v/>
      </c>
      <c r="G310" s="157">
        <f>IF(B310="","", E310*F310)</f>
        <v/>
      </c>
      <c r="H310" s="157">
        <f>IF(B310="","", F310 - R309*B310)</f>
        <v/>
      </c>
      <c r="I310" s="157">
        <f>IF(B310="","", G310/B310)</f>
        <v/>
      </c>
      <c r="J310" s="157">
        <f>IF(B310="","", -F310* (1-(1-ANNUAL_STRATEGY_FEE)^(1/252)))</f>
        <v/>
      </c>
      <c r="K310" s="157">
        <f>IF(B310="","", H310+J310)</f>
        <v/>
      </c>
      <c r="L310" s="157">
        <f>IF(B310="","", K310+G310)</f>
        <v/>
      </c>
      <c r="M310" s="157">
        <f>IF(B310="","", G310/L310)</f>
        <v/>
      </c>
      <c r="N310" s="157">
        <f>IF(B310="","",(D310-M310))</f>
        <v/>
      </c>
      <c r="O310" s="157">
        <f>IF(B310="","",BID_OFFER_SPREAD/2*D310)</f>
        <v/>
      </c>
      <c r="P310" s="157">
        <f>IF(A310="","",IF(D310=0,-E310,IF(AND(D310=(N310+O310),NOT(O310=0)),0,IF(D310&gt;=M310,N310/(1+O310),N310/(1-O310)))))</f>
        <v/>
      </c>
      <c r="Q310" s="157">
        <f>IF(B310="","", IF(D310=0,F310*P310/B310, L310*P310/B310))</f>
        <v/>
      </c>
      <c r="R310" s="157">
        <f>IF(B310="","", Q310+I310)</f>
        <v/>
      </c>
      <c r="S310" s="157">
        <f>IF(A310="","",IF(Q310&gt;0,-Q310*B310*(1+BID_OFFER_SPREAD/2),-Q310*B310*(1-BID_OFFER_SPREAD/2)))</f>
        <v/>
      </c>
      <c r="T310" s="157">
        <f>IF(B310="","", K310+S310)</f>
        <v/>
      </c>
      <c r="U310" s="157">
        <f>IF(B310="","", R310*B310)</f>
        <v/>
      </c>
      <c r="V310" s="157">
        <f>IF(E310="","",U310/(U310+T310))</f>
        <v/>
      </c>
      <c r="W310" s="86">
        <f>IF(B310="","", IF(ROUND(V310,10)=ROUND(D310,10),"Correct", "Error"))</f>
        <v/>
      </c>
      <c r="X310" s="158">
        <f>IF(B310="","", T310+U310)</f>
        <v/>
      </c>
    </row>
    <row customHeight="1" ht="13.5" r="311" s="75">
      <c r="A311" s="126">
        <f>IF('Time Series Inputs'!A311="","",'Time Series Inputs'!A311)</f>
        <v/>
      </c>
      <c r="B311" s="157">
        <f>IF('Time Series Inputs'!B311="","",'Time Series Inputs'!B311)</f>
        <v/>
      </c>
      <c r="C311" s="157">
        <f>IF('Time Series Inputs'!C311="","",'Time Series Inputs'!C311)</f>
        <v/>
      </c>
      <c r="D311" s="157">
        <f>IF(A311="","",'Apply Constraints'!A311)</f>
        <v/>
      </c>
      <c r="E311" s="157">
        <f>IF(B311="","",(V310*B311/B310/(1+V310*(B311/B310-1))))</f>
        <v/>
      </c>
      <c r="F311" s="157">
        <f>IF(B311="","",R310*B311+T310)</f>
        <v/>
      </c>
      <c r="G311" s="157">
        <f>IF(B311="","", E311*F311)</f>
        <v/>
      </c>
      <c r="H311" s="157">
        <f>IF(B311="","", F311 - R310*B311)</f>
        <v/>
      </c>
      <c r="I311" s="157">
        <f>IF(B311="","", G311/B311)</f>
        <v/>
      </c>
      <c r="J311" s="157">
        <f>IF(B311="","", -F311* (1-(1-ANNUAL_STRATEGY_FEE)^(1/252)))</f>
        <v/>
      </c>
      <c r="K311" s="157">
        <f>IF(B311="","", H311+J311)</f>
        <v/>
      </c>
      <c r="L311" s="157">
        <f>IF(B311="","", K311+G311)</f>
        <v/>
      </c>
      <c r="M311" s="157">
        <f>IF(B311="","", G311/L311)</f>
        <v/>
      </c>
      <c r="N311" s="157">
        <f>IF(B311="","",(D311-M311))</f>
        <v/>
      </c>
      <c r="O311" s="157">
        <f>IF(B311="","",BID_OFFER_SPREAD/2*D311)</f>
        <v/>
      </c>
      <c r="P311" s="157">
        <f>IF(A311="","",IF(D311=0,-E311,IF(AND(D311=(N311+O311),NOT(O311=0)),0,IF(D311&gt;=M311,N311/(1+O311),N311/(1-O311)))))</f>
        <v/>
      </c>
      <c r="Q311" s="157">
        <f>IF(B311="","", IF(D311=0,F311*P311/B311, L311*P311/B311))</f>
        <v/>
      </c>
      <c r="R311" s="157">
        <f>IF(B311="","", Q311+I311)</f>
        <v/>
      </c>
      <c r="S311" s="157">
        <f>IF(A311="","",IF(Q311&gt;0,-Q311*B311*(1+BID_OFFER_SPREAD/2),-Q311*B311*(1-BID_OFFER_SPREAD/2)))</f>
        <v/>
      </c>
      <c r="T311" s="157">
        <f>IF(B311="","", K311+S311)</f>
        <v/>
      </c>
      <c r="U311" s="157">
        <f>IF(B311="","", R311*B311)</f>
        <v/>
      </c>
      <c r="V311" s="157">
        <f>IF(E311="","",U311/(U311+T311))</f>
        <v/>
      </c>
      <c r="W311" s="86">
        <f>IF(B311="","", IF(ROUND(V311,10)=ROUND(D311,10),"Correct", "Error"))</f>
        <v/>
      </c>
      <c r="X311" s="158">
        <f>IF(B311="","", T311+U311)</f>
        <v/>
      </c>
    </row>
    <row customHeight="1" ht="13.5" r="312" s="75">
      <c r="A312" s="126">
        <f>IF('Time Series Inputs'!A312="","",'Time Series Inputs'!A312)</f>
        <v/>
      </c>
      <c r="B312" s="157">
        <f>IF('Time Series Inputs'!B312="","",'Time Series Inputs'!B312)</f>
        <v/>
      </c>
      <c r="C312" s="157">
        <f>IF('Time Series Inputs'!C312="","",'Time Series Inputs'!C312)</f>
        <v/>
      </c>
      <c r="D312" s="157">
        <f>IF(A312="","",'Apply Constraints'!A312)</f>
        <v/>
      </c>
      <c r="E312" s="157">
        <f>IF(B312="","",(V311*B312/B311/(1+V311*(B312/B311-1))))</f>
        <v/>
      </c>
      <c r="F312" s="157">
        <f>IF(B312="","",R311*B312+T311)</f>
        <v/>
      </c>
      <c r="G312" s="157">
        <f>IF(B312="","", E312*F312)</f>
        <v/>
      </c>
      <c r="H312" s="157">
        <f>IF(B312="","", F312 - R311*B312)</f>
        <v/>
      </c>
      <c r="I312" s="157">
        <f>IF(B312="","", G312/B312)</f>
        <v/>
      </c>
      <c r="J312" s="157">
        <f>IF(B312="","", -F312* (1-(1-ANNUAL_STRATEGY_FEE)^(1/252)))</f>
        <v/>
      </c>
      <c r="K312" s="157">
        <f>IF(B312="","", H312+J312)</f>
        <v/>
      </c>
      <c r="L312" s="157">
        <f>IF(B312="","", K312+G312)</f>
        <v/>
      </c>
      <c r="M312" s="157">
        <f>IF(B312="","", G312/L312)</f>
        <v/>
      </c>
      <c r="N312" s="157">
        <f>IF(B312="","",(D312-M312))</f>
        <v/>
      </c>
      <c r="O312" s="157">
        <f>IF(B312="","",BID_OFFER_SPREAD/2*D312)</f>
        <v/>
      </c>
      <c r="P312" s="157">
        <f>IF(A312="","",IF(D312=0,-E312,IF(AND(D312=(N312+O312),NOT(O312=0)),0,IF(D312&gt;=M312,N312/(1+O312),N312/(1-O312)))))</f>
        <v/>
      </c>
      <c r="Q312" s="157">
        <f>IF(B312="","", IF(D312=0,F312*P312/B312, L312*P312/B312))</f>
        <v/>
      </c>
      <c r="R312" s="157">
        <f>IF(B312="","", Q312+I312)</f>
        <v/>
      </c>
      <c r="S312" s="157">
        <f>IF(A312="","",IF(Q312&gt;0,-Q312*B312*(1+BID_OFFER_SPREAD/2),-Q312*B312*(1-BID_OFFER_SPREAD/2)))</f>
        <v/>
      </c>
      <c r="T312" s="157">
        <f>IF(B312="","", K312+S312)</f>
        <v/>
      </c>
      <c r="U312" s="157">
        <f>IF(B312="","", R312*B312)</f>
        <v/>
      </c>
      <c r="V312" s="157">
        <f>IF(E312="","",U312/(U312+T312))</f>
        <v/>
      </c>
      <c r="W312" s="86">
        <f>IF(B312="","", IF(ROUND(V312,10)=ROUND(D312,10),"Correct", "Error"))</f>
        <v/>
      </c>
      <c r="X312" s="158">
        <f>IF(B312="","", T312+U312)</f>
        <v/>
      </c>
    </row>
    <row customHeight="1" ht="13.5" r="313" s="75">
      <c r="A313" s="126">
        <f>IF('Time Series Inputs'!A313="","",'Time Series Inputs'!A313)</f>
        <v/>
      </c>
      <c r="B313" s="157">
        <f>IF('Time Series Inputs'!B313="","",'Time Series Inputs'!B313)</f>
        <v/>
      </c>
      <c r="C313" s="157">
        <f>IF('Time Series Inputs'!C313="","",'Time Series Inputs'!C313)</f>
        <v/>
      </c>
      <c r="D313" s="157">
        <f>IF(A313="","",'Apply Constraints'!A313)</f>
        <v/>
      </c>
      <c r="E313" s="157">
        <f>IF(B313="","",(V312*B313/B312/(1+V312*(B313/B312-1))))</f>
        <v/>
      </c>
      <c r="F313" s="157">
        <f>IF(B313="","",R312*B313+T312)</f>
        <v/>
      </c>
      <c r="G313" s="157">
        <f>IF(B313="","", E313*F313)</f>
        <v/>
      </c>
      <c r="H313" s="157">
        <f>IF(B313="","", F313 - R312*B313)</f>
        <v/>
      </c>
      <c r="I313" s="157">
        <f>IF(B313="","", G313/B313)</f>
        <v/>
      </c>
      <c r="J313" s="157">
        <f>IF(B313="","", -F313* (1-(1-ANNUAL_STRATEGY_FEE)^(1/252)))</f>
        <v/>
      </c>
      <c r="K313" s="157">
        <f>IF(B313="","", H313+J313)</f>
        <v/>
      </c>
      <c r="L313" s="157">
        <f>IF(B313="","", K313+G313)</f>
        <v/>
      </c>
      <c r="M313" s="157">
        <f>IF(B313="","", G313/L313)</f>
        <v/>
      </c>
      <c r="N313" s="157">
        <f>IF(B313="","",(D313-M313))</f>
        <v/>
      </c>
      <c r="O313" s="157">
        <f>IF(B313="","",BID_OFFER_SPREAD/2*D313)</f>
        <v/>
      </c>
      <c r="P313" s="157">
        <f>IF(A313="","",IF(D313=0,-E313,IF(AND(D313=(N313+O313),NOT(O313=0)),0,IF(D313&gt;=M313,N313/(1+O313),N313/(1-O313)))))</f>
        <v/>
      </c>
      <c r="Q313" s="157">
        <f>IF(B313="","", IF(D313=0,F313*P313/B313, L313*P313/B313))</f>
        <v/>
      </c>
      <c r="R313" s="157">
        <f>IF(B313="","", Q313+I313)</f>
        <v/>
      </c>
      <c r="S313" s="157">
        <f>IF(A313="","",IF(Q313&gt;0,-Q313*B313*(1+BID_OFFER_SPREAD/2),-Q313*B313*(1-BID_OFFER_SPREAD/2)))</f>
        <v/>
      </c>
      <c r="T313" s="157">
        <f>IF(B313="","", K313+S313)</f>
        <v/>
      </c>
      <c r="U313" s="157">
        <f>IF(B313="","", R313*B313)</f>
        <v/>
      </c>
      <c r="V313" s="157">
        <f>IF(E313="","",U313/(U313+T313))</f>
        <v/>
      </c>
      <c r="W313" s="86">
        <f>IF(B313="","", IF(ROUND(V313,10)=ROUND(D313,10),"Correct", "Error"))</f>
        <v/>
      </c>
      <c r="X313" s="158">
        <f>IF(B313="","", T313+U313)</f>
        <v/>
      </c>
    </row>
    <row customHeight="1" ht="13.5" r="314" s="75">
      <c r="A314" s="126">
        <f>IF('Time Series Inputs'!A314="","",'Time Series Inputs'!A314)</f>
        <v/>
      </c>
      <c r="B314" s="157">
        <f>IF('Time Series Inputs'!B314="","",'Time Series Inputs'!B314)</f>
        <v/>
      </c>
      <c r="C314" s="157">
        <f>IF('Time Series Inputs'!C314="","",'Time Series Inputs'!C314)</f>
        <v/>
      </c>
      <c r="D314" s="157">
        <f>IF(A314="","",'Apply Constraints'!A314)</f>
        <v/>
      </c>
      <c r="E314" s="157">
        <f>IF(B314="","",(V313*B314/B313/(1+V313*(B314/B313-1))))</f>
        <v/>
      </c>
      <c r="F314" s="157">
        <f>IF(B314="","",R313*B314+T313)</f>
        <v/>
      </c>
      <c r="G314" s="157">
        <f>IF(B314="","", E314*F314)</f>
        <v/>
      </c>
      <c r="H314" s="157">
        <f>IF(B314="","", F314 - R313*B314)</f>
        <v/>
      </c>
      <c r="I314" s="157">
        <f>IF(B314="","", G314/B314)</f>
        <v/>
      </c>
      <c r="J314" s="157">
        <f>IF(B314="","", -F314* (1-(1-ANNUAL_STRATEGY_FEE)^(1/252)))</f>
        <v/>
      </c>
      <c r="K314" s="157">
        <f>IF(B314="","", H314+J314)</f>
        <v/>
      </c>
      <c r="L314" s="157">
        <f>IF(B314="","", K314+G314)</f>
        <v/>
      </c>
      <c r="M314" s="157">
        <f>IF(B314="","", G314/L314)</f>
        <v/>
      </c>
      <c r="N314" s="157">
        <f>IF(B314="","",(D314-M314))</f>
        <v/>
      </c>
      <c r="O314" s="157">
        <f>IF(B314="","",BID_OFFER_SPREAD/2*D314)</f>
        <v/>
      </c>
      <c r="P314" s="157">
        <f>IF(A314="","",IF(D314=0,-E314,IF(AND(D314=(N314+O314),NOT(O314=0)),0,IF(D314&gt;=M314,N314/(1+O314),N314/(1-O314)))))</f>
        <v/>
      </c>
      <c r="Q314" s="157">
        <f>IF(B314="","", IF(D314=0,F314*P314/B314, L314*P314/B314))</f>
        <v/>
      </c>
      <c r="R314" s="157">
        <f>IF(B314="","", Q314+I314)</f>
        <v/>
      </c>
      <c r="S314" s="157">
        <f>IF(A314="","",IF(Q314&gt;0,-Q314*B314*(1+BID_OFFER_SPREAD/2),-Q314*B314*(1-BID_OFFER_SPREAD/2)))</f>
        <v/>
      </c>
      <c r="T314" s="157">
        <f>IF(B314="","", K314+S314)</f>
        <v/>
      </c>
      <c r="U314" s="157">
        <f>IF(B314="","", R314*B314)</f>
        <v/>
      </c>
      <c r="V314" s="157">
        <f>IF(E314="","",U314/(U314+T314))</f>
        <v/>
      </c>
      <c r="W314" s="86">
        <f>IF(B314="","", IF(ROUND(V314,10)=ROUND(D314,10),"Correct", "Error"))</f>
        <v/>
      </c>
      <c r="X314" s="158">
        <f>IF(B314="","", T314+U314)</f>
        <v/>
      </c>
    </row>
    <row customHeight="1" ht="13.5" r="315" s="75">
      <c r="A315" s="126">
        <f>IF('Time Series Inputs'!A315="","",'Time Series Inputs'!A315)</f>
        <v/>
      </c>
      <c r="B315" s="157">
        <f>IF('Time Series Inputs'!B315="","",'Time Series Inputs'!B315)</f>
        <v/>
      </c>
      <c r="C315" s="157">
        <f>IF('Time Series Inputs'!C315="","",'Time Series Inputs'!C315)</f>
        <v/>
      </c>
      <c r="D315" s="157">
        <f>IF(A315="","",'Apply Constraints'!A315)</f>
        <v/>
      </c>
      <c r="E315" s="157">
        <f>IF(B315="","",(V314*B315/B314/(1+V314*(B315/B314-1))))</f>
        <v/>
      </c>
      <c r="F315" s="157">
        <f>IF(B315="","",R314*B315+T314)</f>
        <v/>
      </c>
      <c r="G315" s="157">
        <f>IF(B315="","", E315*F315)</f>
        <v/>
      </c>
      <c r="H315" s="157">
        <f>IF(B315="","", F315 - R314*B315)</f>
        <v/>
      </c>
      <c r="I315" s="157">
        <f>IF(B315="","", G315/B315)</f>
        <v/>
      </c>
      <c r="J315" s="157">
        <f>IF(B315="","", -F315* (1-(1-ANNUAL_STRATEGY_FEE)^(1/252)))</f>
        <v/>
      </c>
      <c r="K315" s="157">
        <f>IF(B315="","", H315+J315)</f>
        <v/>
      </c>
      <c r="L315" s="157">
        <f>IF(B315="","", K315+G315)</f>
        <v/>
      </c>
      <c r="M315" s="157">
        <f>IF(B315="","", G315/L315)</f>
        <v/>
      </c>
      <c r="N315" s="157">
        <f>IF(B315="","",(D315-M315))</f>
        <v/>
      </c>
      <c r="O315" s="157">
        <f>IF(B315="","",BID_OFFER_SPREAD/2*D315)</f>
        <v/>
      </c>
      <c r="P315" s="157">
        <f>IF(A315="","",IF(D315=0,-E315,IF(AND(D315=(N315+O315),NOT(O315=0)),0,IF(D315&gt;=M315,N315/(1+O315),N315/(1-O315)))))</f>
        <v/>
      </c>
      <c r="Q315" s="157">
        <f>IF(B315="","", IF(D315=0,F315*P315/B315, L315*P315/B315))</f>
        <v/>
      </c>
      <c r="R315" s="157">
        <f>IF(B315="","", Q315+I315)</f>
        <v/>
      </c>
      <c r="S315" s="157">
        <f>IF(A315="","",IF(Q315&gt;0,-Q315*B315*(1+BID_OFFER_SPREAD/2),-Q315*B315*(1-BID_OFFER_SPREAD/2)))</f>
        <v/>
      </c>
      <c r="T315" s="157">
        <f>IF(B315="","", K315+S315)</f>
        <v/>
      </c>
      <c r="U315" s="157">
        <f>IF(B315="","", R315*B315)</f>
        <v/>
      </c>
      <c r="V315" s="157">
        <f>IF(E315="","",U315/(U315+T315))</f>
        <v/>
      </c>
      <c r="W315" s="86">
        <f>IF(B315="","", IF(ROUND(V315,10)=ROUND(D315,10),"Correct", "Error"))</f>
        <v/>
      </c>
      <c r="X315" s="158">
        <f>IF(B315="","", T315+U315)</f>
        <v/>
      </c>
    </row>
    <row customHeight="1" ht="13.5" r="316" s="75">
      <c r="A316" s="126">
        <f>IF('Time Series Inputs'!A316="","",'Time Series Inputs'!A316)</f>
        <v/>
      </c>
      <c r="B316" s="157">
        <f>IF('Time Series Inputs'!B316="","",'Time Series Inputs'!B316)</f>
        <v/>
      </c>
      <c r="C316" s="157">
        <f>IF('Time Series Inputs'!C316="","",'Time Series Inputs'!C316)</f>
        <v/>
      </c>
      <c r="D316" s="157">
        <f>IF(A316="","",'Apply Constraints'!A316)</f>
        <v/>
      </c>
      <c r="E316" s="157">
        <f>IF(B316="","",(V315*B316/B315/(1+V315*(B316/B315-1))))</f>
        <v/>
      </c>
      <c r="F316" s="157">
        <f>IF(B316="","",R315*B316+T315)</f>
        <v/>
      </c>
      <c r="G316" s="157">
        <f>IF(B316="","", E316*F316)</f>
        <v/>
      </c>
      <c r="H316" s="157">
        <f>IF(B316="","", F316 - R315*B316)</f>
        <v/>
      </c>
      <c r="I316" s="157">
        <f>IF(B316="","", G316/B316)</f>
        <v/>
      </c>
      <c r="J316" s="157">
        <f>IF(B316="","", -F316* (1-(1-ANNUAL_STRATEGY_FEE)^(1/252)))</f>
        <v/>
      </c>
      <c r="K316" s="157">
        <f>IF(B316="","", H316+J316)</f>
        <v/>
      </c>
      <c r="L316" s="157">
        <f>IF(B316="","", K316+G316)</f>
        <v/>
      </c>
      <c r="M316" s="157">
        <f>IF(B316="","", G316/L316)</f>
        <v/>
      </c>
      <c r="N316" s="157">
        <f>IF(B316="","",(D316-M316))</f>
        <v/>
      </c>
      <c r="O316" s="157">
        <f>IF(B316="","",BID_OFFER_SPREAD/2*D316)</f>
        <v/>
      </c>
      <c r="P316" s="157">
        <f>IF(A316="","",IF(D316=0,-E316,IF(AND(D316=(N316+O316),NOT(O316=0)),0,IF(D316&gt;=M316,N316/(1+O316),N316/(1-O316)))))</f>
        <v/>
      </c>
      <c r="Q316" s="157">
        <f>IF(B316="","", IF(D316=0,F316*P316/B316, L316*P316/B316))</f>
        <v/>
      </c>
      <c r="R316" s="157">
        <f>IF(B316="","", Q316+I316)</f>
        <v/>
      </c>
      <c r="S316" s="157">
        <f>IF(A316="","",IF(Q316&gt;0,-Q316*B316*(1+BID_OFFER_SPREAD/2),-Q316*B316*(1-BID_OFFER_SPREAD/2)))</f>
        <v/>
      </c>
      <c r="T316" s="157">
        <f>IF(B316="","", K316+S316)</f>
        <v/>
      </c>
      <c r="U316" s="157">
        <f>IF(B316="","", R316*B316)</f>
        <v/>
      </c>
      <c r="V316" s="157">
        <f>IF(E316="","",U316/(U316+T316))</f>
        <v/>
      </c>
      <c r="W316" s="86">
        <f>IF(B316="","", IF(ROUND(V316,10)=ROUND(D316,10),"Correct", "Error"))</f>
        <v/>
      </c>
      <c r="X316" s="158">
        <f>IF(B316="","", T316+U316)</f>
        <v/>
      </c>
    </row>
    <row customHeight="1" ht="13.5" r="317" s="75">
      <c r="A317" s="126">
        <f>IF('Time Series Inputs'!A317="","",'Time Series Inputs'!A317)</f>
        <v/>
      </c>
      <c r="B317" s="157">
        <f>IF('Time Series Inputs'!B317="","",'Time Series Inputs'!B317)</f>
        <v/>
      </c>
      <c r="C317" s="157">
        <f>IF('Time Series Inputs'!C317="","",'Time Series Inputs'!C317)</f>
        <v/>
      </c>
      <c r="D317" s="157">
        <f>IF(A317="","",'Apply Constraints'!A317)</f>
        <v/>
      </c>
      <c r="E317" s="157">
        <f>IF(B317="","",(V316*B317/B316/(1+V316*(B317/B316-1))))</f>
        <v/>
      </c>
      <c r="F317" s="157">
        <f>IF(B317="","",R316*B317+T316)</f>
        <v/>
      </c>
      <c r="G317" s="157">
        <f>IF(B317="","", E317*F317)</f>
        <v/>
      </c>
      <c r="H317" s="157">
        <f>IF(B317="","", F317 - R316*B317)</f>
        <v/>
      </c>
      <c r="I317" s="157">
        <f>IF(B317="","", G317/B317)</f>
        <v/>
      </c>
      <c r="J317" s="157">
        <f>IF(B317="","", -F317* (1-(1-ANNUAL_STRATEGY_FEE)^(1/252)))</f>
        <v/>
      </c>
      <c r="K317" s="157">
        <f>IF(B317="","", H317+J317)</f>
        <v/>
      </c>
      <c r="L317" s="157">
        <f>IF(B317="","", K317+G317)</f>
        <v/>
      </c>
      <c r="M317" s="157">
        <f>IF(B317="","", G317/L317)</f>
        <v/>
      </c>
      <c r="N317" s="157">
        <f>IF(B317="","",(D317-M317))</f>
        <v/>
      </c>
      <c r="O317" s="157">
        <f>IF(B317="","",BID_OFFER_SPREAD/2*D317)</f>
        <v/>
      </c>
      <c r="P317" s="157">
        <f>IF(A317="","",IF(D317=0,-E317,IF(AND(D317=(N317+O317),NOT(O317=0)),0,IF(D317&gt;=M317,N317/(1+O317),N317/(1-O317)))))</f>
        <v/>
      </c>
      <c r="Q317" s="157">
        <f>IF(B317="","", IF(D317=0,F317*P317/B317, L317*P317/B317))</f>
        <v/>
      </c>
      <c r="R317" s="157">
        <f>IF(B317="","", Q317+I317)</f>
        <v/>
      </c>
      <c r="S317" s="157">
        <f>IF(A317="","",IF(Q317&gt;0,-Q317*B317*(1+BID_OFFER_SPREAD/2),-Q317*B317*(1-BID_OFFER_SPREAD/2)))</f>
        <v/>
      </c>
      <c r="T317" s="157">
        <f>IF(B317="","", K317+S317)</f>
        <v/>
      </c>
      <c r="U317" s="157">
        <f>IF(B317="","", R317*B317)</f>
        <v/>
      </c>
      <c r="V317" s="157">
        <f>IF(E317="","",U317/(U317+T317))</f>
        <v/>
      </c>
      <c r="W317" s="86">
        <f>IF(B317="","", IF(ROUND(V317,10)=ROUND(D317,10),"Correct", "Error"))</f>
        <v/>
      </c>
      <c r="X317" s="158">
        <f>IF(B317="","", T317+U317)</f>
        <v/>
      </c>
    </row>
    <row customHeight="1" ht="13.5" r="318" s="75">
      <c r="A318" s="126">
        <f>IF('Time Series Inputs'!A318="","",'Time Series Inputs'!A318)</f>
        <v/>
      </c>
      <c r="B318" s="157">
        <f>IF('Time Series Inputs'!B318="","",'Time Series Inputs'!B318)</f>
        <v/>
      </c>
      <c r="C318" s="157">
        <f>IF('Time Series Inputs'!C318="","",'Time Series Inputs'!C318)</f>
        <v/>
      </c>
      <c r="D318" s="157">
        <f>IF(A318="","",'Apply Constraints'!A318)</f>
        <v/>
      </c>
      <c r="E318" s="157">
        <f>IF(B318="","",(V317*B318/B317/(1+V317*(B318/B317-1))))</f>
        <v/>
      </c>
      <c r="F318" s="157">
        <f>IF(B318="","",R317*B318+T317)</f>
        <v/>
      </c>
      <c r="G318" s="157">
        <f>IF(B318="","", E318*F318)</f>
        <v/>
      </c>
      <c r="H318" s="157">
        <f>IF(B318="","", F318 - R317*B318)</f>
        <v/>
      </c>
      <c r="I318" s="157">
        <f>IF(B318="","", G318/B318)</f>
        <v/>
      </c>
      <c r="J318" s="157">
        <f>IF(B318="","", -F318* (1-(1-ANNUAL_STRATEGY_FEE)^(1/252)))</f>
        <v/>
      </c>
      <c r="K318" s="157">
        <f>IF(B318="","", H318+J318)</f>
        <v/>
      </c>
      <c r="L318" s="157">
        <f>IF(B318="","", K318+G318)</f>
        <v/>
      </c>
      <c r="M318" s="157">
        <f>IF(B318="","", G318/L318)</f>
        <v/>
      </c>
      <c r="N318" s="157">
        <f>IF(B318="","",(D318-M318))</f>
        <v/>
      </c>
      <c r="O318" s="157">
        <f>IF(B318="","",BID_OFFER_SPREAD/2*D318)</f>
        <v/>
      </c>
      <c r="P318" s="157">
        <f>IF(A318="","",IF(D318=0,-E318,IF(AND(D318=(N318+O318),NOT(O318=0)),0,IF(D318&gt;=M318,N318/(1+O318),N318/(1-O318)))))</f>
        <v/>
      </c>
      <c r="Q318" s="157">
        <f>IF(B318="","", IF(D318=0,F318*P318/B318, L318*P318/B318))</f>
        <v/>
      </c>
      <c r="R318" s="157">
        <f>IF(B318="","", Q318+I318)</f>
        <v/>
      </c>
      <c r="S318" s="157">
        <f>IF(A318="","",IF(Q318&gt;0,-Q318*B318*(1+BID_OFFER_SPREAD/2),-Q318*B318*(1-BID_OFFER_SPREAD/2)))</f>
        <v/>
      </c>
      <c r="T318" s="157">
        <f>IF(B318="","", K318+S318)</f>
        <v/>
      </c>
      <c r="U318" s="157">
        <f>IF(B318="","", R318*B318)</f>
        <v/>
      </c>
      <c r="V318" s="157">
        <f>IF(E318="","",U318/(U318+T318))</f>
        <v/>
      </c>
      <c r="W318" s="86">
        <f>IF(B318="","", IF(ROUND(V318,10)=ROUND(D318,10),"Correct", "Error"))</f>
        <v/>
      </c>
      <c r="X318" s="158">
        <f>IF(B318="","", T318+U318)</f>
        <v/>
      </c>
    </row>
    <row customHeight="1" ht="13.5" r="319" s="75">
      <c r="A319" s="126">
        <f>IF('Time Series Inputs'!A319="","",'Time Series Inputs'!A319)</f>
        <v/>
      </c>
      <c r="B319" s="157">
        <f>IF('Time Series Inputs'!B319="","",'Time Series Inputs'!B319)</f>
        <v/>
      </c>
      <c r="C319" s="157">
        <f>IF('Time Series Inputs'!C319="","",'Time Series Inputs'!C319)</f>
        <v/>
      </c>
      <c r="D319" s="157">
        <f>IF(A319="","",'Apply Constraints'!A319)</f>
        <v/>
      </c>
      <c r="E319" s="157">
        <f>IF(B319="","",(V318*B319/B318/(1+V318*(B319/B318-1))))</f>
        <v/>
      </c>
      <c r="F319" s="157">
        <f>IF(B319="","",R318*B319+T318)</f>
        <v/>
      </c>
      <c r="G319" s="157">
        <f>IF(B319="","", E319*F319)</f>
        <v/>
      </c>
      <c r="H319" s="157">
        <f>IF(B319="","", F319 - R318*B319)</f>
        <v/>
      </c>
      <c r="I319" s="157">
        <f>IF(B319="","", G319/B319)</f>
        <v/>
      </c>
      <c r="J319" s="157">
        <f>IF(B319="","", -F319* (1-(1-ANNUAL_STRATEGY_FEE)^(1/252)))</f>
        <v/>
      </c>
      <c r="K319" s="157">
        <f>IF(B319="","", H319+J319)</f>
        <v/>
      </c>
      <c r="L319" s="157">
        <f>IF(B319="","", K319+G319)</f>
        <v/>
      </c>
      <c r="M319" s="157">
        <f>IF(B319="","", G319/L319)</f>
        <v/>
      </c>
      <c r="N319" s="157">
        <f>IF(B319="","",(D319-M319))</f>
        <v/>
      </c>
      <c r="O319" s="157">
        <f>IF(B319="","",BID_OFFER_SPREAD/2*D319)</f>
        <v/>
      </c>
      <c r="P319" s="157">
        <f>IF(A319="","",IF(D319=0,-E319,IF(AND(D319=(N319+O319),NOT(O319=0)),0,IF(D319&gt;=M319,N319/(1+O319),N319/(1-O319)))))</f>
        <v/>
      </c>
      <c r="Q319" s="157">
        <f>IF(B319="","", IF(D319=0,F319*P319/B319, L319*P319/B319))</f>
        <v/>
      </c>
      <c r="R319" s="157">
        <f>IF(B319="","", Q319+I319)</f>
        <v/>
      </c>
      <c r="S319" s="157">
        <f>IF(A319="","",IF(Q319&gt;0,-Q319*B319*(1+BID_OFFER_SPREAD/2),-Q319*B319*(1-BID_OFFER_SPREAD/2)))</f>
        <v/>
      </c>
      <c r="T319" s="157">
        <f>IF(B319="","", K319+S319)</f>
        <v/>
      </c>
      <c r="U319" s="157">
        <f>IF(B319="","", R319*B319)</f>
        <v/>
      </c>
      <c r="V319" s="157">
        <f>IF(E319="","",U319/(U319+T319))</f>
        <v/>
      </c>
      <c r="W319" s="86">
        <f>IF(B319="","", IF(ROUND(V319,10)=ROUND(D319,10),"Correct", "Error"))</f>
        <v/>
      </c>
      <c r="X319" s="158">
        <f>IF(B319="","", T319+U319)</f>
        <v/>
      </c>
    </row>
    <row customHeight="1" ht="13.5" r="320" s="75">
      <c r="A320" s="126">
        <f>IF('Time Series Inputs'!A320="","",'Time Series Inputs'!A320)</f>
        <v/>
      </c>
      <c r="B320" s="157">
        <f>IF('Time Series Inputs'!B320="","",'Time Series Inputs'!B320)</f>
        <v/>
      </c>
      <c r="C320" s="157">
        <f>IF('Time Series Inputs'!C320="","",'Time Series Inputs'!C320)</f>
        <v/>
      </c>
      <c r="D320" s="157">
        <f>IF(A320="","",'Apply Constraints'!A320)</f>
        <v/>
      </c>
      <c r="E320" s="157">
        <f>IF(B320="","",(V319*B320/B319/(1+V319*(B320/B319-1))))</f>
        <v/>
      </c>
      <c r="F320" s="157">
        <f>IF(B320="","",R319*B320+T319)</f>
        <v/>
      </c>
      <c r="G320" s="157">
        <f>IF(B320="","", E320*F320)</f>
        <v/>
      </c>
      <c r="H320" s="157">
        <f>IF(B320="","", F320 - R319*B320)</f>
        <v/>
      </c>
      <c r="I320" s="157">
        <f>IF(B320="","", G320/B320)</f>
        <v/>
      </c>
      <c r="J320" s="157">
        <f>IF(B320="","", -F320* (1-(1-ANNUAL_STRATEGY_FEE)^(1/252)))</f>
        <v/>
      </c>
      <c r="K320" s="157">
        <f>IF(B320="","", H320+J320)</f>
        <v/>
      </c>
      <c r="L320" s="157">
        <f>IF(B320="","", K320+G320)</f>
        <v/>
      </c>
      <c r="M320" s="157">
        <f>IF(B320="","", G320/L320)</f>
        <v/>
      </c>
      <c r="N320" s="157">
        <f>IF(B320="","",(D320-M320))</f>
        <v/>
      </c>
      <c r="O320" s="157">
        <f>IF(B320="","",BID_OFFER_SPREAD/2*D320)</f>
        <v/>
      </c>
      <c r="P320" s="157">
        <f>IF(A320="","",IF(D320=0,-E320,IF(AND(D320=(N320+O320),NOT(O320=0)),0,IF(D320&gt;=M320,N320/(1+O320),N320/(1-O320)))))</f>
        <v/>
      </c>
      <c r="Q320" s="157">
        <f>IF(B320="","", IF(D320=0,F320*P320/B320, L320*P320/B320))</f>
        <v/>
      </c>
      <c r="R320" s="157">
        <f>IF(B320="","", Q320+I320)</f>
        <v/>
      </c>
      <c r="S320" s="157">
        <f>IF(A320="","",IF(Q320&gt;0,-Q320*B320*(1+BID_OFFER_SPREAD/2),-Q320*B320*(1-BID_OFFER_SPREAD/2)))</f>
        <v/>
      </c>
      <c r="T320" s="157">
        <f>IF(B320="","", K320+S320)</f>
        <v/>
      </c>
      <c r="U320" s="157">
        <f>IF(B320="","", R320*B320)</f>
        <v/>
      </c>
      <c r="V320" s="157">
        <f>IF(E320="","",U320/(U320+T320))</f>
        <v/>
      </c>
      <c r="W320" s="86">
        <f>IF(B320="","", IF(ROUND(V320,10)=ROUND(D320,10),"Correct", "Error"))</f>
        <v/>
      </c>
      <c r="X320" s="158">
        <f>IF(B320="","", T320+U320)</f>
        <v/>
      </c>
    </row>
    <row customHeight="1" ht="13.5" r="321" s="75">
      <c r="A321" s="126">
        <f>IF('Time Series Inputs'!A321="","",'Time Series Inputs'!A321)</f>
        <v/>
      </c>
      <c r="B321" s="157">
        <f>IF('Time Series Inputs'!B321="","",'Time Series Inputs'!B321)</f>
        <v/>
      </c>
      <c r="C321" s="157">
        <f>IF('Time Series Inputs'!C321="","",'Time Series Inputs'!C321)</f>
        <v/>
      </c>
      <c r="D321" s="157">
        <f>IF(A321="","",'Apply Constraints'!A321)</f>
        <v/>
      </c>
      <c r="E321" s="157">
        <f>IF(B321="","",(V320*B321/B320/(1+V320*(B321/B320-1))))</f>
        <v/>
      </c>
      <c r="F321" s="157">
        <f>IF(B321="","",R320*B321+T320)</f>
        <v/>
      </c>
      <c r="G321" s="157">
        <f>IF(B321="","", E321*F321)</f>
        <v/>
      </c>
      <c r="H321" s="157">
        <f>IF(B321="","", F321 - R320*B321)</f>
        <v/>
      </c>
      <c r="I321" s="157">
        <f>IF(B321="","", G321/B321)</f>
        <v/>
      </c>
      <c r="J321" s="157">
        <f>IF(B321="","", -F321* (1-(1-ANNUAL_STRATEGY_FEE)^(1/252)))</f>
        <v/>
      </c>
      <c r="K321" s="157">
        <f>IF(B321="","", H321+J321)</f>
        <v/>
      </c>
      <c r="L321" s="157">
        <f>IF(B321="","", K321+G321)</f>
        <v/>
      </c>
      <c r="M321" s="157">
        <f>IF(B321="","", G321/L321)</f>
        <v/>
      </c>
      <c r="N321" s="157">
        <f>IF(B321="","",(D321-M321))</f>
        <v/>
      </c>
      <c r="O321" s="157">
        <f>IF(B321="","",BID_OFFER_SPREAD/2*D321)</f>
        <v/>
      </c>
      <c r="P321" s="157">
        <f>IF(A321="","",IF(D321=0,-E321,IF(AND(D321=(N321+O321),NOT(O321=0)),0,IF(D321&gt;=M321,N321/(1+O321),N321/(1-O321)))))</f>
        <v/>
      </c>
      <c r="Q321" s="157">
        <f>IF(B321="","", IF(D321=0,F321*P321/B321, L321*P321/B321))</f>
        <v/>
      </c>
      <c r="R321" s="157">
        <f>IF(B321="","", Q321+I321)</f>
        <v/>
      </c>
      <c r="S321" s="157">
        <f>IF(A321="","",IF(Q321&gt;0,-Q321*B321*(1+BID_OFFER_SPREAD/2),-Q321*B321*(1-BID_OFFER_SPREAD/2)))</f>
        <v/>
      </c>
      <c r="T321" s="157">
        <f>IF(B321="","", K321+S321)</f>
        <v/>
      </c>
      <c r="U321" s="157">
        <f>IF(B321="","", R321*B321)</f>
        <v/>
      </c>
      <c r="V321" s="157">
        <f>IF(E321="","",U321/(U321+T321))</f>
        <v/>
      </c>
      <c r="W321" s="86">
        <f>IF(B321="","", IF(ROUND(V321,10)=ROUND(D321,10),"Correct", "Error"))</f>
        <v/>
      </c>
      <c r="X321" s="158">
        <f>IF(B321="","", T321+U321)</f>
        <v/>
      </c>
    </row>
    <row customHeight="1" ht="13.5" r="322" s="75">
      <c r="A322" s="126">
        <f>IF('Time Series Inputs'!A322="","",'Time Series Inputs'!A322)</f>
        <v/>
      </c>
      <c r="B322" s="157">
        <f>IF('Time Series Inputs'!B322="","",'Time Series Inputs'!B322)</f>
        <v/>
      </c>
      <c r="C322" s="157">
        <f>IF('Time Series Inputs'!C322="","",'Time Series Inputs'!C322)</f>
        <v/>
      </c>
      <c r="D322" s="157">
        <f>IF(A322="","",'Apply Constraints'!A322)</f>
        <v/>
      </c>
      <c r="E322" s="157">
        <f>IF(B322="","",(V321*B322/B321/(1+V321*(B322/B321-1))))</f>
        <v/>
      </c>
      <c r="F322" s="157">
        <f>IF(B322="","",R321*B322+T321)</f>
        <v/>
      </c>
      <c r="G322" s="157">
        <f>IF(B322="","", E322*F322)</f>
        <v/>
      </c>
      <c r="H322" s="157">
        <f>IF(B322="","", F322 - R321*B322)</f>
        <v/>
      </c>
      <c r="I322" s="157">
        <f>IF(B322="","", G322/B322)</f>
        <v/>
      </c>
      <c r="J322" s="157">
        <f>IF(B322="","", -F322* (1-(1-ANNUAL_STRATEGY_FEE)^(1/252)))</f>
        <v/>
      </c>
      <c r="K322" s="157">
        <f>IF(B322="","", H322+J322)</f>
        <v/>
      </c>
      <c r="L322" s="157">
        <f>IF(B322="","", K322+G322)</f>
        <v/>
      </c>
      <c r="M322" s="157">
        <f>IF(B322="","", G322/L322)</f>
        <v/>
      </c>
      <c r="N322" s="157">
        <f>IF(B322="","",(D322-M322))</f>
        <v/>
      </c>
      <c r="O322" s="157">
        <f>IF(B322="","",BID_OFFER_SPREAD/2*D322)</f>
        <v/>
      </c>
      <c r="P322" s="157">
        <f>IF(A322="","",IF(D322=0,-E322,IF(AND(D322=(N322+O322),NOT(O322=0)),0,IF(D322&gt;=M322,N322/(1+O322),N322/(1-O322)))))</f>
        <v/>
      </c>
      <c r="Q322" s="157">
        <f>IF(B322="","", IF(D322=0,F322*P322/B322, L322*P322/B322))</f>
        <v/>
      </c>
      <c r="R322" s="157">
        <f>IF(B322="","", Q322+I322)</f>
        <v/>
      </c>
      <c r="S322" s="157">
        <f>IF(A322="","",IF(Q322&gt;0,-Q322*B322*(1+BID_OFFER_SPREAD/2),-Q322*B322*(1-BID_OFFER_SPREAD/2)))</f>
        <v/>
      </c>
      <c r="T322" s="157">
        <f>IF(B322="","", K322+S322)</f>
        <v/>
      </c>
      <c r="U322" s="157">
        <f>IF(B322="","", R322*B322)</f>
        <v/>
      </c>
      <c r="V322" s="157">
        <f>IF(E322="","",U322/(U322+T322))</f>
        <v/>
      </c>
      <c r="W322" s="86">
        <f>IF(B322="","", IF(ROUND(V322,10)=ROUND(D322,10),"Correct", "Error"))</f>
        <v/>
      </c>
      <c r="X322" s="158">
        <f>IF(B322="","", T322+U322)</f>
        <v/>
      </c>
    </row>
    <row customHeight="1" ht="13.5" r="323" s="75">
      <c r="A323" s="126">
        <f>IF('Time Series Inputs'!A323="","",'Time Series Inputs'!A323)</f>
        <v/>
      </c>
      <c r="B323" s="157">
        <f>IF('Time Series Inputs'!B323="","",'Time Series Inputs'!B323)</f>
        <v/>
      </c>
      <c r="C323" s="157">
        <f>IF('Time Series Inputs'!C323="","",'Time Series Inputs'!C323)</f>
        <v/>
      </c>
      <c r="D323" s="157">
        <f>IF(A323="","",'Apply Constraints'!A323)</f>
        <v/>
      </c>
      <c r="E323" s="157">
        <f>IF(B323="","",(V322*B323/B322/(1+V322*(B323/B322-1))))</f>
        <v/>
      </c>
      <c r="F323" s="157">
        <f>IF(B323="","",R322*B323+T322)</f>
        <v/>
      </c>
      <c r="G323" s="157">
        <f>IF(B323="","", E323*F323)</f>
        <v/>
      </c>
      <c r="H323" s="157">
        <f>IF(B323="","", F323 - R322*B323)</f>
        <v/>
      </c>
      <c r="I323" s="157">
        <f>IF(B323="","", G323/B323)</f>
        <v/>
      </c>
      <c r="J323" s="157">
        <f>IF(B323="","", -F323* (1-(1-ANNUAL_STRATEGY_FEE)^(1/252)))</f>
        <v/>
      </c>
      <c r="K323" s="157">
        <f>IF(B323="","", H323+J323)</f>
        <v/>
      </c>
      <c r="L323" s="157">
        <f>IF(B323="","", K323+G323)</f>
        <v/>
      </c>
      <c r="M323" s="157">
        <f>IF(B323="","", G323/L323)</f>
        <v/>
      </c>
      <c r="N323" s="157">
        <f>IF(B323="","",(D323-M323))</f>
        <v/>
      </c>
      <c r="O323" s="157">
        <f>IF(B323="","",BID_OFFER_SPREAD/2*D323)</f>
        <v/>
      </c>
      <c r="P323" s="157">
        <f>IF(A323="","",IF(D323=0,-E323,IF(AND(D323=(N323+O323),NOT(O323=0)),0,IF(D323&gt;=M323,N323/(1+O323),N323/(1-O323)))))</f>
        <v/>
      </c>
      <c r="Q323" s="157">
        <f>IF(B323="","", IF(D323=0,F323*P323/B323, L323*P323/B323))</f>
        <v/>
      </c>
      <c r="R323" s="157">
        <f>IF(B323="","", Q323+I323)</f>
        <v/>
      </c>
      <c r="S323" s="157">
        <f>IF(A323="","",IF(Q323&gt;0,-Q323*B323*(1+BID_OFFER_SPREAD/2),-Q323*B323*(1-BID_OFFER_SPREAD/2)))</f>
        <v/>
      </c>
      <c r="T323" s="157">
        <f>IF(B323="","", K323+S323)</f>
        <v/>
      </c>
      <c r="U323" s="157">
        <f>IF(B323="","", R323*B323)</f>
        <v/>
      </c>
      <c r="V323" s="157">
        <f>IF(E323="","",U323/(U323+T323))</f>
        <v/>
      </c>
      <c r="W323" s="86">
        <f>IF(B323="","", IF(ROUND(V323,10)=ROUND(D323,10),"Correct", "Error"))</f>
        <v/>
      </c>
      <c r="X323" s="158">
        <f>IF(B323="","", T323+U323)</f>
        <v/>
      </c>
    </row>
    <row customHeight="1" ht="13.5" r="324" s="75">
      <c r="A324" s="126">
        <f>IF('Time Series Inputs'!A324="","",'Time Series Inputs'!A324)</f>
        <v/>
      </c>
      <c r="B324" s="157">
        <f>IF('Time Series Inputs'!B324="","",'Time Series Inputs'!B324)</f>
        <v/>
      </c>
      <c r="C324" s="157">
        <f>IF('Time Series Inputs'!C324="","",'Time Series Inputs'!C324)</f>
        <v/>
      </c>
      <c r="D324" s="157">
        <f>IF(A324="","",'Apply Constraints'!A324)</f>
        <v/>
      </c>
      <c r="E324" s="157">
        <f>IF(B324="","",(V323*B324/B323/(1+V323*(B324/B323-1))))</f>
        <v/>
      </c>
      <c r="F324" s="157">
        <f>IF(B324="","",R323*B324+T323)</f>
        <v/>
      </c>
      <c r="G324" s="157">
        <f>IF(B324="","", E324*F324)</f>
        <v/>
      </c>
      <c r="H324" s="157">
        <f>IF(B324="","", F324 - R323*B324)</f>
        <v/>
      </c>
      <c r="I324" s="157">
        <f>IF(B324="","", G324/B324)</f>
        <v/>
      </c>
      <c r="J324" s="157">
        <f>IF(B324="","", -F324* (1-(1-ANNUAL_STRATEGY_FEE)^(1/252)))</f>
        <v/>
      </c>
      <c r="K324" s="157">
        <f>IF(B324="","", H324+J324)</f>
        <v/>
      </c>
      <c r="L324" s="157">
        <f>IF(B324="","", K324+G324)</f>
        <v/>
      </c>
      <c r="M324" s="157">
        <f>IF(B324="","", G324/L324)</f>
        <v/>
      </c>
      <c r="N324" s="157">
        <f>IF(B324="","",(D324-M324))</f>
        <v/>
      </c>
      <c r="O324" s="157">
        <f>IF(B324="","",BID_OFFER_SPREAD/2*D324)</f>
        <v/>
      </c>
      <c r="P324" s="157">
        <f>IF(A324="","",IF(D324=0,-E324,IF(AND(D324=(N324+O324),NOT(O324=0)),0,IF(D324&gt;=M324,N324/(1+O324),N324/(1-O324)))))</f>
        <v/>
      </c>
      <c r="Q324" s="157">
        <f>IF(B324="","", IF(D324=0,F324*P324/B324, L324*P324/B324))</f>
        <v/>
      </c>
      <c r="R324" s="157">
        <f>IF(B324="","", Q324+I324)</f>
        <v/>
      </c>
      <c r="S324" s="157">
        <f>IF(A324="","",IF(Q324&gt;0,-Q324*B324*(1+BID_OFFER_SPREAD/2),-Q324*B324*(1-BID_OFFER_SPREAD/2)))</f>
        <v/>
      </c>
      <c r="T324" s="157">
        <f>IF(B324="","", K324+S324)</f>
        <v/>
      </c>
      <c r="U324" s="157">
        <f>IF(B324="","", R324*B324)</f>
        <v/>
      </c>
      <c r="V324" s="157">
        <f>IF(E324="","",U324/(U324+T324))</f>
        <v/>
      </c>
      <c r="W324" s="86">
        <f>IF(B324="","", IF(ROUND(V324,10)=ROUND(D324,10),"Correct", "Error"))</f>
        <v/>
      </c>
      <c r="X324" s="158">
        <f>IF(B324="","", T324+U324)</f>
        <v/>
      </c>
    </row>
    <row customHeight="1" ht="13.5" r="325" s="75">
      <c r="A325" s="126">
        <f>IF('Time Series Inputs'!A325="","",'Time Series Inputs'!A325)</f>
        <v/>
      </c>
      <c r="B325" s="157">
        <f>IF('Time Series Inputs'!B325="","",'Time Series Inputs'!B325)</f>
        <v/>
      </c>
      <c r="C325" s="157">
        <f>IF('Time Series Inputs'!C325="","",'Time Series Inputs'!C325)</f>
        <v/>
      </c>
      <c r="D325" s="157">
        <f>IF(A325="","",'Apply Constraints'!A325)</f>
        <v/>
      </c>
      <c r="E325" s="157">
        <f>IF(B325="","",(V324*B325/B324/(1+V324*(B325/B324-1))))</f>
        <v/>
      </c>
      <c r="F325" s="157">
        <f>IF(B325="","",R324*B325+T324)</f>
        <v/>
      </c>
      <c r="G325" s="157">
        <f>IF(B325="","", E325*F325)</f>
        <v/>
      </c>
      <c r="H325" s="157">
        <f>IF(B325="","", F325 - R324*B325)</f>
        <v/>
      </c>
      <c r="I325" s="157">
        <f>IF(B325="","", G325/B325)</f>
        <v/>
      </c>
      <c r="J325" s="157">
        <f>IF(B325="","", -F325* (1-(1-ANNUAL_STRATEGY_FEE)^(1/252)))</f>
        <v/>
      </c>
      <c r="K325" s="157">
        <f>IF(B325="","", H325+J325)</f>
        <v/>
      </c>
      <c r="L325" s="157">
        <f>IF(B325="","", K325+G325)</f>
        <v/>
      </c>
      <c r="M325" s="157">
        <f>IF(B325="","", G325/L325)</f>
        <v/>
      </c>
      <c r="N325" s="157">
        <f>IF(B325="","",(D325-M325))</f>
        <v/>
      </c>
      <c r="O325" s="157">
        <f>IF(B325="","",BID_OFFER_SPREAD/2*D325)</f>
        <v/>
      </c>
      <c r="P325" s="157">
        <f>IF(A325="","",IF(D325=0,-E325,IF(AND(D325=(N325+O325),NOT(O325=0)),0,IF(D325&gt;=M325,N325/(1+O325),N325/(1-O325)))))</f>
        <v/>
      </c>
      <c r="Q325" s="157">
        <f>IF(B325="","", IF(D325=0,F325*P325/B325, L325*P325/B325))</f>
        <v/>
      </c>
      <c r="R325" s="157">
        <f>IF(B325="","", Q325+I325)</f>
        <v/>
      </c>
      <c r="S325" s="157">
        <f>IF(A325="","",IF(Q325&gt;0,-Q325*B325*(1+BID_OFFER_SPREAD/2),-Q325*B325*(1-BID_OFFER_SPREAD/2)))</f>
        <v/>
      </c>
      <c r="T325" s="157">
        <f>IF(B325="","", K325+S325)</f>
        <v/>
      </c>
      <c r="U325" s="157">
        <f>IF(B325="","", R325*B325)</f>
        <v/>
      </c>
      <c r="V325" s="157">
        <f>IF(E325="","",U325/(U325+T325))</f>
        <v/>
      </c>
      <c r="W325" s="86">
        <f>IF(B325="","", IF(ROUND(V325,10)=ROUND(D325,10),"Correct", "Error"))</f>
        <v/>
      </c>
      <c r="X325" s="158">
        <f>IF(B325="","", T325+U325)</f>
        <v/>
      </c>
    </row>
    <row customHeight="1" ht="13.5" r="326" s="75">
      <c r="A326" s="126">
        <f>IF('Time Series Inputs'!A326="","",'Time Series Inputs'!A326)</f>
        <v/>
      </c>
      <c r="B326" s="157">
        <f>IF('Time Series Inputs'!B326="","",'Time Series Inputs'!B326)</f>
        <v/>
      </c>
      <c r="C326" s="157">
        <f>IF('Time Series Inputs'!C326="","",'Time Series Inputs'!C326)</f>
        <v/>
      </c>
      <c r="D326" s="157">
        <f>IF(A326="","",'Apply Constraints'!A326)</f>
        <v/>
      </c>
      <c r="E326" s="157">
        <f>IF(B326="","",(V325*B326/B325/(1+V325*(B326/B325-1))))</f>
        <v/>
      </c>
      <c r="F326" s="157">
        <f>IF(B326="","",R325*B326+T325)</f>
        <v/>
      </c>
      <c r="G326" s="157">
        <f>IF(B326="","", E326*F326)</f>
        <v/>
      </c>
      <c r="H326" s="157">
        <f>IF(B326="","", F326 - R325*B326)</f>
        <v/>
      </c>
      <c r="I326" s="157">
        <f>IF(B326="","", G326/B326)</f>
        <v/>
      </c>
      <c r="J326" s="157">
        <f>IF(B326="","", -F326* (1-(1-ANNUAL_STRATEGY_FEE)^(1/252)))</f>
        <v/>
      </c>
      <c r="K326" s="157">
        <f>IF(B326="","", H326+J326)</f>
        <v/>
      </c>
      <c r="L326" s="157">
        <f>IF(B326="","", K326+G326)</f>
        <v/>
      </c>
      <c r="M326" s="157">
        <f>IF(B326="","", G326/L326)</f>
        <v/>
      </c>
      <c r="N326" s="157">
        <f>IF(B326="","",(D326-M326))</f>
        <v/>
      </c>
      <c r="O326" s="157">
        <f>IF(B326="","",BID_OFFER_SPREAD/2*D326)</f>
        <v/>
      </c>
      <c r="P326" s="157">
        <f>IF(A326="","",IF(D326=0,-E326,IF(AND(D326=(N326+O326),NOT(O326=0)),0,IF(D326&gt;=M326,N326/(1+O326),N326/(1-O326)))))</f>
        <v/>
      </c>
      <c r="Q326" s="157">
        <f>IF(B326="","", IF(D326=0,F326*P326/B326, L326*P326/B326))</f>
        <v/>
      </c>
      <c r="R326" s="157">
        <f>IF(B326="","", Q326+I326)</f>
        <v/>
      </c>
      <c r="S326" s="157">
        <f>IF(A326="","",IF(Q326&gt;0,-Q326*B326*(1+BID_OFFER_SPREAD/2),-Q326*B326*(1-BID_OFFER_SPREAD/2)))</f>
        <v/>
      </c>
      <c r="T326" s="157">
        <f>IF(B326="","", K326+S326)</f>
        <v/>
      </c>
      <c r="U326" s="157">
        <f>IF(B326="","", R326*B326)</f>
        <v/>
      </c>
      <c r="V326" s="157">
        <f>IF(E326="","",U326/(U326+T326))</f>
        <v/>
      </c>
      <c r="W326" s="86">
        <f>IF(B326="","", IF(ROUND(V326,10)=ROUND(D326,10),"Correct", "Error"))</f>
        <v/>
      </c>
      <c r="X326" s="158">
        <f>IF(B326="","", T326+U326)</f>
        <v/>
      </c>
    </row>
    <row customHeight="1" ht="13.5" r="327" s="75">
      <c r="A327" s="126">
        <f>IF('Time Series Inputs'!A327="","",'Time Series Inputs'!A327)</f>
        <v/>
      </c>
      <c r="B327" s="157">
        <f>IF('Time Series Inputs'!B327="","",'Time Series Inputs'!B327)</f>
        <v/>
      </c>
      <c r="C327" s="157">
        <f>IF('Time Series Inputs'!C327="","",'Time Series Inputs'!C327)</f>
        <v/>
      </c>
      <c r="D327" s="157">
        <f>IF(A327="","",'Apply Constraints'!A327)</f>
        <v/>
      </c>
      <c r="E327" s="157">
        <f>IF(B327="","",(V326*B327/B326/(1+V326*(B327/B326-1))))</f>
        <v/>
      </c>
      <c r="F327" s="157">
        <f>IF(B327="","",R326*B327+T326)</f>
        <v/>
      </c>
      <c r="G327" s="157">
        <f>IF(B327="","", E327*F327)</f>
        <v/>
      </c>
      <c r="H327" s="157">
        <f>IF(B327="","", F327 - R326*B327)</f>
        <v/>
      </c>
      <c r="I327" s="157">
        <f>IF(B327="","", G327/B327)</f>
        <v/>
      </c>
      <c r="J327" s="157">
        <f>IF(B327="","", -F327* (1-(1-ANNUAL_STRATEGY_FEE)^(1/252)))</f>
        <v/>
      </c>
      <c r="K327" s="157">
        <f>IF(B327="","", H327+J327)</f>
        <v/>
      </c>
      <c r="L327" s="157">
        <f>IF(B327="","", K327+G327)</f>
        <v/>
      </c>
      <c r="M327" s="157">
        <f>IF(B327="","", G327/L327)</f>
        <v/>
      </c>
      <c r="N327" s="157">
        <f>IF(B327="","",(D327-M327))</f>
        <v/>
      </c>
      <c r="O327" s="157">
        <f>IF(B327="","",BID_OFFER_SPREAD/2*D327)</f>
        <v/>
      </c>
      <c r="P327" s="157">
        <f>IF(A327="","",IF(D327=0,-E327,IF(AND(D327=(N327+O327),NOT(O327=0)),0,IF(D327&gt;=M327,N327/(1+O327),N327/(1-O327)))))</f>
        <v/>
      </c>
      <c r="Q327" s="157">
        <f>IF(B327="","", IF(D327=0,F327*P327/B327, L327*P327/B327))</f>
        <v/>
      </c>
      <c r="R327" s="157">
        <f>IF(B327="","", Q327+I327)</f>
        <v/>
      </c>
      <c r="S327" s="157">
        <f>IF(A327="","",IF(Q327&gt;0,-Q327*B327*(1+BID_OFFER_SPREAD/2),-Q327*B327*(1-BID_OFFER_SPREAD/2)))</f>
        <v/>
      </c>
      <c r="T327" s="157">
        <f>IF(B327="","", K327+S327)</f>
        <v/>
      </c>
      <c r="U327" s="157">
        <f>IF(B327="","", R327*B327)</f>
        <v/>
      </c>
      <c r="V327" s="157">
        <f>IF(E327="","",U327/(U327+T327))</f>
        <v/>
      </c>
      <c r="W327" s="86">
        <f>IF(B327="","", IF(ROUND(V327,10)=ROUND(D327,10),"Correct", "Error"))</f>
        <v/>
      </c>
      <c r="X327" s="158">
        <f>IF(B327="","", T327+U327)</f>
        <v/>
      </c>
    </row>
    <row customHeight="1" ht="13.5" r="328" s="75">
      <c r="A328" s="126">
        <f>IF('Time Series Inputs'!A328="","",'Time Series Inputs'!A328)</f>
        <v/>
      </c>
      <c r="B328" s="157">
        <f>IF('Time Series Inputs'!B328="","",'Time Series Inputs'!B328)</f>
        <v/>
      </c>
      <c r="C328" s="157">
        <f>IF('Time Series Inputs'!C328="","",'Time Series Inputs'!C328)</f>
        <v/>
      </c>
      <c r="D328" s="157">
        <f>IF(A328="","",'Apply Constraints'!A328)</f>
        <v/>
      </c>
      <c r="E328" s="157">
        <f>IF(B328="","",(V327*B328/B327/(1+V327*(B328/B327-1))))</f>
        <v/>
      </c>
      <c r="F328" s="157">
        <f>IF(B328="","",R327*B328+T327)</f>
        <v/>
      </c>
      <c r="G328" s="157">
        <f>IF(B328="","", E328*F328)</f>
        <v/>
      </c>
      <c r="H328" s="157">
        <f>IF(B328="","", F328 - R327*B328)</f>
        <v/>
      </c>
      <c r="I328" s="157">
        <f>IF(B328="","", G328/B328)</f>
        <v/>
      </c>
      <c r="J328" s="157">
        <f>IF(B328="","", -F328* (1-(1-ANNUAL_STRATEGY_FEE)^(1/252)))</f>
        <v/>
      </c>
      <c r="K328" s="157">
        <f>IF(B328="","", H328+J328)</f>
        <v/>
      </c>
      <c r="L328" s="157">
        <f>IF(B328="","", K328+G328)</f>
        <v/>
      </c>
      <c r="M328" s="157">
        <f>IF(B328="","", G328/L328)</f>
        <v/>
      </c>
      <c r="N328" s="157">
        <f>IF(B328="","",(D328-M328))</f>
        <v/>
      </c>
      <c r="O328" s="157">
        <f>IF(B328="","",BID_OFFER_SPREAD/2*D328)</f>
        <v/>
      </c>
      <c r="P328" s="157">
        <f>IF(A328="","",IF(D328=0,-E328,IF(AND(D328=(N328+O328),NOT(O328=0)),0,IF(D328&gt;=M328,N328/(1+O328),N328/(1-O328)))))</f>
        <v/>
      </c>
      <c r="Q328" s="157">
        <f>IF(B328="","", IF(D328=0,F328*P328/B328, L328*P328/B328))</f>
        <v/>
      </c>
      <c r="R328" s="157">
        <f>IF(B328="","", Q328+I328)</f>
        <v/>
      </c>
      <c r="S328" s="157">
        <f>IF(A328="","",IF(Q328&gt;0,-Q328*B328*(1+BID_OFFER_SPREAD/2),-Q328*B328*(1-BID_OFFER_SPREAD/2)))</f>
        <v/>
      </c>
      <c r="T328" s="157">
        <f>IF(B328="","", K328+S328)</f>
        <v/>
      </c>
      <c r="U328" s="157">
        <f>IF(B328="","", R328*B328)</f>
        <v/>
      </c>
      <c r="V328" s="157">
        <f>IF(E328="","",U328/(U328+T328))</f>
        <v/>
      </c>
      <c r="W328" s="86">
        <f>IF(B328="","", IF(ROUND(V328,10)=ROUND(D328,10),"Correct", "Error"))</f>
        <v/>
      </c>
      <c r="X328" s="158">
        <f>IF(B328="","", T328+U328)</f>
        <v/>
      </c>
    </row>
    <row customHeight="1" ht="13.5" r="329" s="75">
      <c r="A329" s="126">
        <f>IF('Time Series Inputs'!A329="","",'Time Series Inputs'!A329)</f>
        <v/>
      </c>
      <c r="B329" s="157">
        <f>IF('Time Series Inputs'!B329="","",'Time Series Inputs'!B329)</f>
        <v/>
      </c>
      <c r="C329" s="157">
        <f>IF('Time Series Inputs'!C329="","",'Time Series Inputs'!C329)</f>
        <v/>
      </c>
      <c r="D329" s="157">
        <f>IF(A329="","",'Apply Constraints'!A329)</f>
        <v/>
      </c>
      <c r="E329" s="157">
        <f>IF(B329="","",(V328*B329/B328/(1+V328*(B329/B328-1))))</f>
        <v/>
      </c>
      <c r="F329" s="157">
        <f>IF(B329="","",R328*B329+T328)</f>
        <v/>
      </c>
      <c r="G329" s="157">
        <f>IF(B329="","", E329*F329)</f>
        <v/>
      </c>
      <c r="H329" s="157">
        <f>IF(B329="","", F329 - R328*B329)</f>
        <v/>
      </c>
      <c r="I329" s="157">
        <f>IF(B329="","", G329/B329)</f>
        <v/>
      </c>
      <c r="J329" s="157">
        <f>IF(B329="","", -F329* (1-(1-ANNUAL_STRATEGY_FEE)^(1/252)))</f>
        <v/>
      </c>
      <c r="K329" s="157">
        <f>IF(B329="","", H329+J329)</f>
        <v/>
      </c>
      <c r="L329" s="157">
        <f>IF(B329="","", K329+G329)</f>
        <v/>
      </c>
      <c r="M329" s="157">
        <f>IF(B329="","", G329/L329)</f>
        <v/>
      </c>
      <c r="N329" s="157">
        <f>IF(B329="","",(D329-M329))</f>
        <v/>
      </c>
      <c r="O329" s="157">
        <f>IF(B329="","",BID_OFFER_SPREAD/2*D329)</f>
        <v/>
      </c>
      <c r="P329" s="157">
        <f>IF(A329="","",IF(D329=0,-E329,IF(AND(D329=(N329+O329),NOT(O329=0)),0,IF(D329&gt;=M329,N329/(1+O329),N329/(1-O329)))))</f>
        <v/>
      </c>
      <c r="Q329" s="157">
        <f>IF(B329="","", IF(D329=0,F329*P329/B329, L329*P329/B329))</f>
        <v/>
      </c>
      <c r="R329" s="157">
        <f>IF(B329="","", Q329+I329)</f>
        <v/>
      </c>
      <c r="S329" s="157">
        <f>IF(A329="","",IF(Q329&gt;0,-Q329*B329*(1+BID_OFFER_SPREAD/2),-Q329*B329*(1-BID_OFFER_SPREAD/2)))</f>
        <v/>
      </c>
      <c r="T329" s="157">
        <f>IF(B329="","", K329+S329)</f>
        <v/>
      </c>
      <c r="U329" s="157">
        <f>IF(B329="","", R329*B329)</f>
        <v/>
      </c>
      <c r="V329" s="157">
        <f>IF(E329="","",U329/(U329+T329))</f>
        <v/>
      </c>
      <c r="W329" s="86">
        <f>IF(B329="","", IF(ROUND(V329,10)=ROUND(D329,10),"Correct", "Error"))</f>
        <v/>
      </c>
      <c r="X329" s="158">
        <f>IF(B329="","", T329+U329)</f>
        <v/>
      </c>
    </row>
    <row customHeight="1" ht="13.5" r="330" s="75">
      <c r="A330" s="126">
        <f>IF('Time Series Inputs'!A330="","",'Time Series Inputs'!A330)</f>
        <v/>
      </c>
      <c r="B330" s="157">
        <f>IF('Time Series Inputs'!B330="","",'Time Series Inputs'!B330)</f>
        <v/>
      </c>
      <c r="C330" s="157">
        <f>IF('Time Series Inputs'!C330="","",'Time Series Inputs'!C330)</f>
        <v/>
      </c>
      <c r="D330" s="157">
        <f>IF(A330="","",'Apply Constraints'!A330)</f>
        <v/>
      </c>
      <c r="E330" s="157">
        <f>IF(B330="","",(V329*B330/B329/(1+V329*(B330/B329-1))))</f>
        <v/>
      </c>
      <c r="F330" s="157">
        <f>IF(B330="","",R329*B330+T329)</f>
        <v/>
      </c>
      <c r="G330" s="157">
        <f>IF(B330="","", E330*F330)</f>
        <v/>
      </c>
      <c r="H330" s="157">
        <f>IF(B330="","", F330 - R329*B330)</f>
        <v/>
      </c>
      <c r="I330" s="157">
        <f>IF(B330="","", G330/B330)</f>
        <v/>
      </c>
      <c r="J330" s="157">
        <f>IF(B330="","", -F330* (1-(1-ANNUAL_STRATEGY_FEE)^(1/252)))</f>
        <v/>
      </c>
      <c r="K330" s="157">
        <f>IF(B330="","", H330+J330)</f>
        <v/>
      </c>
      <c r="L330" s="157">
        <f>IF(B330="","", K330+G330)</f>
        <v/>
      </c>
      <c r="M330" s="157">
        <f>IF(B330="","", G330/L330)</f>
        <v/>
      </c>
      <c r="N330" s="157">
        <f>IF(B330="","",(D330-M330))</f>
        <v/>
      </c>
      <c r="O330" s="157">
        <f>IF(B330="","",BID_OFFER_SPREAD/2*D330)</f>
        <v/>
      </c>
      <c r="P330" s="157">
        <f>IF(A330="","",IF(D330=0,-E330,IF(AND(D330=(N330+O330),NOT(O330=0)),0,IF(D330&gt;=M330,N330/(1+O330),N330/(1-O330)))))</f>
        <v/>
      </c>
      <c r="Q330" s="157">
        <f>IF(B330="","", IF(D330=0,F330*P330/B330, L330*P330/B330))</f>
        <v/>
      </c>
      <c r="R330" s="157">
        <f>IF(B330="","", Q330+I330)</f>
        <v/>
      </c>
      <c r="S330" s="157">
        <f>IF(A330="","",IF(Q330&gt;0,-Q330*B330*(1+BID_OFFER_SPREAD/2),-Q330*B330*(1-BID_OFFER_SPREAD/2)))</f>
        <v/>
      </c>
      <c r="T330" s="157">
        <f>IF(B330="","", K330+S330)</f>
        <v/>
      </c>
      <c r="U330" s="157">
        <f>IF(B330="","", R330*B330)</f>
        <v/>
      </c>
      <c r="V330" s="157">
        <f>IF(E330="","",U330/(U330+T330))</f>
        <v/>
      </c>
      <c r="W330" s="86">
        <f>IF(B330="","", IF(ROUND(V330,10)=ROUND(D330,10),"Correct", "Error"))</f>
        <v/>
      </c>
      <c r="X330" s="158">
        <f>IF(B330="","", T330+U330)</f>
        <v/>
      </c>
    </row>
    <row customHeight="1" ht="13.5" r="331" s="75">
      <c r="A331" s="126">
        <f>IF('Time Series Inputs'!A331="","",'Time Series Inputs'!A331)</f>
        <v/>
      </c>
      <c r="B331" s="157">
        <f>IF('Time Series Inputs'!B331="","",'Time Series Inputs'!B331)</f>
        <v/>
      </c>
      <c r="C331" s="157">
        <f>IF('Time Series Inputs'!C331="","",'Time Series Inputs'!C331)</f>
        <v/>
      </c>
      <c r="D331" s="157">
        <f>IF(A331="","",'Apply Constraints'!A331)</f>
        <v/>
      </c>
      <c r="E331" s="157">
        <f>IF(B331="","",(V330*B331/B330/(1+V330*(B331/B330-1))))</f>
        <v/>
      </c>
      <c r="F331" s="157">
        <f>IF(B331="","",R330*B331+T330)</f>
        <v/>
      </c>
      <c r="G331" s="157">
        <f>IF(B331="","", E331*F331)</f>
        <v/>
      </c>
      <c r="H331" s="157">
        <f>IF(B331="","", F331 - R330*B331)</f>
        <v/>
      </c>
      <c r="I331" s="157">
        <f>IF(B331="","", G331/B331)</f>
        <v/>
      </c>
      <c r="J331" s="157">
        <f>IF(B331="","", -F331* (1-(1-ANNUAL_STRATEGY_FEE)^(1/252)))</f>
        <v/>
      </c>
      <c r="K331" s="157">
        <f>IF(B331="","", H331+J331)</f>
        <v/>
      </c>
      <c r="L331" s="157">
        <f>IF(B331="","", K331+G331)</f>
        <v/>
      </c>
      <c r="M331" s="157">
        <f>IF(B331="","", G331/L331)</f>
        <v/>
      </c>
      <c r="N331" s="157">
        <f>IF(B331="","",(D331-M331))</f>
        <v/>
      </c>
      <c r="O331" s="157">
        <f>IF(B331="","",BID_OFFER_SPREAD/2*D331)</f>
        <v/>
      </c>
      <c r="P331" s="157">
        <f>IF(A331="","",IF(D331=0,-E331,IF(AND(D331=(N331+O331),NOT(O331=0)),0,IF(D331&gt;=M331,N331/(1+O331),N331/(1-O331)))))</f>
        <v/>
      </c>
      <c r="Q331" s="157">
        <f>IF(B331="","", IF(D331=0,F331*P331/B331, L331*P331/B331))</f>
        <v/>
      </c>
      <c r="R331" s="157">
        <f>IF(B331="","", Q331+I331)</f>
        <v/>
      </c>
      <c r="S331" s="157">
        <f>IF(A331="","",IF(Q331&gt;0,-Q331*B331*(1+BID_OFFER_SPREAD/2),-Q331*B331*(1-BID_OFFER_SPREAD/2)))</f>
        <v/>
      </c>
      <c r="T331" s="157">
        <f>IF(B331="","", K331+S331)</f>
        <v/>
      </c>
      <c r="U331" s="157">
        <f>IF(B331="","", R331*B331)</f>
        <v/>
      </c>
      <c r="V331" s="157">
        <f>IF(E331="","",U331/(U331+T331))</f>
        <v/>
      </c>
      <c r="W331" s="86">
        <f>IF(B331="","", IF(ROUND(V331,10)=ROUND(D331,10),"Correct", "Error"))</f>
        <v/>
      </c>
      <c r="X331" s="158">
        <f>IF(B331="","", T331+U331)</f>
        <v/>
      </c>
    </row>
    <row customHeight="1" ht="13.5" r="332" s="75">
      <c r="A332" s="126">
        <f>IF('Time Series Inputs'!A332="","",'Time Series Inputs'!A332)</f>
        <v/>
      </c>
      <c r="B332" s="157">
        <f>IF('Time Series Inputs'!B332="","",'Time Series Inputs'!B332)</f>
        <v/>
      </c>
      <c r="C332" s="157">
        <f>IF('Time Series Inputs'!C332="","",'Time Series Inputs'!C332)</f>
        <v/>
      </c>
      <c r="D332" s="157">
        <f>IF(A332="","",'Apply Constraints'!A332)</f>
        <v/>
      </c>
      <c r="E332" s="157">
        <f>IF(B332="","",(V331*B332/B331/(1+V331*(B332/B331-1))))</f>
        <v/>
      </c>
      <c r="F332" s="157">
        <f>IF(B332="","",R331*B332+T331)</f>
        <v/>
      </c>
      <c r="G332" s="157">
        <f>IF(B332="","", E332*F332)</f>
        <v/>
      </c>
      <c r="H332" s="157">
        <f>IF(B332="","", F332 - R331*B332)</f>
        <v/>
      </c>
      <c r="I332" s="157">
        <f>IF(B332="","", G332/B332)</f>
        <v/>
      </c>
      <c r="J332" s="157">
        <f>IF(B332="","", -F332* (1-(1-ANNUAL_STRATEGY_FEE)^(1/252)))</f>
        <v/>
      </c>
      <c r="K332" s="157">
        <f>IF(B332="","", H332+J332)</f>
        <v/>
      </c>
      <c r="L332" s="157">
        <f>IF(B332="","", K332+G332)</f>
        <v/>
      </c>
      <c r="M332" s="157">
        <f>IF(B332="","", G332/L332)</f>
        <v/>
      </c>
      <c r="N332" s="157">
        <f>IF(B332="","",(D332-M332))</f>
        <v/>
      </c>
      <c r="O332" s="157">
        <f>IF(B332="","",BID_OFFER_SPREAD/2*D332)</f>
        <v/>
      </c>
      <c r="P332" s="157">
        <f>IF(A332="","",IF(D332=0,-E332,IF(AND(D332=(N332+O332),NOT(O332=0)),0,IF(D332&gt;=M332,N332/(1+O332),N332/(1-O332)))))</f>
        <v/>
      </c>
      <c r="Q332" s="157">
        <f>IF(B332="","", IF(D332=0,F332*P332/B332, L332*P332/B332))</f>
        <v/>
      </c>
      <c r="R332" s="157">
        <f>IF(B332="","", Q332+I332)</f>
        <v/>
      </c>
      <c r="S332" s="157">
        <f>IF(A332="","",IF(Q332&gt;0,-Q332*B332*(1+BID_OFFER_SPREAD/2),-Q332*B332*(1-BID_OFFER_SPREAD/2)))</f>
        <v/>
      </c>
      <c r="T332" s="157">
        <f>IF(B332="","", K332+S332)</f>
        <v/>
      </c>
      <c r="U332" s="157">
        <f>IF(B332="","", R332*B332)</f>
        <v/>
      </c>
      <c r="V332" s="157">
        <f>IF(E332="","",U332/(U332+T332))</f>
        <v/>
      </c>
      <c r="W332" s="86">
        <f>IF(B332="","", IF(ROUND(V332,10)=ROUND(D332,10),"Correct", "Error"))</f>
        <v/>
      </c>
      <c r="X332" s="158">
        <f>IF(B332="","", T332+U332)</f>
        <v/>
      </c>
    </row>
    <row customHeight="1" ht="13.5" r="333" s="75">
      <c r="A333" s="126">
        <f>IF('Time Series Inputs'!A333="","",'Time Series Inputs'!A333)</f>
        <v/>
      </c>
      <c r="B333" s="157">
        <f>IF('Time Series Inputs'!B333="","",'Time Series Inputs'!B333)</f>
        <v/>
      </c>
      <c r="C333" s="157">
        <f>IF('Time Series Inputs'!C333="","",'Time Series Inputs'!C333)</f>
        <v/>
      </c>
      <c r="D333" s="157">
        <f>IF(A333="","",'Apply Constraints'!A333)</f>
        <v/>
      </c>
      <c r="E333" s="157">
        <f>IF(B333="","",(V332*B333/B332/(1+V332*(B333/B332-1))))</f>
        <v/>
      </c>
      <c r="F333" s="157">
        <f>IF(B333="","",R332*B333+T332)</f>
        <v/>
      </c>
      <c r="G333" s="157">
        <f>IF(B333="","", E333*F333)</f>
        <v/>
      </c>
      <c r="H333" s="157">
        <f>IF(B333="","", F333 - R332*B333)</f>
        <v/>
      </c>
      <c r="I333" s="157">
        <f>IF(B333="","", G333/B333)</f>
        <v/>
      </c>
      <c r="J333" s="157">
        <f>IF(B333="","", -F333* (1-(1-ANNUAL_STRATEGY_FEE)^(1/252)))</f>
        <v/>
      </c>
      <c r="K333" s="157">
        <f>IF(B333="","", H333+J333)</f>
        <v/>
      </c>
      <c r="L333" s="157">
        <f>IF(B333="","", K333+G333)</f>
        <v/>
      </c>
      <c r="M333" s="157">
        <f>IF(B333="","", G333/L333)</f>
        <v/>
      </c>
      <c r="N333" s="157">
        <f>IF(B333="","",(D333-M333))</f>
        <v/>
      </c>
      <c r="O333" s="157">
        <f>IF(B333="","",BID_OFFER_SPREAD/2*D333)</f>
        <v/>
      </c>
      <c r="P333" s="157">
        <f>IF(A333="","",IF(D333=0,-E333,IF(AND(D333=(N333+O333),NOT(O333=0)),0,IF(D333&gt;=M333,N333/(1+O333),N333/(1-O333)))))</f>
        <v/>
      </c>
      <c r="Q333" s="157">
        <f>IF(B333="","", IF(D333=0,F333*P333/B333, L333*P333/B333))</f>
        <v/>
      </c>
      <c r="R333" s="157">
        <f>IF(B333="","", Q333+I333)</f>
        <v/>
      </c>
      <c r="S333" s="157">
        <f>IF(A333="","",IF(Q333&gt;0,-Q333*B333*(1+BID_OFFER_SPREAD/2),-Q333*B333*(1-BID_OFFER_SPREAD/2)))</f>
        <v/>
      </c>
      <c r="T333" s="157">
        <f>IF(B333="","", K333+S333)</f>
        <v/>
      </c>
      <c r="U333" s="157">
        <f>IF(B333="","", R333*B333)</f>
        <v/>
      </c>
      <c r="V333" s="157">
        <f>IF(E333="","",U333/(U333+T333))</f>
        <v/>
      </c>
      <c r="W333" s="86">
        <f>IF(B333="","", IF(ROUND(V333,10)=ROUND(D333,10),"Correct", "Error"))</f>
        <v/>
      </c>
      <c r="X333" s="158">
        <f>IF(B333="","", T333+U333)</f>
        <v/>
      </c>
    </row>
    <row customHeight="1" ht="13.5" r="334" s="75">
      <c r="A334" s="126">
        <f>IF('Time Series Inputs'!A334="","",'Time Series Inputs'!A334)</f>
        <v/>
      </c>
      <c r="B334" s="157">
        <f>IF('Time Series Inputs'!B334="","",'Time Series Inputs'!B334)</f>
        <v/>
      </c>
      <c r="C334" s="157">
        <f>IF('Time Series Inputs'!C334="","",'Time Series Inputs'!C334)</f>
        <v/>
      </c>
      <c r="D334" s="157">
        <f>IF(A334="","",'Apply Constraints'!A334)</f>
        <v/>
      </c>
      <c r="E334" s="157">
        <f>IF(B334="","",(V333*B334/B333/(1+V333*(B334/B333-1))))</f>
        <v/>
      </c>
      <c r="F334" s="157">
        <f>IF(B334="","",R333*B334+T333)</f>
        <v/>
      </c>
      <c r="G334" s="157">
        <f>IF(B334="","", E334*F334)</f>
        <v/>
      </c>
      <c r="H334" s="157">
        <f>IF(B334="","", F334 - R333*B334)</f>
        <v/>
      </c>
      <c r="I334" s="157">
        <f>IF(B334="","", G334/B334)</f>
        <v/>
      </c>
      <c r="J334" s="157">
        <f>IF(B334="","", -F334* (1-(1-ANNUAL_STRATEGY_FEE)^(1/252)))</f>
        <v/>
      </c>
      <c r="K334" s="157">
        <f>IF(B334="","", H334+J334)</f>
        <v/>
      </c>
      <c r="L334" s="157">
        <f>IF(B334="","", K334+G334)</f>
        <v/>
      </c>
      <c r="M334" s="157">
        <f>IF(B334="","", G334/L334)</f>
        <v/>
      </c>
      <c r="N334" s="157">
        <f>IF(B334="","",(D334-M334))</f>
        <v/>
      </c>
      <c r="O334" s="157">
        <f>IF(B334="","",BID_OFFER_SPREAD/2*D334)</f>
        <v/>
      </c>
      <c r="P334" s="157">
        <f>IF(A334="","",IF(D334=0,-E334,IF(AND(D334=(N334+O334),NOT(O334=0)),0,IF(D334&gt;=M334,N334/(1+O334),N334/(1-O334)))))</f>
        <v/>
      </c>
      <c r="Q334" s="157">
        <f>IF(B334="","", IF(D334=0,F334*P334/B334, L334*P334/B334))</f>
        <v/>
      </c>
      <c r="R334" s="157">
        <f>IF(B334="","", Q334+I334)</f>
        <v/>
      </c>
      <c r="S334" s="157">
        <f>IF(A334="","",IF(Q334&gt;0,-Q334*B334*(1+BID_OFFER_SPREAD/2),-Q334*B334*(1-BID_OFFER_SPREAD/2)))</f>
        <v/>
      </c>
      <c r="T334" s="157">
        <f>IF(B334="","", K334+S334)</f>
        <v/>
      </c>
      <c r="U334" s="157">
        <f>IF(B334="","", R334*B334)</f>
        <v/>
      </c>
      <c r="V334" s="157">
        <f>IF(E334="","",U334/(U334+T334))</f>
        <v/>
      </c>
      <c r="W334" s="86">
        <f>IF(B334="","", IF(ROUND(V334,10)=ROUND(D334,10),"Correct", "Error"))</f>
        <v/>
      </c>
      <c r="X334" s="158">
        <f>IF(B334="","", T334+U334)</f>
        <v/>
      </c>
    </row>
    <row customHeight="1" ht="13.5" r="335" s="75">
      <c r="A335" s="126">
        <f>IF('Time Series Inputs'!A335="","",'Time Series Inputs'!A335)</f>
        <v/>
      </c>
      <c r="B335" s="157">
        <f>IF('Time Series Inputs'!B335="","",'Time Series Inputs'!B335)</f>
        <v/>
      </c>
      <c r="C335" s="157">
        <f>IF('Time Series Inputs'!C335="","",'Time Series Inputs'!C335)</f>
        <v/>
      </c>
      <c r="D335" s="157">
        <f>IF(A335="","",'Apply Constraints'!A335)</f>
        <v/>
      </c>
      <c r="E335" s="157">
        <f>IF(B335="","",(V334*B335/B334/(1+V334*(B335/B334-1))))</f>
        <v/>
      </c>
      <c r="F335" s="157">
        <f>IF(B335="","",R334*B335+T334)</f>
        <v/>
      </c>
      <c r="G335" s="157">
        <f>IF(B335="","", E335*F335)</f>
        <v/>
      </c>
      <c r="H335" s="157">
        <f>IF(B335="","", F335 - R334*B335)</f>
        <v/>
      </c>
      <c r="I335" s="157">
        <f>IF(B335="","", G335/B335)</f>
        <v/>
      </c>
      <c r="J335" s="157">
        <f>IF(B335="","", -F335* (1-(1-ANNUAL_STRATEGY_FEE)^(1/252)))</f>
        <v/>
      </c>
      <c r="K335" s="157">
        <f>IF(B335="","", H335+J335)</f>
        <v/>
      </c>
      <c r="L335" s="157">
        <f>IF(B335="","", K335+G335)</f>
        <v/>
      </c>
      <c r="M335" s="157">
        <f>IF(B335="","", G335/L335)</f>
        <v/>
      </c>
      <c r="N335" s="157">
        <f>IF(B335="","",(D335-M335))</f>
        <v/>
      </c>
      <c r="O335" s="157">
        <f>IF(B335="","",BID_OFFER_SPREAD/2*D335)</f>
        <v/>
      </c>
      <c r="P335" s="157">
        <f>IF(A335="","",IF(D335=0,-E335,IF(AND(D335=(N335+O335),NOT(O335=0)),0,IF(D335&gt;=M335,N335/(1+O335),N335/(1-O335)))))</f>
        <v/>
      </c>
      <c r="Q335" s="157">
        <f>IF(B335="","", IF(D335=0,F335*P335/B335, L335*P335/B335))</f>
        <v/>
      </c>
      <c r="R335" s="157">
        <f>IF(B335="","", Q335+I335)</f>
        <v/>
      </c>
      <c r="S335" s="157">
        <f>IF(A335="","",IF(Q335&gt;0,-Q335*B335*(1+BID_OFFER_SPREAD/2),-Q335*B335*(1-BID_OFFER_SPREAD/2)))</f>
        <v/>
      </c>
      <c r="T335" s="157">
        <f>IF(B335="","", K335+S335)</f>
        <v/>
      </c>
      <c r="U335" s="157">
        <f>IF(B335="","", R335*B335)</f>
        <v/>
      </c>
      <c r="V335" s="157">
        <f>IF(E335="","",U335/(U335+T335))</f>
        <v/>
      </c>
      <c r="W335" s="86">
        <f>IF(B335="","", IF(ROUND(V335,10)=ROUND(D335,10),"Correct", "Error"))</f>
        <v/>
      </c>
      <c r="X335" s="158">
        <f>IF(B335="","", T335+U335)</f>
        <v/>
      </c>
    </row>
    <row customHeight="1" ht="13.5" r="336" s="75">
      <c r="A336" s="126">
        <f>IF('Time Series Inputs'!A336="","",'Time Series Inputs'!A336)</f>
        <v/>
      </c>
      <c r="B336" s="157">
        <f>IF('Time Series Inputs'!B336="","",'Time Series Inputs'!B336)</f>
        <v/>
      </c>
      <c r="C336" s="157">
        <f>IF('Time Series Inputs'!C336="","",'Time Series Inputs'!C336)</f>
        <v/>
      </c>
      <c r="D336" s="157">
        <f>IF(A336="","",'Apply Constraints'!A336)</f>
        <v/>
      </c>
      <c r="E336" s="157">
        <f>IF(B336="","",(V335*B336/B335/(1+V335*(B336/B335-1))))</f>
        <v/>
      </c>
      <c r="F336" s="157">
        <f>IF(B336="","",R335*B336+T335)</f>
        <v/>
      </c>
      <c r="G336" s="157">
        <f>IF(B336="","", E336*F336)</f>
        <v/>
      </c>
      <c r="H336" s="157">
        <f>IF(B336="","", F336 - R335*B336)</f>
        <v/>
      </c>
      <c r="I336" s="157">
        <f>IF(B336="","", G336/B336)</f>
        <v/>
      </c>
      <c r="J336" s="157">
        <f>IF(B336="","", -F336* (1-(1-ANNUAL_STRATEGY_FEE)^(1/252)))</f>
        <v/>
      </c>
      <c r="K336" s="157">
        <f>IF(B336="","", H336+J336)</f>
        <v/>
      </c>
      <c r="L336" s="157">
        <f>IF(B336="","", K336+G336)</f>
        <v/>
      </c>
      <c r="M336" s="157">
        <f>IF(B336="","", G336/L336)</f>
        <v/>
      </c>
      <c r="N336" s="157">
        <f>IF(B336="","",(D336-M336))</f>
        <v/>
      </c>
      <c r="O336" s="157">
        <f>IF(B336="","",BID_OFFER_SPREAD/2*D336)</f>
        <v/>
      </c>
      <c r="P336" s="157">
        <f>IF(A336="","",IF(D336=0,-E336,IF(AND(D336=(N336+O336),NOT(O336=0)),0,IF(D336&gt;=M336,N336/(1+O336),N336/(1-O336)))))</f>
        <v/>
      </c>
      <c r="Q336" s="157">
        <f>IF(B336="","", IF(D336=0,F336*P336/B336, L336*P336/B336))</f>
        <v/>
      </c>
      <c r="R336" s="157">
        <f>IF(B336="","", Q336+I336)</f>
        <v/>
      </c>
      <c r="S336" s="157">
        <f>IF(A336="","",IF(Q336&gt;0,-Q336*B336*(1+BID_OFFER_SPREAD/2),-Q336*B336*(1-BID_OFFER_SPREAD/2)))</f>
        <v/>
      </c>
      <c r="T336" s="157">
        <f>IF(B336="","", K336+S336)</f>
        <v/>
      </c>
      <c r="U336" s="157">
        <f>IF(B336="","", R336*B336)</f>
        <v/>
      </c>
      <c r="V336" s="157">
        <f>IF(E336="","",U336/(U336+T336))</f>
        <v/>
      </c>
      <c r="W336" s="86">
        <f>IF(B336="","", IF(ROUND(V336,10)=ROUND(D336,10),"Correct", "Error"))</f>
        <v/>
      </c>
      <c r="X336" s="158">
        <f>IF(B336="","", T336+U336)</f>
        <v/>
      </c>
    </row>
    <row customHeight="1" ht="13.5" r="337" s="75">
      <c r="A337" s="126">
        <f>IF('Time Series Inputs'!A337="","",'Time Series Inputs'!A337)</f>
        <v/>
      </c>
      <c r="B337" s="157">
        <f>IF('Time Series Inputs'!B337="","",'Time Series Inputs'!B337)</f>
        <v/>
      </c>
      <c r="C337" s="157">
        <f>IF('Time Series Inputs'!C337="","",'Time Series Inputs'!C337)</f>
        <v/>
      </c>
      <c r="D337" s="157">
        <f>IF(A337="","",'Apply Constraints'!A337)</f>
        <v/>
      </c>
      <c r="E337" s="157">
        <f>IF(B337="","",(V336*B337/B336/(1+V336*(B337/B336-1))))</f>
        <v/>
      </c>
      <c r="F337" s="157">
        <f>IF(B337="","",R336*B337+T336)</f>
        <v/>
      </c>
      <c r="G337" s="157">
        <f>IF(B337="","", E337*F337)</f>
        <v/>
      </c>
      <c r="H337" s="157">
        <f>IF(B337="","", F337 - R336*B337)</f>
        <v/>
      </c>
      <c r="I337" s="157">
        <f>IF(B337="","", G337/B337)</f>
        <v/>
      </c>
      <c r="J337" s="157">
        <f>IF(B337="","", -F337* (1-(1-ANNUAL_STRATEGY_FEE)^(1/252)))</f>
        <v/>
      </c>
      <c r="K337" s="157">
        <f>IF(B337="","", H337+J337)</f>
        <v/>
      </c>
      <c r="L337" s="157">
        <f>IF(B337="","", K337+G337)</f>
        <v/>
      </c>
      <c r="M337" s="157">
        <f>IF(B337="","", G337/L337)</f>
        <v/>
      </c>
      <c r="N337" s="157">
        <f>IF(B337="","",(D337-M337))</f>
        <v/>
      </c>
      <c r="O337" s="157">
        <f>IF(B337="","",BID_OFFER_SPREAD/2*D337)</f>
        <v/>
      </c>
      <c r="P337" s="157">
        <f>IF(A337="","",IF(D337=0,-E337,IF(AND(D337=(N337+O337),NOT(O337=0)),0,IF(D337&gt;=M337,N337/(1+O337),N337/(1-O337)))))</f>
        <v/>
      </c>
      <c r="Q337" s="157">
        <f>IF(B337="","", IF(D337=0,F337*P337/B337, L337*P337/B337))</f>
        <v/>
      </c>
      <c r="R337" s="157">
        <f>IF(B337="","", Q337+I337)</f>
        <v/>
      </c>
      <c r="S337" s="157">
        <f>IF(A337="","",IF(Q337&gt;0,-Q337*B337*(1+BID_OFFER_SPREAD/2),-Q337*B337*(1-BID_OFFER_SPREAD/2)))</f>
        <v/>
      </c>
      <c r="T337" s="157">
        <f>IF(B337="","", K337+S337)</f>
        <v/>
      </c>
      <c r="U337" s="157">
        <f>IF(B337="","", R337*B337)</f>
        <v/>
      </c>
      <c r="V337" s="157">
        <f>IF(E337="","",U337/(U337+T337))</f>
        <v/>
      </c>
      <c r="W337" s="86">
        <f>IF(B337="","", IF(ROUND(V337,10)=ROUND(D337,10),"Correct", "Error"))</f>
        <v/>
      </c>
      <c r="X337" s="158">
        <f>IF(B337="","", T337+U337)</f>
        <v/>
      </c>
    </row>
    <row customHeight="1" ht="13.5" r="338" s="75">
      <c r="A338" s="126">
        <f>IF('Time Series Inputs'!A338="","",'Time Series Inputs'!A338)</f>
        <v/>
      </c>
      <c r="B338" s="157">
        <f>IF('Time Series Inputs'!B338="","",'Time Series Inputs'!B338)</f>
        <v/>
      </c>
      <c r="C338" s="157">
        <f>IF('Time Series Inputs'!C338="","",'Time Series Inputs'!C338)</f>
        <v/>
      </c>
      <c r="D338" s="157">
        <f>IF(A338="","",'Apply Constraints'!A338)</f>
        <v/>
      </c>
      <c r="E338" s="157">
        <f>IF(B338="","",(V337*B338/B337/(1+V337*(B338/B337-1))))</f>
        <v/>
      </c>
      <c r="F338" s="157">
        <f>IF(B338="","",R337*B338+T337)</f>
        <v/>
      </c>
      <c r="G338" s="157">
        <f>IF(B338="","", E338*F338)</f>
        <v/>
      </c>
      <c r="H338" s="157">
        <f>IF(B338="","", F338 - R337*B338)</f>
        <v/>
      </c>
      <c r="I338" s="157">
        <f>IF(B338="","", G338/B338)</f>
        <v/>
      </c>
      <c r="J338" s="157">
        <f>IF(B338="","", -F338* (1-(1-ANNUAL_STRATEGY_FEE)^(1/252)))</f>
        <v/>
      </c>
      <c r="K338" s="157">
        <f>IF(B338="","", H338+J338)</f>
        <v/>
      </c>
      <c r="L338" s="157">
        <f>IF(B338="","", K338+G338)</f>
        <v/>
      </c>
      <c r="M338" s="157">
        <f>IF(B338="","", G338/L338)</f>
        <v/>
      </c>
      <c r="N338" s="157">
        <f>IF(B338="","",(D338-M338))</f>
        <v/>
      </c>
      <c r="O338" s="157">
        <f>IF(B338="","",BID_OFFER_SPREAD/2*D338)</f>
        <v/>
      </c>
      <c r="P338" s="157">
        <f>IF(A338="","",IF(D338=0,-E338,IF(AND(D338=(N338+O338),NOT(O338=0)),0,IF(D338&gt;=M338,N338/(1+O338),N338/(1-O338)))))</f>
        <v/>
      </c>
      <c r="Q338" s="157">
        <f>IF(B338="","", IF(D338=0,F338*P338/B338, L338*P338/B338))</f>
        <v/>
      </c>
      <c r="R338" s="157">
        <f>IF(B338="","", Q338+I338)</f>
        <v/>
      </c>
      <c r="S338" s="157">
        <f>IF(A338="","",IF(Q338&gt;0,-Q338*B338*(1+BID_OFFER_SPREAD/2),-Q338*B338*(1-BID_OFFER_SPREAD/2)))</f>
        <v/>
      </c>
      <c r="T338" s="157">
        <f>IF(B338="","", K338+S338)</f>
        <v/>
      </c>
      <c r="U338" s="157">
        <f>IF(B338="","", R338*B338)</f>
        <v/>
      </c>
      <c r="V338" s="157">
        <f>IF(E338="","",U338/(U338+T338))</f>
        <v/>
      </c>
      <c r="W338" s="86">
        <f>IF(B338="","", IF(ROUND(V338,10)=ROUND(D338,10),"Correct", "Error"))</f>
        <v/>
      </c>
      <c r="X338" s="158">
        <f>IF(B338="","", T338+U338)</f>
        <v/>
      </c>
    </row>
    <row customHeight="1" ht="13.5" r="339" s="75">
      <c r="A339" s="126">
        <f>IF('Time Series Inputs'!A339="","",'Time Series Inputs'!A339)</f>
        <v/>
      </c>
      <c r="B339" s="157">
        <f>IF('Time Series Inputs'!B339="","",'Time Series Inputs'!B339)</f>
        <v/>
      </c>
      <c r="C339" s="157">
        <f>IF('Time Series Inputs'!C339="","",'Time Series Inputs'!C339)</f>
        <v/>
      </c>
      <c r="D339" s="157">
        <f>IF(A339="","",'Apply Constraints'!A339)</f>
        <v/>
      </c>
      <c r="E339" s="157">
        <f>IF(B339="","",(V338*B339/B338/(1+V338*(B339/B338-1))))</f>
        <v/>
      </c>
      <c r="F339" s="157">
        <f>IF(B339="","",R338*B339+T338)</f>
        <v/>
      </c>
      <c r="G339" s="157">
        <f>IF(B339="","", E339*F339)</f>
        <v/>
      </c>
      <c r="H339" s="157">
        <f>IF(B339="","", F339 - R338*B339)</f>
        <v/>
      </c>
      <c r="I339" s="157">
        <f>IF(B339="","", G339/B339)</f>
        <v/>
      </c>
      <c r="J339" s="157">
        <f>IF(B339="","", -F339* (1-(1-ANNUAL_STRATEGY_FEE)^(1/252)))</f>
        <v/>
      </c>
      <c r="K339" s="157">
        <f>IF(B339="","", H339+J339)</f>
        <v/>
      </c>
      <c r="L339" s="157">
        <f>IF(B339="","", K339+G339)</f>
        <v/>
      </c>
      <c r="M339" s="157">
        <f>IF(B339="","", G339/L339)</f>
        <v/>
      </c>
      <c r="N339" s="157">
        <f>IF(B339="","",(D339-M339))</f>
        <v/>
      </c>
      <c r="O339" s="157">
        <f>IF(B339="","",BID_OFFER_SPREAD/2*D339)</f>
        <v/>
      </c>
      <c r="P339" s="157">
        <f>IF(A339="","",IF(D339=0,-E339,IF(AND(D339=(N339+O339),NOT(O339=0)),0,IF(D339&gt;=M339,N339/(1+O339),N339/(1-O339)))))</f>
        <v/>
      </c>
      <c r="Q339" s="157">
        <f>IF(B339="","", IF(D339=0,F339*P339/B339, L339*P339/B339))</f>
        <v/>
      </c>
      <c r="R339" s="157">
        <f>IF(B339="","", Q339+I339)</f>
        <v/>
      </c>
      <c r="S339" s="157">
        <f>IF(A339="","",IF(Q339&gt;0,-Q339*B339*(1+BID_OFFER_SPREAD/2),-Q339*B339*(1-BID_OFFER_SPREAD/2)))</f>
        <v/>
      </c>
      <c r="T339" s="157">
        <f>IF(B339="","", K339+S339)</f>
        <v/>
      </c>
      <c r="U339" s="157">
        <f>IF(B339="","", R339*B339)</f>
        <v/>
      </c>
      <c r="V339" s="157">
        <f>IF(E339="","",U339/(U339+T339))</f>
        <v/>
      </c>
      <c r="W339" s="86">
        <f>IF(B339="","", IF(ROUND(V339,10)=ROUND(D339,10),"Correct", "Error"))</f>
        <v/>
      </c>
      <c r="X339" s="158">
        <f>IF(B339="","", T339+U339)</f>
        <v/>
      </c>
    </row>
    <row customHeight="1" ht="13.5" r="340" s="75">
      <c r="A340" s="126">
        <f>IF('Time Series Inputs'!A340="","",'Time Series Inputs'!A340)</f>
        <v/>
      </c>
      <c r="B340" s="157">
        <f>IF('Time Series Inputs'!B340="","",'Time Series Inputs'!B340)</f>
        <v/>
      </c>
      <c r="C340" s="157">
        <f>IF('Time Series Inputs'!C340="","",'Time Series Inputs'!C340)</f>
        <v/>
      </c>
      <c r="D340" s="157">
        <f>IF(A340="","",'Apply Constraints'!A340)</f>
        <v/>
      </c>
      <c r="E340" s="157">
        <f>IF(B340="","",(V339*B340/B339/(1+V339*(B340/B339-1))))</f>
        <v/>
      </c>
      <c r="F340" s="157">
        <f>IF(B340="","",R339*B340+T339)</f>
        <v/>
      </c>
      <c r="G340" s="157">
        <f>IF(B340="","", E340*F340)</f>
        <v/>
      </c>
      <c r="H340" s="157">
        <f>IF(B340="","", F340 - R339*B340)</f>
        <v/>
      </c>
      <c r="I340" s="157">
        <f>IF(B340="","", G340/B340)</f>
        <v/>
      </c>
      <c r="J340" s="157">
        <f>IF(B340="","", -F340* (1-(1-ANNUAL_STRATEGY_FEE)^(1/252)))</f>
        <v/>
      </c>
      <c r="K340" s="157">
        <f>IF(B340="","", H340+J340)</f>
        <v/>
      </c>
      <c r="L340" s="157">
        <f>IF(B340="","", K340+G340)</f>
        <v/>
      </c>
      <c r="M340" s="157">
        <f>IF(B340="","", G340/L340)</f>
        <v/>
      </c>
      <c r="N340" s="157">
        <f>IF(B340="","",(D340-M340))</f>
        <v/>
      </c>
      <c r="O340" s="157">
        <f>IF(B340="","",BID_OFFER_SPREAD/2*D340)</f>
        <v/>
      </c>
      <c r="P340" s="157">
        <f>IF(A340="","",IF(D340=0,-E340,IF(AND(D340=(N340+O340),NOT(O340=0)),0,IF(D340&gt;=M340,N340/(1+O340),N340/(1-O340)))))</f>
        <v/>
      </c>
      <c r="Q340" s="157">
        <f>IF(B340="","", IF(D340=0,F340*P340/B340, L340*P340/B340))</f>
        <v/>
      </c>
      <c r="R340" s="157">
        <f>IF(B340="","", Q340+I340)</f>
        <v/>
      </c>
      <c r="S340" s="157">
        <f>IF(A340="","",IF(Q340&gt;0,-Q340*B340*(1+BID_OFFER_SPREAD/2),-Q340*B340*(1-BID_OFFER_SPREAD/2)))</f>
        <v/>
      </c>
      <c r="T340" s="157">
        <f>IF(B340="","", K340+S340)</f>
        <v/>
      </c>
      <c r="U340" s="157">
        <f>IF(B340="","", R340*B340)</f>
        <v/>
      </c>
      <c r="V340" s="157">
        <f>IF(E340="","",U340/(U340+T340))</f>
        <v/>
      </c>
      <c r="W340" s="86">
        <f>IF(B340="","", IF(ROUND(V340,10)=ROUND(D340,10),"Correct", "Error"))</f>
        <v/>
      </c>
      <c r="X340" s="158">
        <f>IF(B340="","", T340+U340)</f>
        <v/>
      </c>
    </row>
    <row customHeight="1" ht="13.5" r="341" s="75">
      <c r="A341" s="126">
        <f>IF('Time Series Inputs'!A341="","",'Time Series Inputs'!A341)</f>
        <v/>
      </c>
      <c r="B341" s="157">
        <f>IF('Time Series Inputs'!B341="","",'Time Series Inputs'!B341)</f>
        <v/>
      </c>
      <c r="C341" s="157">
        <f>IF('Time Series Inputs'!C341="","",'Time Series Inputs'!C341)</f>
        <v/>
      </c>
      <c r="D341" s="157">
        <f>IF(A341="","",'Apply Constraints'!A341)</f>
        <v/>
      </c>
      <c r="E341" s="157">
        <f>IF(B341="","",(V340*B341/B340/(1+V340*(B341/B340-1))))</f>
        <v/>
      </c>
      <c r="F341" s="157">
        <f>IF(B341="","",R340*B341+T340)</f>
        <v/>
      </c>
      <c r="G341" s="157">
        <f>IF(B341="","", E341*F341)</f>
        <v/>
      </c>
      <c r="H341" s="157">
        <f>IF(B341="","", F341 - R340*B341)</f>
        <v/>
      </c>
      <c r="I341" s="157">
        <f>IF(B341="","", G341/B341)</f>
        <v/>
      </c>
      <c r="J341" s="157">
        <f>IF(B341="","", -F341* (1-(1-ANNUAL_STRATEGY_FEE)^(1/252)))</f>
        <v/>
      </c>
      <c r="K341" s="157">
        <f>IF(B341="","", H341+J341)</f>
        <v/>
      </c>
      <c r="L341" s="157">
        <f>IF(B341="","", K341+G341)</f>
        <v/>
      </c>
      <c r="M341" s="157">
        <f>IF(B341="","", G341/L341)</f>
        <v/>
      </c>
      <c r="N341" s="157">
        <f>IF(B341="","",(D341-M341))</f>
        <v/>
      </c>
      <c r="O341" s="157">
        <f>IF(B341="","",BID_OFFER_SPREAD/2*D341)</f>
        <v/>
      </c>
      <c r="P341" s="157">
        <f>IF(A341="","",IF(D341=0,-E341,IF(AND(D341=(N341+O341),NOT(O341=0)),0,IF(D341&gt;=M341,N341/(1+O341),N341/(1-O341)))))</f>
        <v/>
      </c>
      <c r="Q341" s="157">
        <f>IF(B341="","", IF(D341=0,F341*P341/B341, L341*P341/B341))</f>
        <v/>
      </c>
      <c r="R341" s="157">
        <f>IF(B341="","", Q341+I341)</f>
        <v/>
      </c>
      <c r="S341" s="157">
        <f>IF(A341="","",IF(Q341&gt;0,-Q341*B341*(1+BID_OFFER_SPREAD/2),-Q341*B341*(1-BID_OFFER_SPREAD/2)))</f>
        <v/>
      </c>
      <c r="T341" s="157">
        <f>IF(B341="","", K341+S341)</f>
        <v/>
      </c>
      <c r="U341" s="157">
        <f>IF(B341="","", R341*B341)</f>
        <v/>
      </c>
      <c r="V341" s="157">
        <f>IF(E341="","",U341/(U341+T341))</f>
        <v/>
      </c>
      <c r="W341" s="86">
        <f>IF(B341="","", IF(ROUND(V341,10)=ROUND(D341,10),"Correct", "Error"))</f>
        <v/>
      </c>
      <c r="X341" s="158">
        <f>IF(B341="","", T341+U341)</f>
        <v/>
      </c>
    </row>
    <row customHeight="1" ht="13.5" r="342" s="75">
      <c r="A342" s="126">
        <f>IF('Time Series Inputs'!A342="","",'Time Series Inputs'!A342)</f>
        <v/>
      </c>
      <c r="B342" s="157">
        <f>IF('Time Series Inputs'!B342="","",'Time Series Inputs'!B342)</f>
        <v/>
      </c>
      <c r="C342" s="157">
        <f>IF('Time Series Inputs'!C342="","",'Time Series Inputs'!C342)</f>
        <v/>
      </c>
      <c r="D342" s="157">
        <f>IF(A342="","",'Apply Constraints'!A342)</f>
        <v/>
      </c>
      <c r="E342" s="157">
        <f>IF(B342="","",(V341*B342/B341/(1+V341*(B342/B341-1))))</f>
        <v/>
      </c>
      <c r="F342" s="157">
        <f>IF(B342="","",R341*B342+T341)</f>
        <v/>
      </c>
      <c r="G342" s="157">
        <f>IF(B342="","", E342*F342)</f>
        <v/>
      </c>
      <c r="H342" s="157">
        <f>IF(B342="","", F342 - R341*B342)</f>
        <v/>
      </c>
      <c r="I342" s="157">
        <f>IF(B342="","", G342/B342)</f>
        <v/>
      </c>
      <c r="J342" s="157">
        <f>IF(B342="","", -F342* (1-(1-ANNUAL_STRATEGY_FEE)^(1/252)))</f>
        <v/>
      </c>
      <c r="K342" s="157">
        <f>IF(B342="","", H342+J342)</f>
        <v/>
      </c>
      <c r="L342" s="157">
        <f>IF(B342="","", K342+G342)</f>
        <v/>
      </c>
      <c r="M342" s="157">
        <f>IF(B342="","", G342/L342)</f>
        <v/>
      </c>
      <c r="N342" s="157">
        <f>IF(B342="","",(D342-M342))</f>
        <v/>
      </c>
      <c r="O342" s="157">
        <f>IF(B342="","",BID_OFFER_SPREAD/2*D342)</f>
        <v/>
      </c>
      <c r="P342" s="157">
        <f>IF(A342="","",IF(D342=0,-E342,IF(AND(D342=(N342+O342),NOT(O342=0)),0,IF(D342&gt;=M342,N342/(1+O342),N342/(1-O342)))))</f>
        <v/>
      </c>
      <c r="Q342" s="157">
        <f>IF(B342="","", IF(D342=0,F342*P342/B342, L342*P342/B342))</f>
        <v/>
      </c>
      <c r="R342" s="157">
        <f>IF(B342="","", Q342+I342)</f>
        <v/>
      </c>
      <c r="S342" s="157">
        <f>IF(A342="","",IF(Q342&gt;0,-Q342*B342*(1+BID_OFFER_SPREAD/2),-Q342*B342*(1-BID_OFFER_SPREAD/2)))</f>
        <v/>
      </c>
      <c r="T342" s="157">
        <f>IF(B342="","", K342+S342)</f>
        <v/>
      </c>
      <c r="U342" s="157">
        <f>IF(B342="","", R342*B342)</f>
        <v/>
      </c>
      <c r="V342" s="157">
        <f>IF(E342="","",U342/(U342+T342))</f>
        <v/>
      </c>
      <c r="W342" s="86">
        <f>IF(B342="","", IF(ROUND(V342,10)=ROUND(D342,10),"Correct", "Error"))</f>
        <v/>
      </c>
      <c r="X342" s="158">
        <f>IF(B342="","", T342+U342)</f>
        <v/>
      </c>
    </row>
    <row customHeight="1" ht="13.5" r="343" s="75">
      <c r="A343" s="126">
        <f>IF('Time Series Inputs'!A343="","",'Time Series Inputs'!A343)</f>
        <v/>
      </c>
      <c r="B343" s="157">
        <f>IF('Time Series Inputs'!B343="","",'Time Series Inputs'!B343)</f>
        <v/>
      </c>
      <c r="C343" s="157">
        <f>IF('Time Series Inputs'!C343="","",'Time Series Inputs'!C343)</f>
        <v/>
      </c>
      <c r="D343" s="157">
        <f>IF(A343="","",'Apply Constraints'!A343)</f>
        <v/>
      </c>
      <c r="E343" s="157">
        <f>IF(B343="","",(V342*B343/B342/(1+V342*(B343/B342-1))))</f>
        <v/>
      </c>
      <c r="F343" s="157">
        <f>IF(B343="","",R342*B343+T342)</f>
        <v/>
      </c>
      <c r="G343" s="157">
        <f>IF(B343="","", E343*F343)</f>
        <v/>
      </c>
      <c r="H343" s="157">
        <f>IF(B343="","", F343 - R342*B343)</f>
        <v/>
      </c>
      <c r="I343" s="157">
        <f>IF(B343="","", G343/B343)</f>
        <v/>
      </c>
      <c r="J343" s="157">
        <f>IF(B343="","", -F343* (1-(1-ANNUAL_STRATEGY_FEE)^(1/252)))</f>
        <v/>
      </c>
      <c r="K343" s="157">
        <f>IF(B343="","", H343+J343)</f>
        <v/>
      </c>
      <c r="L343" s="157">
        <f>IF(B343="","", K343+G343)</f>
        <v/>
      </c>
      <c r="M343" s="157">
        <f>IF(B343="","", G343/L343)</f>
        <v/>
      </c>
      <c r="N343" s="157">
        <f>IF(B343="","",(D343-M343))</f>
        <v/>
      </c>
      <c r="O343" s="157">
        <f>IF(B343="","",BID_OFFER_SPREAD/2*D343)</f>
        <v/>
      </c>
      <c r="P343" s="157">
        <f>IF(A343="","",IF(D343=0,-E343,IF(AND(D343=(N343+O343),NOT(O343=0)),0,IF(D343&gt;=M343,N343/(1+O343),N343/(1-O343)))))</f>
        <v/>
      </c>
      <c r="Q343" s="157">
        <f>IF(B343="","", IF(D343=0,F343*P343/B343, L343*P343/B343))</f>
        <v/>
      </c>
      <c r="R343" s="157">
        <f>IF(B343="","", Q343+I343)</f>
        <v/>
      </c>
      <c r="S343" s="157">
        <f>IF(A343="","",IF(Q343&gt;0,-Q343*B343*(1+BID_OFFER_SPREAD/2),-Q343*B343*(1-BID_OFFER_SPREAD/2)))</f>
        <v/>
      </c>
      <c r="T343" s="157">
        <f>IF(B343="","", K343+S343)</f>
        <v/>
      </c>
      <c r="U343" s="157">
        <f>IF(B343="","", R343*B343)</f>
        <v/>
      </c>
      <c r="V343" s="157">
        <f>IF(E343="","",U343/(U343+T343))</f>
        <v/>
      </c>
      <c r="W343" s="86">
        <f>IF(B343="","", IF(ROUND(V343,10)=ROUND(D343,10),"Correct", "Error"))</f>
        <v/>
      </c>
      <c r="X343" s="158">
        <f>IF(B343="","", T343+U343)</f>
        <v/>
      </c>
    </row>
    <row customHeight="1" ht="13.5" r="344" s="75">
      <c r="A344" s="126">
        <f>IF('Time Series Inputs'!A344="","",'Time Series Inputs'!A344)</f>
        <v/>
      </c>
      <c r="B344" s="157">
        <f>IF('Time Series Inputs'!B344="","",'Time Series Inputs'!B344)</f>
        <v/>
      </c>
      <c r="C344" s="157">
        <f>IF('Time Series Inputs'!C344="","",'Time Series Inputs'!C344)</f>
        <v/>
      </c>
      <c r="D344" s="157">
        <f>IF(A344="","",'Apply Constraints'!A344)</f>
        <v/>
      </c>
      <c r="E344" s="157">
        <f>IF(B344="","",(V343*B344/B343/(1+V343*(B344/B343-1))))</f>
        <v/>
      </c>
      <c r="F344" s="157">
        <f>IF(B344="","",R343*B344+T343)</f>
        <v/>
      </c>
      <c r="G344" s="157">
        <f>IF(B344="","", E344*F344)</f>
        <v/>
      </c>
      <c r="H344" s="157">
        <f>IF(B344="","", F344 - R343*B344)</f>
        <v/>
      </c>
      <c r="I344" s="157">
        <f>IF(B344="","", G344/B344)</f>
        <v/>
      </c>
      <c r="J344" s="157">
        <f>IF(B344="","", -F344* (1-(1-ANNUAL_STRATEGY_FEE)^(1/252)))</f>
        <v/>
      </c>
      <c r="K344" s="157">
        <f>IF(B344="","", H344+J344)</f>
        <v/>
      </c>
      <c r="L344" s="157">
        <f>IF(B344="","", K344+G344)</f>
        <v/>
      </c>
      <c r="M344" s="157">
        <f>IF(B344="","", G344/L344)</f>
        <v/>
      </c>
      <c r="N344" s="157">
        <f>IF(B344="","",(D344-M344))</f>
        <v/>
      </c>
      <c r="O344" s="157">
        <f>IF(B344="","",BID_OFFER_SPREAD/2*D344)</f>
        <v/>
      </c>
      <c r="P344" s="157">
        <f>IF(A344="","",IF(D344=0,-E344,IF(AND(D344=(N344+O344),NOT(O344=0)),0,IF(D344&gt;=M344,N344/(1+O344),N344/(1-O344)))))</f>
        <v/>
      </c>
      <c r="Q344" s="157">
        <f>IF(B344="","", IF(D344=0,F344*P344/B344, L344*P344/B344))</f>
        <v/>
      </c>
      <c r="R344" s="157">
        <f>IF(B344="","", Q344+I344)</f>
        <v/>
      </c>
      <c r="S344" s="157">
        <f>IF(A344="","",IF(Q344&gt;0,-Q344*B344*(1+BID_OFFER_SPREAD/2),-Q344*B344*(1-BID_OFFER_SPREAD/2)))</f>
        <v/>
      </c>
      <c r="T344" s="157">
        <f>IF(B344="","", K344+S344)</f>
        <v/>
      </c>
      <c r="U344" s="157">
        <f>IF(B344="","", R344*B344)</f>
        <v/>
      </c>
      <c r="V344" s="157">
        <f>IF(E344="","",U344/(U344+T344))</f>
        <v/>
      </c>
      <c r="W344" s="86">
        <f>IF(B344="","", IF(ROUND(V344,10)=ROUND(D344,10),"Correct", "Error"))</f>
        <v/>
      </c>
      <c r="X344" s="158">
        <f>IF(B344="","", T344+U344)</f>
        <v/>
      </c>
    </row>
    <row customHeight="1" ht="13.5" r="345" s="75">
      <c r="A345" s="126">
        <f>IF('Time Series Inputs'!A345="","",'Time Series Inputs'!A345)</f>
        <v/>
      </c>
      <c r="B345" s="157">
        <f>IF('Time Series Inputs'!B345="","",'Time Series Inputs'!B345)</f>
        <v/>
      </c>
      <c r="C345" s="157">
        <f>IF('Time Series Inputs'!C345="","",'Time Series Inputs'!C345)</f>
        <v/>
      </c>
      <c r="D345" s="157">
        <f>IF(A345="","",'Apply Constraints'!A345)</f>
        <v/>
      </c>
      <c r="E345" s="157">
        <f>IF(B345="","",(V344*B345/B344/(1+V344*(B345/B344-1))))</f>
        <v/>
      </c>
      <c r="F345" s="157">
        <f>IF(B345="","",R344*B345+T344)</f>
        <v/>
      </c>
      <c r="G345" s="157">
        <f>IF(B345="","", E345*F345)</f>
        <v/>
      </c>
      <c r="H345" s="157">
        <f>IF(B345="","", F345 - R344*B345)</f>
        <v/>
      </c>
      <c r="I345" s="157">
        <f>IF(B345="","", G345/B345)</f>
        <v/>
      </c>
      <c r="J345" s="157">
        <f>IF(B345="","", -F345* (1-(1-ANNUAL_STRATEGY_FEE)^(1/252)))</f>
        <v/>
      </c>
      <c r="K345" s="157">
        <f>IF(B345="","", H345+J345)</f>
        <v/>
      </c>
      <c r="L345" s="157">
        <f>IF(B345="","", K345+G345)</f>
        <v/>
      </c>
      <c r="M345" s="157">
        <f>IF(B345="","", G345/L345)</f>
        <v/>
      </c>
      <c r="N345" s="157">
        <f>IF(B345="","",(D345-M345))</f>
        <v/>
      </c>
      <c r="O345" s="157">
        <f>IF(B345="","",BID_OFFER_SPREAD/2*D345)</f>
        <v/>
      </c>
      <c r="P345" s="157">
        <f>IF(A345="","",IF(D345=0,-E345,IF(AND(D345=(N345+O345),NOT(O345=0)),0,IF(D345&gt;=M345,N345/(1+O345),N345/(1-O345)))))</f>
        <v/>
      </c>
      <c r="Q345" s="157">
        <f>IF(B345="","", IF(D345=0,F345*P345/B345, L345*P345/B345))</f>
        <v/>
      </c>
      <c r="R345" s="157">
        <f>IF(B345="","", Q345+I345)</f>
        <v/>
      </c>
      <c r="S345" s="157">
        <f>IF(A345="","",IF(Q345&gt;0,-Q345*B345*(1+BID_OFFER_SPREAD/2),-Q345*B345*(1-BID_OFFER_SPREAD/2)))</f>
        <v/>
      </c>
      <c r="T345" s="157">
        <f>IF(B345="","", K345+S345)</f>
        <v/>
      </c>
      <c r="U345" s="157">
        <f>IF(B345="","", R345*B345)</f>
        <v/>
      </c>
      <c r="V345" s="157">
        <f>IF(E345="","",U345/(U345+T345))</f>
        <v/>
      </c>
      <c r="W345" s="86">
        <f>IF(B345="","", IF(ROUND(V345,10)=ROUND(D345,10),"Correct", "Error"))</f>
        <v/>
      </c>
      <c r="X345" s="158">
        <f>IF(B345="","", T345+U345)</f>
        <v/>
      </c>
    </row>
    <row customHeight="1" ht="13.5" r="346" s="75">
      <c r="A346" s="126">
        <f>IF('Time Series Inputs'!A346="","",'Time Series Inputs'!A346)</f>
        <v/>
      </c>
      <c r="B346" s="157">
        <f>IF('Time Series Inputs'!B346="","",'Time Series Inputs'!B346)</f>
        <v/>
      </c>
      <c r="C346" s="157">
        <f>IF('Time Series Inputs'!C346="","",'Time Series Inputs'!C346)</f>
        <v/>
      </c>
      <c r="D346" s="157">
        <f>IF(A346="","",'Apply Constraints'!A346)</f>
        <v/>
      </c>
      <c r="E346" s="157">
        <f>IF(B346="","",(V345*B346/B345/(1+V345*(B346/B345-1))))</f>
        <v/>
      </c>
      <c r="F346" s="157">
        <f>IF(B346="","",R345*B346+T345)</f>
        <v/>
      </c>
      <c r="G346" s="157">
        <f>IF(B346="","", E346*F346)</f>
        <v/>
      </c>
      <c r="H346" s="157">
        <f>IF(B346="","", F346 - R345*B346)</f>
        <v/>
      </c>
      <c r="I346" s="157">
        <f>IF(B346="","", G346/B346)</f>
        <v/>
      </c>
      <c r="J346" s="157">
        <f>IF(B346="","", -F346* (1-(1-ANNUAL_STRATEGY_FEE)^(1/252)))</f>
        <v/>
      </c>
      <c r="K346" s="157">
        <f>IF(B346="","", H346+J346)</f>
        <v/>
      </c>
      <c r="L346" s="157">
        <f>IF(B346="","", K346+G346)</f>
        <v/>
      </c>
      <c r="M346" s="157">
        <f>IF(B346="","", G346/L346)</f>
        <v/>
      </c>
      <c r="N346" s="157">
        <f>IF(B346="","",(D346-M346))</f>
        <v/>
      </c>
      <c r="O346" s="157">
        <f>IF(B346="","",BID_OFFER_SPREAD/2*D346)</f>
        <v/>
      </c>
      <c r="P346" s="157">
        <f>IF(A346="","",IF(D346=0,-E346,IF(AND(D346=(N346+O346),NOT(O346=0)),0,IF(D346&gt;=M346,N346/(1+O346),N346/(1-O346)))))</f>
        <v/>
      </c>
      <c r="Q346" s="157">
        <f>IF(B346="","", IF(D346=0,F346*P346/B346, L346*P346/B346))</f>
        <v/>
      </c>
      <c r="R346" s="157">
        <f>IF(B346="","", Q346+I346)</f>
        <v/>
      </c>
      <c r="S346" s="157">
        <f>IF(A346="","",IF(Q346&gt;0,-Q346*B346*(1+BID_OFFER_SPREAD/2),-Q346*B346*(1-BID_OFFER_SPREAD/2)))</f>
        <v/>
      </c>
      <c r="T346" s="157">
        <f>IF(B346="","", K346+S346)</f>
        <v/>
      </c>
      <c r="U346" s="157">
        <f>IF(B346="","", R346*B346)</f>
        <v/>
      </c>
      <c r="V346" s="157">
        <f>IF(E346="","",U346/(U346+T346))</f>
        <v/>
      </c>
      <c r="W346" s="86">
        <f>IF(B346="","", IF(ROUND(V346,10)=ROUND(D346,10),"Correct", "Error"))</f>
        <v/>
      </c>
      <c r="X346" s="158">
        <f>IF(B346="","", T346+U346)</f>
        <v/>
      </c>
    </row>
    <row customHeight="1" ht="13.5" r="347" s="75">
      <c r="A347" s="126">
        <f>IF('Time Series Inputs'!A347="","",'Time Series Inputs'!A347)</f>
        <v/>
      </c>
      <c r="B347" s="157">
        <f>IF('Time Series Inputs'!B347="","",'Time Series Inputs'!B347)</f>
        <v/>
      </c>
      <c r="C347" s="157">
        <f>IF('Time Series Inputs'!C347="","",'Time Series Inputs'!C347)</f>
        <v/>
      </c>
      <c r="D347" s="157">
        <f>IF(A347="","",'Apply Constraints'!A347)</f>
        <v/>
      </c>
      <c r="E347" s="157">
        <f>IF(B347="","",(V346*B347/B346/(1+V346*(B347/B346-1))))</f>
        <v/>
      </c>
      <c r="F347" s="157">
        <f>IF(B347="","",R346*B347+T346)</f>
        <v/>
      </c>
      <c r="G347" s="157">
        <f>IF(B347="","", E347*F347)</f>
        <v/>
      </c>
      <c r="H347" s="157">
        <f>IF(B347="","", F347 - R346*B347)</f>
        <v/>
      </c>
      <c r="I347" s="157">
        <f>IF(B347="","", G347/B347)</f>
        <v/>
      </c>
      <c r="J347" s="157">
        <f>IF(B347="","", -F347* (1-(1-ANNUAL_STRATEGY_FEE)^(1/252)))</f>
        <v/>
      </c>
      <c r="K347" s="157">
        <f>IF(B347="","", H347+J347)</f>
        <v/>
      </c>
      <c r="L347" s="157">
        <f>IF(B347="","", K347+G347)</f>
        <v/>
      </c>
      <c r="M347" s="157">
        <f>IF(B347="","", G347/L347)</f>
        <v/>
      </c>
      <c r="N347" s="157">
        <f>IF(B347="","",(D347-M347))</f>
        <v/>
      </c>
      <c r="O347" s="157">
        <f>IF(B347="","",BID_OFFER_SPREAD/2*D347)</f>
        <v/>
      </c>
      <c r="P347" s="157">
        <f>IF(A347="","",IF(D347=0,-E347,IF(AND(D347=(N347+O347),NOT(O347=0)),0,IF(D347&gt;=M347,N347/(1+O347),N347/(1-O347)))))</f>
        <v/>
      </c>
      <c r="Q347" s="157">
        <f>IF(B347="","", IF(D347=0,F347*P347/B347, L347*P347/B347))</f>
        <v/>
      </c>
      <c r="R347" s="157">
        <f>IF(B347="","", Q347+I347)</f>
        <v/>
      </c>
      <c r="S347" s="157">
        <f>IF(A347="","",IF(Q347&gt;0,-Q347*B347*(1+BID_OFFER_SPREAD/2),-Q347*B347*(1-BID_OFFER_SPREAD/2)))</f>
        <v/>
      </c>
      <c r="T347" s="157">
        <f>IF(B347="","", K347+S347)</f>
        <v/>
      </c>
      <c r="U347" s="157">
        <f>IF(B347="","", R347*B347)</f>
        <v/>
      </c>
      <c r="V347" s="157">
        <f>IF(E347="","",U347/(U347+T347))</f>
        <v/>
      </c>
      <c r="W347" s="86">
        <f>IF(B347="","", IF(ROUND(V347,10)=ROUND(D347,10),"Correct", "Error"))</f>
        <v/>
      </c>
      <c r="X347" s="158">
        <f>IF(B347="","", T347+U347)</f>
        <v/>
      </c>
    </row>
    <row customHeight="1" ht="13.5" r="348" s="75">
      <c r="A348" s="126">
        <f>IF('Time Series Inputs'!A348="","",'Time Series Inputs'!A348)</f>
        <v/>
      </c>
      <c r="B348" s="157">
        <f>IF('Time Series Inputs'!B348="","",'Time Series Inputs'!B348)</f>
        <v/>
      </c>
      <c r="C348" s="157">
        <f>IF('Time Series Inputs'!C348="","",'Time Series Inputs'!C348)</f>
        <v/>
      </c>
      <c r="D348" s="157">
        <f>IF(A348="","",'Apply Constraints'!A348)</f>
        <v/>
      </c>
      <c r="E348" s="157">
        <f>IF(B348="","",(V347*B348/B347/(1+V347*(B348/B347-1))))</f>
        <v/>
      </c>
      <c r="F348" s="157">
        <f>IF(B348="","",R347*B348+T347)</f>
        <v/>
      </c>
      <c r="G348" s="157">
        <f>IF(B348="","", E348*F348)</f>
        <v/>
      </c>
      <c r="H348" s="157">
        <f>IF(B348="","", F348 - R347*B348)</f>
        <v/>
      </c>
      <c r="I348" s="157">
        <f>IF(B348="","", G348/B348)</f>
        <v/>
      </c>
      <c r="J348" s="157">
        <f>IF(B348="","", -F348* (1-(1-ANNUAL_STRATEGY_FEE)^(1/252)))</f>
        <v/>
      </c>
      <c r="K348" s="157">
        <f>IF(B348="","", H348+J348)</f>
        <v/>
      </c>
      <c r="L348" s="157">
        <f>IF(B348="","", K348+G348)</f>
        <v/>
      </c>
      <c r="M348" s="157">
        <f>IF(B348="","", G348/L348)</f>
        <v/>
      </c>
      <c r="N348" s="157">
        <f>IF(B348="","",(D348-M348))</f>
        <v/>
      </c>
      <c r="O348" s="157">
        <f>IF(B348="","",BID_OFFER_SPREAD/2*D348)</f>
        <v/>
      </c>
      <c r="P348" s="157">
        <f>IF(A348="","",IF(D348=0,-E348,IF(AND(D348=(N348+O348),NOT(O348=0)),0,IF(D348&gt;=M348,N348/(1+O348),N348/(1-O348)))))</f>
        <v/>
      </c>
      <c r="Q348" s="157">
        <f>IF(B348="","", IF(D348=0,F348*P348/B348, L348*P348/B348))</f>
        <v/>
      </c>
      <c r="R348" s="157">
        <f>IF(B348="","", Q348+I348)</f>
        <v/>
      </c>
      <c r="S348" s="157">
        <f>IF(A348="","",IF(Q348&gt;0,-Q348*B348*(1+BID_OFFER_SPREAD/2),-Q348*B348*(1-BID_OFFER_SPREAD/2)))</f>
        <v/>
      </c>
      <c r="T348" s="157">
        <f>IF(B348="","", K348+S348)</f>
        <v/>
      </c>
      <c r="U348" s="157">
        <f>IF(B348="","", R348*B348)</f>
        <v/>
      </c>
      <c r="V348" s="157">
        <f>IF(E348="","",U348/(U348+T348))</f>
        <v/>
      </c>
      <c r="W348" s="86">
        <f>IF(B348="","", IF(ROUND(V348,10)=ROUND(D348,10),"Correct", "Error"))</f>
        <v/>
      </c>
      <c r="X348" s="158">
        <f>IF(B348="","", T348+U348)</f>
        <v/>
      </c>
    </row>
    <row customHeight="1" ht="13.5" r="349" s="75">
      <c r="A349" s="126">
        <f>IF('Time Series Inputs'!A349="","",'Time Series Inputs'!A349)</f>
        <v/>
      </c>
      <c r="B349" s="157">
        <f>IF('Time Series Inputs'!B349="","",'Time Series Inputs'!B349)</f>
        <v/>
      </c>
      <c r="C349" s="157">
        <f>IF('Time Series Inputs'!C349="","",'Time Series Inputs'!C349)</f>
        <v/>
      </c>
      <c r="D349" s="157">
        <f>IF(A349="","",'Apply Constraints'!A349)</f>
        <v/>
      </c>
      <c r="E349" s="157">
        <f>IF(B349="","",(V348*B349/B348/(1+V348*(B349/B348-1))))</f>
        <v/>
      </c>
      <c r="F349" s="157">
        <f>IF(B349="","",R348*B349+T348)</f>
        <v/>
      </c>
      <c r="G349" s="157">
        <f>IF(B349="","", E349*F349)</f>
        <v/>
      </c>
      <c r="H349" s="157">
        <f>IF(B349="","", F349 - R348*B349)</f>
        <v/>
      </c>
      <c r="I349" s="157">
        <f>IF(B349="","", G349/B349)</f>
        <v/>
      </c>
      <c r="J349" s="157">
        <f>IF(B349="","", -F349* (1-(1-ANNUAL_STRATEGY_FEE)^(1/252)))</f>
        <v/>
      </c>
      <c r="K349" s="157">
        <f>IF(B349="","", H349+J349)</f>
        <v/>
      </c>
      <c r="L349" s="157">
        <f>IF(B349="","", K349+G349)</f>
        <v/>
      </c>
      <c r="M349" s="157">
        <f>IF(B349="","", G349/L349)</f>
        <v/>
      </c>
      <c r="N349" s="157">
        <f>IF(B349="","",(D349-M349))</f>
        <v/>
      </c>
      <c r="O349" s="157">
        <f>IF(B349="","",BID_OFFER_SPREAD/2*D349)</f>
        <v/>
      </c>
      <c r="P349" s="157">
        <f>IF(A349="","",IF(D349=0,-E349,IF(AND(D349=(N349+O349),NOT(O349=0)),0,IF(D349&gt;=M349,N349/(1+O349),N349/(1-O349)))))</f>
        <v/>
      </c>
      <c r="Q349" s="157">
        <f>IF(B349="","", IF(D349=0,F349*P349/B349, L349*P349/B349))</f>
        <v/>
      </c>
      <c r="R349" s="157">
        <f>IF(B349="","", Q349+I349)</f>
        <v/>
      </c>
      <c r="S349" s="157">
        <f>IF(A349="","",IF(Q349&gt;0,-Q349*B349*(1+BID_OFFER_SPREAD/2),-Q349*B349*(1-BID_OFFER_SPREAD/2)))</f>
        <v/>
      </c>
      <c r="T349" s="157">
        <f>IF(B349="","", K349+S349)</f>
        <v/>
      </c>
      <c r="U349" s="157">
        <f>IF(B349="","", R349*B349)</f>
        <v/>
      </c>
      <c r="V349" s="157">
        <f>IF(E349="","",U349/(U349+T349))</f>
        <v/>
      </c>
      <c r="W349" s="86">
        <f>IF(B349="","", IF(ROUND(V349,10)=ROUND(D349,10),"Correct", "Error"))</f>
        <v/>
      </c>
      <c r="X349" s="158">
        <f>IF(B349="","", T349+U349)</f>
        <v/>
      </c>
    </row>
    <row customHeight="1" ht="13.5" r="350" s="75">
      <c r="A350" s="126">
        <f>IF('Time Series Inputs'!A350="","",'Time Series Inputs'!A350)</f>
        <v/>
      </c>
      <c r="B350" s="157">
        <f>IF('Time Series Inputs'!B350="","",'Time Series Inputs'!B350)</f>
        <v/>
      </c>
      <c r="C350" s="157">
        <f>IF('Time Series Inputs'!C350="","",'Time Series Inputs'!C350)</f>
        <v/>
      </c>
      <c r="D350" s="157">
        <f>IF(A350="","",'Apply Constraints'!A350)</f>
        <v/>
      </c>
      <c r="E350" s="157">
        <f>IF(B350="","",(V349*B350/B349/(1+V349*(B350/B349-1))))</f>
        <v/>
      </c>
      <c r="F350" s="157">
        <f>IF(B350="","",R349*B350+T349)</f>
        <v/>
      </c>
      <c r="G350" s="157">
        <f>IF(B350="","", E350*F350)</f>
        <v/>
      </c>
      <c r="H350" s="157">
        <f>IF(B350="","", F350 - R349*B350)</f>
        <v/>
      </c>
      <c r="I350" s="157">
        <f>IF(B350="","", G350/B350)</f>
        <v/>
      </c>
      <c r="J350" s="157">
        <f>IF(B350="","", -F350* (1-(1-ANNUAL_STRATEGY_FEE)^(1/252)))</f>
        <v/>
      </c>
      <c r="K350" s="157">
        <f>IF(B350="","", H350+J350)</f>
        <v/>
      </c>
      <c r="L350" s="157">
        <f>IF(B350="","", K350+G350)</f>
        <v/>
      </c>
      <c r="M350" s="157">
        <f>IF(B350="","", G350/L350)</f>
        <v/>
      </c>
      <c r="N350" s="157">
        <f>IF(B350="","",(D350-M350))</f>
        <v/>
      </c>
      <c r="O350" s="157">
        <f>IF(B350="","",BID_OFFER_SPREAD/2*D350)</f>
        <v/>
      </c>
      <c r="P350" s="157">
        <f>IF(A350="","",IF(D350=0,-E350,IF(AND(D350=(N350+O350),NOT(O350=0)),0,IF(D350&gt;=M350,N350/(1+O350),N350/(1-O350)))))</f>
        <v/>
      </c>
      <c r="Q350" s="157">
        <f>IF(B350="","", IF(D350=0,F350*P350/B350, L350*P350/B350))</f>
        <v/>
      </c>
      <c r="R350" s="157">
        <f>IF(B350="","", Q350+I350)</f>
        <v/>
      </c>
      <c r="S350" s="157">
        <f>IF(A350="","",IF(Q350&gt;0,-Q350*B350*(1+BID_OFFER_SPREAD/2),-Q350*B350*(1-BID_OFFER_SPREAD/2)))</f>
        <v/>
      </c>
      <c r="T350" s="157">
        <f>IF(B350="","", K350+S350)</f>
        <v/>
      </c>
      <c r="U350" s="157">
        <f>IF(B350="","", R350*B350)</f>
        <v/>
      </c>
      <c r="V350" s="157">
        <f>IF(E350="","",U350/(U350+T350))</f>
        <v/>
      </c>
      <c r="W350" s="86">
        <f>IF(B350="","", IF(ROUND(V350,10)=ROUND(D350,10),"Correct", "Error"))</f>
        <v/>
      </c>
      <c r="X350" s="158">
        <f>IF(B350="","", T350+U350)</f>
        <v/>
      </c>
    </row>
    <row customHeight="1" ht="13.5" r="351" s="75">
      <c r="A351" s="126">
        <f>IF('Time Series Inputs'!A351="","",'Time Series Inputs'!A351)</f>
        <v/>
      </c>
      <c r="B351" s="157">
        <f>IF('Time Series Inputs'!B351="","",'Time Series Inputs'!B351)</f>
        <v/>
      </c>
      <c r="C351" s="157">
        <f>IF('Time Series Inputs'!C351="","",'Time Series Inputs'!C351)</f>
        <v/>
      </c>
      <c r="D351" s="157">
        <f>IF(A351="","",'Apply Constraints'!A351)</f>
        <v/>
      </c>
      <c r="E351" s="157">
        <f>IF(B351="","",(V350*B351/B350/(1+V350*(B351/B350-1))))</f>
        <v/>
      </c>
      <c r="F351" s="157">
        <f>IF(B351="","",R350*B351+T350)</f>
        <v/>
      </c>
      <c r="G351" s="157">
        <f>IF(B351="","", E351*F351)</f>
        <v/>
      </c>
      <c r="H351" s="157">
        <f>IF(B351="","", F351 - R350*B351)</f>
        <v/>
      </c>
      <c r="I351" s="157">
        <f>IF(B351="","", G351/B351)</f>
        <v/>
      </c>
      <c r="J351" s="157">
        <f>IF(B351="","", -F351* (1-(1-ANNUAL_STRATEGY_FEE)^(1/252)))</f>
        <v/>
      </c>
      <c r="K351" s="157">
        <f>IF(B351="","", H351+J351)</f>
        <v/>
      </c>
      <c r="L351" s="157">
        <f>IF(B351="","", K351+G351)</f>
        <v/>
      </c>
      <c r="M351" s="157">
        <f>IF(B351="","", G351/L351)</f>
        <v/>
      </c>
      <c r="N351" s="157">
        <f>IF(B351="","",(D351-M351))</f>
        <v/>
      </c>
      <c r="O351" s="157">
        <f>IF(B351="","",BID_OFFER_SPREAD/2*D351)</f>
        <v/>
      </c>
      <c r="P351" s="157">
        <f>IF(A351="","",IF(D351=0,-E351,IF(AND(D351=(N351+O351),NOT(O351=0)),0,IF(D351&gt;=M351,N351/(1+O351),N351/(1-O351)))))</f>
        <v/>
      </c>
      <c r="Q351" s="157">
        <f>IF(B351="","", IF(D351=0,F351*P351/B351, L351*P351/B351))</f>
        <v/>
      </c>
      <c r="R351" s="157">
        <f>IF(B351="","", Q351+I351)</f>
        <v/>
      </c>
      <c r="S351" s="157">
        <f>IF(A351="","",IF(Q351&gt;0,-Q351*B351*(1+BID_OFFER_SPREAD/2),-Q351*B351*(1-BID_OFFER_SPREAD/2)))</f>
        <v/>
      </c>
      <c r="T351" s="157">
        <f>IF(B351="","", K351+S351)</f>
        <v/>
      </c>
      <c r="U351" s="157">
        <f>IF(B351="","", R351*B351)</f>
        <v/>
      </c>
      <c r="V351" s="157">
        <f>IF(E351="","",U351/(U351+T351))</f>
        <v/>
      </c>
      <c r="W351" s="86">
        <f>IF(B351="","", IF(ROUND(V351,10)=ROUND(D351,10),"Correct", "Error"))</f>
        <v/>
      </c>
      <c r="X351" s="158">
        <f>IF(B351="","", T351+U351)</f>
        <v/>
      </c>
    </row>
    <row customHeight="1" ht="13.5" r="352" s="75">
      <c r="A352" s="126">
        <f>IF('Time Series Inputs'!A352="","",'Time Series Inputs'!A352)</f>
        <v/>
      </c>
      <c r="B352" s="157">
        <f>IF('Time Series Inputs'!B352="","",'Time Series Inputs'!B352)</f>
        <v/>
      </c>
      <c r="C352" s="157">
        <f>IF('Time Series Inputs'!C352="","",'Time Series Inputs'!C352)</f>
        <v/>
      </c>
      <c r="D352" s="157">
        <f>IF(A352="","",'Apply Constraints'!A352)</f>
        <v/>
      </c>
      <c r="E352" s="157">
        <f>IF(B352="","",(V351*B352/B351/(1+V351*(B352/B351-1))))</f>
        <v/>
      </c>
      <c r="F352" s="157">
        <f>IF(B352="","",R351*B352+T351)</f>
        <v/>
      </c>
      <c r="G352" s="157">
        <f>IF(B352="","", E352*F352)</f>
        <v/>
      </c>
      <c r="H352" s="157">
        <f>IF(B352="","", F352 - R351*B352)</f>
        <v/>
      </c>
      <c r="I352" s="157">
        <f>IF(B352="","", G352/B352)</f>
        <v/>
      </c>
      <c r="J352" s="157">
        <f>IF(B352="","", -F352* (1-(1-ANNUAL_STRATEGY_FEE)^(1/252)))</f>
        <v/>
      </c>
      <c r="K352" s="157">
        <f>IF(B352="","", H352+J352)</f>
        <v/>
      </c>
      <c r="L352" s="157">
        <f>IF(B352="","", K352+G352)</f>
        <v/>
      </c>
      <c r="M352" s="157">
        <f>IF(B352="","", G352/L352)</f>
        <v/>
      </c>
      <c r="N352" s="157">
        <f>IF(B352="","",(D352-M352))</f>
        <v/>
      </c>
      <c r="O352" s="157">
        <f>IF(B352="","",BID_OFFER_SPREAD/2*D352)</f>
        <v/>
      </c>
      <c r="P352" s="157">
        <f>IF(A352="","",IF(D352=0,-E352,IF(AND(D352=(N352+O352),NOT(O352=0)),0,IF(D352&gt;=M352,N352/(1+O352),N352/(1-O352)))))</f>
        <v/>
      </c>
      <c r="Q352" s="157">
        <f>IF(B352="","", IF(D352=0,F352*P352/B352, L352*P352/B352))</f>
        <v/>
      </c>
      <c r="R352" s="157">
        <f>IF(B352="","", Q352+I352)</f>
        <v/>
      </c>
      <c r="S352" s="157">
        <f>IF(A352="","",IF(Q352&gt;0,-Q352*B352*(1+BID_OFFER_SPREAD/2),-Q352*B352*(1-BID_OFFER_SPREAD/2)))</f>
        <v/>
      </c>
      <c r="T352" s="157">
        <f>IF(B352="","", K352+S352)</f>
        <v/>
      </c>
      <c r="U352" s="157">
        <f>IF(B352="","", R352*B352)</f>
        <v/>
      </c>
      <c r="V352" s="157">
        <f>IF(E352="","",U352/(U352+T352))</f>
        <v/>
      </c>
      <c r="W352" s="86">
        <f>IF(B352="","", IF(ROUND(V352,10)=ROUND(D352,10),"Correct", "Error"))</f>
        <v/>
      </c>
      <c r="X352" s="158">
        <f>IF(B352="","", T352+U352)</f>
        <v/>
      </c>
    </row>
    <row customHeight="1" ht="13.5" r="353" s="75">
      <c r="A353" s="126">
        <f>IF('Time Series Inputs'!A353="","",'Time Series Inputs'!A353)</f>
        <v/>
      </c>
      <c r="B353" s="157">
        <f>IF('Time Series Inputs'!B353="","",'Time Series Inputs'!B353)</f>
        <v/>
      </c>
      <c r="C353" s="157">
        <f>IF('Time Series Inputs'!C353="","",'Time Series Inputs'!C353)</f>
        <v/>
      </c>
      <c r="D353" s="157">
        <f>IF(A353="","",'Apply Constraints'!A353)</f>
        <v/>
      </c>
      <c r="E353" s="157">
        <f>IF(B353="","",(V352*B353/B352/(1+V352*(B353/B352-1))))</f>
        <v/>
      </c>
      <c r="F353" s="157">
        <f>IF(B353="","",R352*B353+T352)</f>
        <v/>
      </c>
      <c r="G353" s="157">
        <f>IF(B353="","", E353*F353)</f>
        <v/>
      </c>
      <c r="H353" s="157">
        <f>IF(B353="","", F353 - R352*B353)</f>
        <v/>
      </c>
      <c r="I353" s="157">
        <f>IF(B353="","", G353/B353)</f>
        <v/>
      </c>
      <c r="J353" s="157">
        <f>IF(B353="","", -F353* (1-(1-ANNUAL_STRATEGY_FEE)^(1/252)))</f>
        <v/>
      </c>
      <c r="K353" s="157">
        <f>IF(B353="","", H353+J353)</f>
        <v/>
      </c>
      <c r="L353" s="157">
        <f>IF(B353="","", K353+G353)</f>
        <v/>
      </c>
      <c r="M353" s="157">
        <f>IF(B353="","", G353/L353)</f>
        <v/>
      </c>
      <c r="N353" s="157">
        <f>IF(B353="","",(D353-M353))</f>
        <v/>
      </c>
      <c r="O353" s="157">
        <f>IF(B353="","",BID_OFFER_SPREAD/2*D353)</f>
        <v/>
      </c>
      <c r="P353" s="157">
        <f>IF(A353="","",IF(D353=0,-E353,IF(AND(D353=(N353+O353),NOT(O353=0)),0,IF(D353&gt;=M353,N353/(1+O353),N353/(1-O353)))))</f>
        <v/>
      </c>
      <c r="Q353" s="157">
        <f>IF(B353="","", IF(D353=0,F353*P353/B353, L353*P353/B353))</f>
        <v/>
      </c>
      <c r="R353" s="157">
        <f>IF(B353="","", Q353+I353)</f>
        <v/>
      </c>
      <c r="S353" s="157">
        <f>IF(A353="","",IF(Q353&gt;0,-Q353*B353*(1+BID_OFFER_SPREAD/2),-Q353*B353*(1-BID_OFFER_SPREAD/2)))</f>
        <v/>
      </c>
      <c r="T353" s="157">
        <f>IF(B353="","", K353+S353)</f>
        <v/>
      </c>
      <c r="U353" s="157">
        <f>IF(B353="","", R353*B353)</f>
        <v/>
      </c>
      <c r="V353" s="157">
        <f>IF(E353="","",U353/(U353+T353))</f>
        <v/>
      </c>
      <c r="W353" s="86">
        <f>IF(B353="","", IF(ROUND(V353,10)=ROUND(D353,10),"Correct", "Error"))</f>
        <v/>
      </c>
      <c r="X353" s="158">
        <f>IF(B353="","", T353+U353)</f>
        <v/>
      </c>
    </row>
    <row customHeight="1" ht="13.5" r="354" s="75">
      <c r="A354" s="126">
        <f>IF('Time Series Inputs'!A354="","",'Time Series Inputs'!A354)</f>
        <v/>
      </c>
      <c r="B354" s="157">
        <f>IF('Time Series Inputs'!B354="","",'Time Series Inputs'!B354)</f>
        <v/>
      </c>
      <c r="C354" s="157">
        <f>IF('Time Series Inputs'!C354="","",'Time Series Inputs'!C354)</f>
        <v/>
      </c>
      <c r="D354" s="157">
        <f>IF(A354="","",'Apply Constraints'!A354)</f>
        <v/>
      </c>
      <c r="E354" s="157">
        <f>IF(B354="","",(V353*B354/B353/(1+V353*(B354/B353-1))))</f>
        <v/>
      </c>
      <c r="F354" s="157">
        <f>IF(B354="","",R353*B354+T353)</f>
        <v/>
      </c>
      <c r="G354" s="157">
        <f>IF(B354="","", E354*F354)</f>
        <v/>
      </c>
      <c r="H354" s="157">
        <f>IF(B354="","", F354 - R353*B354)</f>
        <v/>
      </c>
      <c r="I354" s="157">
        <f>IF(B354="","", G354/B354)</f>
        <v/>
      </c>
      <c r="J354" s="157">
        <f>IF(B354="","", -F354* (1-(1-ANNUAL_STRATEGY_FEE)^(1/252)))</f>
        <v/>
      </c>
      <c r="K354" s="157">
        <f>IF(B354="","", H354+J354)</f>
        <v/>
      </c>
      <c r="L354" s="157">
        <f>IF(B354="","", K354+G354)</f>
        <v/>
      </c>
      <c r="M354" s="157">
        <f>IF(B354="","", G354/L354)</f>
        <v/>
      </c>
      <c r="N354" s="157">
        <f>IF(B354="","",(D354-M354))</f>
        <v/>
      </c>
      <c r="O354" s="157">
        <f>IF(B354="","",BID_OFFER_SPREAD/2*D354)</f>
        <v/>
      </c>
      <c r="P354" s="157">
        <f>IF(A354="","",IF(D354=0,-E354,IF(AND(D354=(N354+O354),NOT(O354=0)),0,IF(D354&gt;=M354,N354/(1+O354),N354/(1-O354)))))</f>
        <v/>
      </c>
      <c r="Q354" s="157">
        <f>IF(B354="","", IF(D354=0,F354*P354/B354, L354*P354/B354))</f>
        <v/>
      </c>
      <c r="R354" s="157">
        <f>IF(B354="","", Q354+I354)</f>
        <v/>
      </c>
      <c r="S354" s="157">
        <f>IF(A354="","",IF(Q354&gt;0,-Q354*B354*(1+BID_OFFER_SPREAD/2),-Q354*B354*(1-BID_OFFER_SPREAD/2)))</f>
        <v/>
      </c>
      <c r="T354" s="157">
        <f>IF(B354="","", K354+S354)</f>
        <v/>
      </c>
      <c r="U354" s="157">
        <f>IF(B354="","", R354*B354)</f>
        <v/>
      </c>
      <c r="V354" s="157">
        <f>IF(E354="","",U354/(U354+T354))</f>
        <v/>
      </c>
      <c r="W354" s="86">
        <f>IF(B354="","", IF(ROUND(V354,10)=ROUND(D354,10),"Correct", "Error"))</f>
        <v/>
      </c>
      <c r="X354" s="158">
        <f>IF(B354="","", T354+U354)</f>
        <v/>
      </c>
    </row>
    <row customHeight="1" ht="13.5" r="355" s="75">
      <c r="A355" s="126">
        <f>IF('Time Series Inputs'!A355="","",'Time Series Inputs'!A355)</f>
        <v/>
      </c>
      <c r="B355" s="157">
        <f>IF('Time Series Inputs'!B355="","",'Time Series Inputs'!B355)</f>
        <v/>
      </c>
      <c r="C355" s="157">
        <f>IF('Time Series Inputs'!C355="","",'Time Series Inputs'!C355)</f>
        <v/>
      </c>
      <c r="D355" s="157">
        <f>IF(A355="","",'Apply Constraints'!A355)</f>
        <v/>
      </c>
      <c r="E355" s="157">
        <f>IF(B355="","",(V354*B355/B354/(1+V354*(B355/B354-1))))</f>
        <v/>
      </c>
      <c r="F355" s="157">
        <f>IF(B355="","",R354*B355+T354)</f>
        <v/>
      </c>
      <c r="G355" s="157">
        <f>IF(B355="","", E355*F355)</f>
        <v/>
      </c>
      <c r="H355" s="157">
        <f>IF(B355="","", F355 - R354*B355)</f>
        <v/>
      </c>
      <c r="I355" s="157">
        <f>IF(B355="","", G355/B355)</f>
        <v/>
      </c>
      <c r="J355" s="157">
        <f>IF(B355="","", -F355* (1-(1-ANNUAL_STRATEGY_FEE)^(1/252)))</f>
        <v/>
      </c>
      <c r="K355" s="157">
        <f>IF(B355="","", H355+J355)</f>
        <v/>
      </c>
      <c r="L355" s="157">
        <f>IF(B355="","", K355+G355)</f>
        <v/>
      </c>
      <c r="M355" s="157">
        <f>IF(B355="","", G355/L355)</f>
        <v/>
      </c>
      <c r="N355" s="157">
        <f>IF(B355="","",(D355-M355))</f>
        <v/>
      </c>
      <c r="O355" s="157">
        <f>IF(B355="","",BID_OFFER_SPREAD/2*D355)</f>
        <v/>
      </c>
      <c r="P355" s="157">
        <f>IF(A355="","",IF(D355=0,-E355,IF(AND(D355=(N355+O355),NOT(O355=0)),0,IF(D355&gt;=M355,N355/(1+O355),N355/(1-O355)))))</f>
        <v/>
      </c>
      <c r="Q355" s="157">
        <f>IF(B355="","", IF(D355=0,F355*P355/B355, L355*P355/B355))</f>
        <v/>
      </c>
      <c r="R355" s="157">
        <f>IF(B355="","", Q355+I355)</f>
        <v/>
      </c>
      <c r="S355" s="157">
        <f>IF(A355="","",IF(Q355&gt;0,-Q355*B355*(1+BID_OFFER_SPREAD/2),-Q355*B355*(1-BID_OFFER_SPREAD/2)))</f>
        <v/>
      </c>
      <c r="T355" s="157">
        <f>IF(B355="","", K355+S355)</f>
        <v/>
      </c>
      <c r="U355" s="157">
        <f>IF(B355="","", R355*B355)</f>
        <v/>
      </c>
      <c r="V355" s="157">
        <f>IF(E355="","",U355/(U355+T355))</f>
        <v/>
      </c>
      <c r="W355" s="86">
        <f>IF(B355="","", IF(ROUND(V355,10)=ROUND(D355,10),"Correct", "Error"))</f>
        <v/>
      </c>
      <c r="X355" s="158">
        <f>IF(B355="","", T355+U355)</f>
        <v/>
      </c>
    </row>
    <row customHeight="1" ht="13.5" r="356" s="75">
      <c r="A356" s="126">
        <f>IF('Time Series Inputs'!A356="","",'Time Series Inputs'!A356)</f>
        <v/>
      </c>
      <c r="B356" s="157">
        <f>IF('Time Series Inputs'!B356="","",'Time Series Inputs'!B356)</f>
        <v/>
      </c>
      <c r="C356" s="157">
        <f>IF('Time Series Inputs'!C356="","",'Time Series Inputs'!C356)</f>
        <v/>
      </c>
      <c r="D356" s="157">
        <f>IF(A356="","",'Apply Constraints'!A356)</f>
        <v/>
      </c>
      <c r="E356" s="157">
        <f>IF(B356="","",(V355*B356/B355/(1+V355*(B356/B355-1))))</f>
        <v/>
      </c>
      <c r="F356" s="157">
        <f>IF(B356="","",R355*B356+T355)</f>
        <v/>
      </c>
      <c r="G356" s="157">
        <f>IF(B356="","", E356*F356)</f>
        <v/>
      </c>
      <c r="H356" s="157">
        <f>IF(B356="","", F356 - R355*B356)</f>
        <v/>
      </c>
      <c r="I356" s="157">
        <f>IF(B356="","", G356/B356)</f>
        <v/>
      </c>
      <c r="J356" s="157">
        <f>IF(B356="","", -F356* (1-(1-ANNUAL_STRATEGY_FEE)^(1/252)))</f>
        <v/>
      </c>
      <c r="K356" s="157">
        <f>IF(B356="","", H356+J356)</f>
        <v/>
      </c>
      <c r="L356" s="157">
        <f>IF(B356="","", K356+G356)</f>
        <v/>
      </c>
      <c r="M356" s="157">
        <f>IF(B356="","", G356/L356)</f>
        <v/>
      </c>
      <c r="N356" s="157">
        <f>IF(B356="","",(D356-M356))</f>
        <v/>
      </c>
      <c r="O356" s="157">
        <f>IF(B356="","",BID_OFFER_SPREAD/2*D356)</f>
        <v/>
      </c>
      <c r="P356" s="157">
        <f>IF(A356="","",IF(D356=0,-E356,IF(AND(D356=(N356+O356),NOT(O356=0)),0,IF(D356&gt;=M356,N356/(1+O356),N356/(1-O356)))))</f>
        <v/>
      </c>
      <c r="Q356" s="157">
        <f>IF(B356="","", IF(D356=0,F356*P356/B356, L356*P356/B356))</f>
        <v/>
      </c>
      <c r="R356" s="157">
        <f>IF(B356="","", Q356+I356)</f>
        <v/>
      </c>
      <c r="S356" s="157">
        <f>IF(A356="","",IF(Q356&gt;0,-Q356*B356*(1+BID_OFFER_SPREAD/2),-Q356*B356*(1-BID_OFFER_SPREAD/2)))</f>
        <v/>
      </c>
      <c r="T356" s="157">
        <f>IF(B356="","", K356+S356)</f>
        <v/>
      </c>
      <c r="U356" s="157">
        <f>IF(B356="","", R356*B356)</f>
        <v/>
      </c>
      <c r="V356" s="157">
        <f>IF(E356="","",U356/(U356+T356))</f>
        <v/>
      </c>
      <c r="W356" s="86">
        <f>IF(B356="","", IF(ROUND(V356,10)=ROUND(D356,10),"Correct", "Error"))</f>
        <v/>
      </c>
      <c r="X356" s="158">
        <f>IF(B356="","", T356+U356)</f>
        <v/>
      </c>
    </row>
    <row customHeight="1" ht="13.5" r="357" s="75">
      <c r="A357" s="126">
        <f>IF('Time Series Inputs'!A357="","",'Time Series Inputs'!A357)</f>
        <v/>
      </c>
      <c r="B357" s="157">
        <f>IF('Time Series Inputs'!B357="","",'Time Series Inputs'!B357)</f>
        <v/>
      </c>
      <c r="C357" s="157">
        <f>IF('Time Series Inputs'!C357="","",'Time Series Inputs'!C357)</f>
        <v/>
      </c>
      <c r="D357" s="157">
        <f>IF(A357="","",'Apply Constraints'!A357)</f>
        <v/>
      </c>
      <c r="E357" s="157">
        <f>IF(B357="","",(V356*B357/B356/(1+V356*(B357/B356-1))))</f>
        <v/>
      </c>
      <c r="F357" s="157">
        <f>IF(B357="","",R356*B357+T356)</f>
        <v/>
      </c>
      <c r="G357" s="157">
        <f>IF(B357="","", E357*F357)</f>
        <v/>
      </c>
      <c r="H357" s="157">
        <f>IF(B357="","", F357 - R356*B357)</f>
        <v/>
      </c>
      <c r="I357" s="157">
        <f>IF(B357="","", G357/B357)</f>
        <v/>
      </c>
      <c r="J357" s="157">
        <f>IF(B357="","", -F357* (1-(1-ANNUAL_STRATEGY_FEE)^(1/252)))</f>
        <v/>
      </c>
      <c r="K357" s="157">
        <f>IF(B357="","", H357+J357)</f>
        <v/>
      </c>
      <c r="L357" s="157">
        <f>IF(B357="","", K357+G357)</f>
        <v/>
      </c>
      <c r="M357" s="157">
        <f>IF(B357="","", G357/L357)</f>
        <v/>
      </c>
      <c r="N357" s="157">
        <f>IF(B357="","",(D357-M357))</f>
        <v/>
      </c>
      <c r="O357" s="157">
        <f>IF(B357="","",BID_OFFER_SPREAD/2*D357)</f>
        <v/>
      </c>
      <c r="P357" s="157">
        <f>IF(A357="","",IF(D357=0,-E357,IF(AND(D357=(N357+O357),NOT(O357=0)),0,IF(D357&gt;=M357,N357/(1+O357),N357/(1-O357)))))</f>
        <v/>
      </c>
      <c r="Q357" s="157">
        <f>IF(B357="","", IF(D357=0,F357*P357/B357, L357*P357/B357))</f>
        <v/>
      </c>
      <c r="R357" s="157">
        <f>IF(B357="","", Q357+I357)</f>
        <v/>
      </c>
      <c r="S357" s="157">
        <f>IF(A357="","",IF(Q357&gt;0,-Q357*B357*(1+BID_OFFER_SPREAD/2),-Q357*B357*(1-BID_OFFER_SPREAD/2)))</f>
        <v/>
      </c>
      <c r="T357" s="157">
        <f>IF(B357="","", K357+S357)</f>
        <v/>
      </c>
      <c r="U357" s="157">
        <f>IF(B357="","", R357*B357)</f>
        <v/>
      </c>
      <c r="V357" s="157">
        <f>IF(E357="","",U357/(U357+T357))</f>
        <v/>
      </c>
      <c r="W357" s="86">
        <f>IF(B357="","", IF(ROUND(V357,10)=ROUND(D357,10),"Correct", "Error"))</f>
        <v/>
      </c>
      <c r="X357" s="158">
        <f>IF(B357="","", T357+U357)</f>
        <v/>
      </c>
    </row>
    <row customHeight="1" ht="13.5" r="358" s="75">
      <c r="A358" s="126">
        <f>IF('Time Series Inputs'!A358="","",'Time Series Inputs'!A358)</f>
        <v/>
      </c>
      <c r="B358" s="157">
        <f>IF('Time Series Inputs'!B358="","",'Time Series Inputs'!B358)</f>
        <v/>
      </c>
      <c r="C358" s="157">
        <f>IF('Time Series Inputs'!C358="","",'Time Series Inputs'!C358)</f>
        <v/>
      </c>
      <c r="D358" s="157">
        <f>IF(A358="","",'Apply Constraints'!A358)</f>
        <v/>
      </c>
      <c r="E358" s="157">
        <f>IF(B358="","",(V357*B358/B357/(1+V357*(B358/B357-1))))</f>
        <v/>
      </c>
      <c r="F358" s="157">
        <f>IF(B358="","",R357*B358+T357)</f>
        <v/>
      </c>
      <c r="G358" s="157">
        <f>IF(B358="","", E358*F358)</f>
        <v/>
      </c>
      <c r="H358" s="157">
        <f>IF(B358="","", F358 - R357*B358)</f>
        <v/>
      </c>
      <c r="I358" s="157">
        <f>IF(B358="","", G358/B358)</f>
        <v/>
      </c>
      <c r="J358" s="157">
        <f>IF(B358="","", -F358* (1-(1-ANNUAL_STRATEGY_FEE)^(1/252)))</f>
        <v/>
      </c>
      <c r="K358" s="157">
        <f>IF(B358="","", H358+J358)</f>
        <v/>
      </c>
      <c r="L358" s="157">
        <f>IF(B358="","", K358+G358)</f>
        <v/>
      </c>
      <c r="M358" s="157">
        <f>IF(B358="","", G358/L358)</f>
        <v/>
      </c>
      <c r="N358" s="157">
        <f>IF(B358="","",(D358-M358))</f>
        <v/>
      </c>
      <c r="O358" s="157">
        <f>IF(B358="","",BID_OFFER_SPREAD/2*D358)</f>
        <v/>
      </c>
      <c r="P358" s="157">
        <f>IF(A358="","",IF(D358=0,-E358,IF(AND(D358=(N358+O358),NOT(O358=0)),0,IF(D358&gt;=M358,N358/(1+O358),N358/(1-O358)))))</f>
        <v/>
      </c>
      <c r="Q358" s="157">
        <f>IF(B358="","", IF(D358=0,F358*P358/B358, L358*P358/B358))</f>
        <v/>
      </c>
      <c r="R358" s="157">
        <f>IF(B358="","", Q358+I358)</f>
        <v/>
      </c>
      <c r="S358" s="157">
        <f>IF(A358="","",IF(Q358&gt;0,-Q358*B358*(1+BID_OFFER_SPREAD/2),-Q358*B358*(1-BID_OFFER_SPREAD/2)))</f>
        <v/>
      </c>
      <c r="T358" s="157">
        <f>IF(B358="","", K358+S358)</f>
        <v/>
      </c>
      <c r="U358" s="157">
        <f>IF(B358="","", R358*B358)</f>
        <v/>
      </c>
      <c r="V358" s="157">
        <f>IF(E358="","",U358/(U358+T358))</f>
        <v/>
      </c>
      <c r="W358" s="86">
        <f>IF(B358="","", IF(ROUND(V358,10)=ROUND(D358,10),"Correct", "Error"))</f>
        <v/>
      </c>
      <c r="X358" s="158">
        <f>IF(B358="","", T358+U358)</f>
        <v/>
      </c>
    </row>
    <row customHeight="1" ht="13.5" r="359" s="75">
      <c r="A359" s="126">
        <f>IF('Time Series Inputs'!A359="","",'Time Series Inputs'!A359)</f>
        <v/>
      </c>
      <c r="B359" s="157">
        <f>IF('Time Series Inputs'!B359="","",'Time Series Inputs'!B359)</f>
        <v/>
      </c>
      <c r="C359" s="157">
        <f>IF('Time Series Inputs'!C359="","",'Time Series Inputs'!C359)</f>
        <v/>
      </c>
      <c r="D359" s="157">
        <f>IF(A359="","",'Apply Constraints'!A359)</f>
        <v/>
      </c>
      <c r="E359" s="157">
        <f>IF(B359="","",(V358*B359/B358/(1+V358*(B359/B358-1))))</f>
        <v/>
      </c>
      <c r="F359" s="157">
        <f>IF(B359="","",R358*B359+T358)</f>
        <v/>
      </c>
      <c r="G359" s="157">
        <f>IF(B359="","", E359*F359)</f>
        <v/>
      </c>
      <c r="H359" s="157">
        <f>IF(B359="","", F359 - R358*B359)</f>
        <v/>
      </c>
      <c r="I359" s="157">
        <f>IF(B359="","", G359/B359)</f>
        <v/>
      </c>
      <c r="J359" s="157">
        <f>IF(B359="","", -F359* (1-(1-ANNUAL_STRATEGY_FEE)^(1/252)))</f>
        <v/>
      </c>
      <c r="K359" s="157">
        <f>IF(B359="","", H359+J359)</f>
        <v/>
      </c>
      <c r="L359" s="157">
        <f>IF(B359="","", K359+G359)</f>
        <v/>
      </c>
      <c r="M359" s="157">
        <f>IF(B359="","", G359/L359)</f>
        <v/>
      </c>
      <c r="N359" s="157">
        <f>IF(B359="","",(D359-M359))</f>
        <v/>
      </c>
      <c r="O359" s="157">
        <f>IF(B359="","",BID_OFFER_SPREAD/2*D359)</f>
        <v/>
      </c>
      <c r="P359" s="157">
        <f>IF(A359="","",IF(D359=0,-E359,IF(AND(D359=(N359+O359),NOT(O359=0)),0,IF(D359&gt;=M359,N359/(1+O359),N359/(1-O359)))))</f>
        <v/>
      </c>
      <c r="Q359" s="157">
        <f>IF(B359="","", IF(D359=0,F359*P359/B359, L359*P359/B359))</f>
        <v/>
      </c>
      <c r="R359" s="157">
        <f>IF(B359="","", Q359+I359)</f>
        <v/>
      </c>
      <c r="S359" s="157">
        <f>IF(A359="","",IF(Q359&gt;0,-Q359*B359*(1+BID_OFFER_SPREAD/2),-Q359*B359*(1-BID_OFFER_SPREAD/2)))</f>
        <v/>
      </c>
      <c r="T359" s="157">
        <f>IF(B359="","", K359+S359)</f>
        <v/>
      </c>
      <c r="U359" s="157">
        <f>IF(B359="","", R359*B359)</f>
        <v/>
      </c>
      <c r="V359" s="157">
        <f>IF(E359="","",U359/(U359+T359))</f>
        <v/>
      </c>
      <c r="W359" s="86">
        <f>IF(B359="","", IF(ROUND(V359,10)=ROUND(D359,10),"Correct", "Error"))</f>
        <v/>
      </c>
      <c r="X359" s="158">
        <f>IF(B359="","", T359+U359)</f>
        <v/>
      </c>
    </row>
    <row customHeight="1" ht="13.5" r="360" s="75">
      <c r="A360" s="126">
        <f>IF('Time Series Inputs'!A360="","",'Time Series Inputs'!A360)</f>
        <v/>
      </c>
      <c r="B360" s="157">
        <f>IF('Time Series Inputs'!B360="","",'Time Series Inputs'!B360)</f>
        <v/>
      </c>
      <c r="C360" s="157">
        <f>IF('Time Series Inputs'!C360="","",'Time Series Inputs'!C360)</f>
        <v/>
      </c>
      <c r="D360" s="157">
        <f>IF(A360="","",'Apply Constraints'!A360)</f>
        <v/>
      </c>
      <c r="E360" s="157">
        <f>IF(B360="","",(V359*B360/B359/(1+V359*(B360/B359-1))))</f>
        <v/>
      </c>
      <c r="F360" s="157">
        <f>IF(B360="","",R359*B360+T359)</f>
        <v/>
      </c>
      <c r="G360" s="157">
        <f>IF(B360="","", E360*F360)</f>
        <v/>
      </c>
      <c r="H360" s="157">
        <f>IF(B360="","", F360 - R359*B360)</f>
        <v/>
      </c>
      <c r="I360" s="157">
        <f>IF(B360="","", G360/B360)</f>
        <v/>
      </c>
      <c r="J360" s="157">
        <f>IF(B360="","", -F360* (1-(1-ANNUAL_STRATEGY_FEE)^(1/252)))</f>
        <v/>
      </c>
      <c r="K360" s="157">
        <f>IF(B360="","", H360+J360)</f>
        <v/>
      </c>
      <c r="L360" s="157">
        <f>IF(B360="","", K360+G360)</f>
        <v/>
      </c>
      <c r="M360" s="157">
        <f>IF(B360="","", G360/L360)</f>
        <v/>
      </c>
      <c r="N360" s="157">
        <f>IF(B360="","",(D360-M360))</f>
        <v/>
      </c>
      <c r="O360" s="157">
        <f>IF(B360="","",BID_OFFER_SPREAD/2*D360)</f>
        <v/>
      </c>
      <c r="P360" s="157">
        <f>IF(A360="","",IF(D360=0,-E360,IF(AND(D360=(N360+O360),NOT(O360=0)),0,IF(D360&gt;=M360,N360/(1+O360),N360/(1-O360)))))</f>
        <v/>
      </c>
      <c r="Q360" s="157">
        <f>IF(B360="","", IF(D360=0,F360*P360/B360, L360*P360/B360))</f>
        <v/>
      </c>
      <c r="R360" s="157">
        <f>IF(B360="","", Q360+I360)</f>
        <v/>
      </c>
      <c r="S360" s="157">
        <f>IF(A360="","",IF(Q360&gt;0,-Q360*B360*(1+BID_OFFER_SPREAD/2),-Q360*B360*(1-BID_OFFER_SPREAD/2)))</f>
        <v/>
      </c>
      <c r="T360" s="157">
        <f>IF(B360="","", K360+S360)</f>
        <v/>
      </c>
      <c r="U360" s="157">
        <f>IF(B360="","", R360*B360)</f>
        <v/>
      </c>
      <c r="V360" s="157">
        <f>IF(E360="","",U360/(U360+T360))</f>
        <v/>
      </c>
      <c r="W360" s="86">
        <f>IF(B360="","", IF(ROUND(V360,10)=ROUND(D360,10),"Correct", "Error"))</f>
        <v/>
      </c>
      <c r="X360" s="158">
        <f>IF(B360="","", T360+U360)</f>
        <v/>
      </c>
    </row>
    <row customHeight="1" ht="13.5" r="361" s="75">
      <c r="A361" s="126">
        <f>IF('Time Series Inputs'!A361="","",'Time Series Inputs'!A361)</f>
        <v/>
      </c>
      <c r="B361" s="157">
        <f>IF('Time Series Inputs'!B361="","",'Time Series Inputs'!B361)</f>
        <v/>
      </c>
      <c r="C361" s="157">
        <f>IF('Time Series Inputs'!C361="","",'Time Series Inputs'!C361)</f>
        <v/>
      </c>
      <c r="D361" s="157">
        <f>IF(A361="","",'Apply Constraints'!A361)</f>
        <v/>
      </c>
      <c r="E361" s="157">
        <f>IF(B361="","",(V360*B361/B360/(1+V360*(B361/B360-1))))</f>
        <v/>
      </c>
      <c r="F361" s="157">
        <f>IF(B361="","",R360*B361+T360)</f>
        <v/>
      </c>
      <c r="G361" s="157">
        <f>IF(B361="","", E361*F361)</f>
        <v/>
      </c>
      <c r="H361" s="157">
        <f>IF(B361="","", F361 - R360*B361)</f>
        <v/>
      </c>
      <c r="I361" s="157">
        <f>IF(B361="","", G361/B361)</f>
        <v/>
      </c>
      <c r="J361" s="157">
        <f>IF(B361="","", -F361* (1-(1-ANNUAL_STRATEGY_FEE)^(1/252)))</f>
        <v/>
      </c>
      <c r="K361" s="157">
        <f>IF(B361="","", H361+J361)</f>
        <v/>
      </c>
      <c r="L361" s="157">
        <f>IF(B361="","", K361+G361)</f>
        <v/>
      </c>
      <c r="M361" s="157">
        <f>IF(B361="","", G361/L361)</f>
        <v/>
      </c>
      <c r="N361" s="157">
        <f>IF(B361="","",(D361-M361))</f>
        <v/>
      </c>
      <c r="O361" s="157">
        <f>IF(B361="","",BID_OFFER_SPREAD/2*D361)</f>
        <v/>
      </c>
      <c r="P361" s="157">
        <f>IF(A361="","",IF(D361=0,-E361,IF(AND(D361=(N361+O361),NOT(O361=0)),0,IF(D361&gt;=M361,N361/(1+O361),N361/(1-O361)))))</f>
        <v/>
      </c>
      <c r="Q361" s="157">
        <f>IF(B361="","", IF(D361=0,F361*P361/B361, L361*P361/B361))</f>
        <v/>
      </c>
      <c r="R361" s="157">
        <f>IF(B361="","", Q361+I361)</f>
        <v/>
      </c>
      <c r="S361" s="157">
        <f>IF(A361="","",IF(Q361&gt;0,-Q361*B361*(1+BID_OFFER_SPREAD/2),-Q361*B361*(1-BID_OFFER_SPREAD/2)))</f>
        <v/>
      </c>
      <c r="T361" s="157">
        <f>IF(B361="","", K361+S361)</f>
        <v/>
      </c>
      <c r="U361" s="157">
        <f>IF(B361="","", R361*B361)</f>
        <v/>
      </c>
      <c r="V361" s="157">
        <f>IF(E361="","",U361/(U361+T361))</f>
        <v/>
      </c>
      <c r="W361" s="86">
        <f>IF(B361="","", IF(ROUND(V361,10)=ROUND(D361,10),"Correct", "Error"))</f>
        <v/>
      </c>
      <c r="X361" s="158">
        <f>IF(B361="","", T361+U361)</f>
        <v/>
      </c>
    </row>
    <row customHeight="1" ht="13.5" r="362" s="75">
      <c r="A362" s="126">
        <f>IF('Time Series Inputs'!A362="","",'Time Series Inputs'!A362)</f>
        <v/>
      </c>
      <c r="B362" s="157">
        <f>IF('Time Series Inputs'!B362="","",'Time Series Inputs'!B362)</f>
        <v/>
      </c>
      <c r="C362" s="157">
        <f>IF('Time Series Inputs'!C362="","",'Time Series Inputs'!C362)</f>
        <v/>
      </c>
      <c r="D362" s="157">
        <f>IF(A362="","",'Apply Constraints'!A362)</f>
        <v/>
      </c>
      <c r="E362" s="157">
        <f>IF(B362="","",(V361*B362/B361/(1+V361*(B362/B361-1))))</f>
        <v/>
      </c>
      <c r="F362" s="157">
        <f>IF(B362="","",R361*B362+T361)</f>
        <v/>
      </c>
      <c r="G362" s="157">
        <f>IF(B362="","", E362*F362)</f>
        <v/>
      </c>
      <c r="H362" s="157">
        <f>IF(B362="","", F362 - R361*B362)</f>
        <v/>
      </c>
      <c r="I362" s="157">
        <f>IF(B362="","", G362/B362)</f>
        <v/>
      </c>
      <c r="J362" s="157">
        <f>IF(B362="","", -F362* (1-(1-ANNUAL_STRATEGY_FEE)^(1/252)))</f>
        <v/>
      </c>
      <c r="K362" s="157">
        <f>IF(B362="","", H362+J362)</f>
        <v/>
      </c>
      <c r="L362" s="157">
        <f>IF(B362="","", K362+G362)</f>
        <v/>
      </c>
      <c r="M362" s="157">
        <f>IF(B362="","", G362/L362)</f>
        <v/>
      </c>
      <c r="N362" s="157">
        <f>IF(B362="","",(D362-M362))</f>
        <v/>
      </c>
      <c r="O362" s="157">
        <f>IF(B362="","",BID_OFFER_SPREAD/2*D362)</f>
        <v/>
      </c>
      <c r="P362" s="157">
        <f>IF(A362="","",IF(D362=0,-E362,IF(AND(D362=(N362+O362),NOT(O362=0)),0,IF(D362&gt;=M362,N362/(1+O362),N362/(1-O362)))))</f>
        <v/>
      </c>
      <c r="Q362" s="157">
        <f>IF(B362="","", IF(D362=0,F362*P362/B362, L362*P362/B362))</f>
        <v/>
      </c>
      <c r="R362" s="157">
        <f>IF(B362="","", Q362+I362)</f>
        <v/>
      </c>
      <c r="S362" s="157">
        <f>IF(A362="","",IF(Q362&gt;0,-Q362*B362*(1+BID_OFFER_SPREAD/2),-Q362*B362*(1-BID_OFFER_SPREAD/2)))</f>
        <v/>
      </c>
      <c r="T362" s="157">
        <f>IF(B362="","", K362+S362)</f>
        <v/>
      </c>
      <c r="U362" s="157">
        <f>IF(B362="","", R362*B362)</f>
        <v/>
      </c>
      <c r="V362" s="157">
        <f>IF(E362="","",U362/(U362+T362))</f>
        <v/>
      </c>
      <c r="W362" s="86">
        <f>IF(B362="","", IF(ROUND(V362,10)=ROUND(D362,10),"Correct", "Error"))</f>
        <v/>
      </c>
      <c r="X362" s="158">
        <f>IF(B362="","", T362+U362)</f>
        <v/>
      </c>
    </row>
    <row customHeight="1" ht="13.5" r="363" s="75">
      <c r="A363" s="126">
        <f>IF('Time Series Inputs'!A363="","",'Time Series Inputs'!A363)</f>
        <v/>
      </c>
      <c r="B363" s="157">
        <f>IF('Time Series Inputs'!B363="","",'Time Series Inputs'!B363)</f>
        <v/>
      </c>
      <c r="C363" s="157">
        <f>IF('Time Series Inputs'!C363="","",'Time Series Inputs'!C363)</f>
        <v/>
      </c>
      <c r="D363" s="157">
        <f>IF(A363="","",'Apply Constraints'!A363)</f>
        <v/>
      </c>
      <c r="E363" s="157">
        <f>IF(B363="","",(V362*B363/B362/(1+V362*(B363/B362-1))))</f>
        <v/>
      </c>
      <c r="F363" s="157">
        <f>IF(B363="","",R362*B363+T362)</f>
        <v/>
      </c>
      <c r="G363" s="157">
        <f>IF(B363="","", E363*F363)</f>
        <v/>
      </c>
      <c r="H363" s="157">
        <f>IF(B363="","", F363 - R362*B363)</f>
        <v/>
      </c>
      <c r="I363" s="157">
        <f>IF(B363="","", G363/B363)</f>
        <v/>
      </c>
      <c r="J363" s="157">
        <f>IF(B363="","", -F363* (1-(1-ANNUAL_STRATEGY_FEE)^(1/252)))</f>
        <v/>
      </c>
      <c r="K363" s="157">
        <f>IF(B363="","", H363+J363)</f>
        <v/>
      </c>
      <c r="L363" s="157">
        <f>IF(B363="","", K363+G363)</f>
        <v/>
      </c>
      <c r="M363" s="157">
        <f>IF(B363="","", G363/L363)</f>
        <v/>
      </c>
      <c r="N363" s="157">
        <f>IF(B363="","",(D363-M363))</f>
        <v/>
      </c>
      <c r="O363" s="157">
        <f>IF(B363="","",BID_OFFER_SPREAD/2*D363)</f>
        <v/>
      </c>
      <c r="P363" s="157">
        <f>IF(A363="","",IF(D363=0,-E363,IF(AND(D363=(N363+O363),NOT(O363=0)),0,IF(D363&gt;=M363,N363/(1+O363),N363/(1-O363)))))</f>
        <v/>
      </c>
      <c r="Q363" s="157">
        <f>IF(B363="","", IF(D363=0,F363*P363/B363, L363*P363/B363))</f>
        <v/>
      </c>
      <c r="R363" s="157">
        <f>IF(B363="","", Q363+I363)</f>
        <v/>
      </c>
      <c r="S363" s="157">
        <f>IF(A363="","",IF(Q363&gt;0,-Q363*B363*(1+BID_OFFER_SPREAD/2),-Q363*B363*(1-BID_OFFER_SPREAD/2)))</f>
        <v/>
      </c>
      <c r="T363" s="157">
        <f>IF(B363="","", K363+S363)</f>
        <v/>
      </c>
      <c r="U363" s="157">
        <f>IF(B363="","", R363*B363)</f>
        <v/>
      </c>
      <c r="V363" s="157">
        <f>IF(E363="","",U363/(U363+T363))</f>
        <v/>
      </c>
      <c r="W363" s="86">
        <f>IF(B363="","", IF(ROUND(V363,10)=ROUND(D363,10),"Correct", "Error"))</f>
        <v/>
      </c>
      <c r="X363" s="158">
        <f>IF(B363="","", T363+U363)</f>
        <v/>
      </c>
    </row>
    <row customHeight="1" ht="13.5" r="364" s="75">
      <c r="A364" s="126">
        <f>IF('Time Series Inputs'!A364="","",'Time Series Inputs'!A364)</f>
        <v/>
      </c>
      <c r="B364" s="157">
        <f>IF('Time Series Inputs'!B364="","",'Time Series Inputs'!B364)</f>
        <v/>
      </c>
      <c r="C364" s="157">
        <f>IF('Time Series Inputs'!C364="","",'Time Series Inputs'!C364)</f>
        <v/>
      </c>
      <c r="D364" s="157">
        <f>IF(A364="","",'Apply Constraints'!A364)</f>
        <v/>
      </c>
      <c r="E364" s="157">
        <f>IF(B364="","",(V363*B364/B363/(1+V363*(B364/B363-1))))</f>
        <v/>
      </c>
      <c r="F364" s="157">
        <f>IF(B364="","",R363*B364+T363)</f>
        <v/>
      </c>
      <c r="G364" s="157">
        <f>IF(B364="","", E364*F364)</f>
        <v/>
      </c>
      <c r="H364" s="157">
        <f>IF(B364="","", F364 - R363*B364)</f>
        <v/>
      </c>
      <c r="I364" s="157">
        <f>IF(B364="","", G364/B364)</f>
        <v/>
      </c>
      <c r="J364" s="157">
        <f>IF(B364="","", -F364* (1-(1-ANNUAL_STRATEGY_FEE)^(1/252)))</f>
        <v/>
      </c>
      <c r="K364" s="157">
        <f>IF(B364="","", H364+J364)</f>
        <v/>
      </c>
      <c r="L364" s="157">
        <f>IF(B364="","", K364+G364)</f>
        <v/>
      </c>
      <c r="M364" s="157">
        <f>IF(B364="","", G364/L364)</f>
        <v/>
      </c>
      <c r="N364" s="157">
        <f>IF(B364="","",(D364-M364))</f>
        <v/>
      </c>
      <c r="O364" s="157">
        <f>IF(B364="","",BID_OFFER_SPREAD/2*D364)</f>
        <v/>
      </c>
      <c r="P364" s="157">
        <f>IF(A364="","",IF(D364=0,-E364,IF(AND(D364=(N364+O364),NOT(O364=0)),0,IF(D364&gt;=M364,N364/(1+O364),N364/(1-O364)))))</f>
        <v/>
      </c>
      <c r="Q364" s="157">
        <f>IF(B364="","", IF(D364=0,F364*P364/B364, L364*P364/B364))</f>
        <v/>
      </c>
      <c r="R364" s="157">
        <f>IF(B364="","", Q364+I364)</f>
        <v/>
      </c>
      <c r="S364" s="157">
        <f>IF(A364="","",IF(Q364&gt;0,-Q364*B364*(1+BID_OFFER_SPREAD/2),-Q364*B364*(1-BID_OFFER_SPREAD/2)))</f>
        <v/>
      </c>
      <c r="T364" s="157">
        <f>IF(B364="","", K364+S364)</f>
        <v/>
      </c>
      <c r="U364" s="157">
        <f>IF(B364="","", R364*B364)</f>
        <v/>
      </c>
      <c r="V364" s="157">
        <f>IF(E364="","",U364/(U364+T364))</f>
        <v/>
      </c>
      <c r="W364" s="86">
        <f>IF(B364="","", IF(ROUND(V364,10)=ROUND(D364,10),"Correct", "Error"))</f>
        <v/>
      </c>
      <c r="X364" s="158">
        <f>IF(B364="","", T364+U364)</f>
        <v/>
      </c>
    </row>
    <row customHeight="1" ht="13.5" r="365" s="75">
      <c r="A365" s="126">
        <f>IF('Time Series Inputs'!A365="","",'Time Series Inputs'!A365)</f>
        <v/>
      </c>
      <c r="B365" s="157">
        <f>IF('Time Series Inputs'!B365="","",'Time Series Inputs'!B365)</f>
        <v/>
      </c>
      <c r="C365" s="157">
        <f>IF('Time Series Inputs'!C365="","",'Time Series Inputs'!C365)</f>
        <v/>
      </c>
      <c r="D365" s="157">
        <f>IF(A365="","",'Apply Constraints'!A365)</f>
        <v/>
      </c>
      <c r="E365" s="157">
        <f>IF(B365="","",(V364*B365/B364/(1+V364*(B365/B364-1))))</f>
        <v/>
      </c>
      <c r="F365" s="157">
        <f>IF(B365="","",R364*B365+T364)</f>
        <v/>
      </c>
      <c r="G365" s="157">
        <f>IF(B365="","", E365*F365)</f>
        <v/>
      </c>
      <c r="H365" s="157">
        <f>IF(B365="","", F365 - R364*B365)</f>
        <v/>
      </c>
      <c r="I365" s="157">
        <f>IF(B365="","", G365/B365)</f>
        <v/>
      </c>
      <c r="J365" s="157">
        <f>IF(B365="","", -F365* (1-(1-ANNUAL_STRATEGY_FEE)^(1/252)))</f>
        <v/>
      </c>
      <c r="K365" s="157">
        <f>IF(B365="","", H365+J365)</f>
        <v/>
      </c>
      <c r="L365" s="157">
        <f>IF(B365="","", K365+G365)</f>
        <v/>
      </c>
      <c r="M365" s="157">
        <f>IF(B365="","", G365/L365)</f>
        <v/>
      </c>
      <c r="N365" s="157">
        <f>IF(B365="","",(D365-M365))</f>
        <v/>
      </c>
      <c r="O365" s="157">
        <f>IF(B365="","",BID_OFFER_SPREAD/2*D365)</f>
        <v/>
      </c>
      <c r="P365" s="157">
        <f>IF(A365="","",IF(D365=0,-E365,IF(AND(D365=(N365+O365),NOT(O365=0)),0,IF(D365&gt;=M365,N365/(1+O365),N365/(1-O365)))))</f>
        <v/>
      </c>
      <c r="Q365" s="157">
        <f>IF(B365="","", IF(D365=0,F365*P365/B365, L365*P365/B365))</f>
        <v/>
      </c>
      <c r="R365" s="157">
        <f>IF(B365="","", Q365+I365)</f>
        <v/>
      </c>
      <c r="S365" s="157">
        <f>IF(A365="","",IF(Q365&gt;0,-Q365*B365*(1+BID_OFFER_SPREAD/2),-Q365*B365*(1-BID_OFFER_SPREAD/2)))</f>
        <v/>
      </c>
      <c r="T365" s="157">
        <f>IF(B365="","", K365+S365)</f>
        <v/>
      </c>
      <c r="U365" s="157">
        <f>IF(B365="","", R365*B365)</f>
        <v/>
      </c>
      <c r="V365" s="157">
        <f>IF(E365="","",U365/(U365+T365))</f>
        <v/>
      </c>
      <c r="W365" s="86">
        <f>IF(B365="","", IF(ROUND(V365,10)=ROUND(D365,10),"Correct", "Error"))</f>
        <v/>
      </c>
      <c r="X365" s="158">
        <f>IF(B365="","", T365+U365)</f>
        <v/>
      </c>
    </row>
    <row customHeight="1" ht="13.5" r="366" s="75">
      <c r="A366" s="126">
        <f>IF('Time Series Inputs'!A366="","",'Time Series Inputs'!A366)</f>
        <v/>
      </c>
      <c r="B366" s="157">
        <f>IF('Time Series Inputs'!B366="","",'Time Series Inputs'!B366)</f>
        <v/>
      </c>
      <c r="C366" s="157">
        <f>IF('Time Series Inputs'!C366="","",'Time Series Inputs'!C366)</f>
        <v/>
      </c>
      <c r="D366" s="157">
        <f>IF(A366="","",'Apply Constraints'!A366)</f>
        <v/>
      </c>
      <c r="E366" s="157">
        <f>IF(B366="","",(V365*B366/B365/(1+V365*(B366/B365-1))))</f>
        <v/>
      </c>
      <c r="F366" s="157">
        <f>IF(B366="","",R365*B366+T365)</f>
        <v/>
      </c>
      <c r="G366" s="157">
        <f>IF(B366="","", E366*F366)</f>
        <v/>
      </c>
      <c r="H366" s="157">
        <f>IF(B366="","", F366 - R365*B366)</f>
        <v/>
      </c>
      <c r="I366" s="157">
        <f>IF(B366="","", G366/B366)</f>
        <v/>
      </c>
      <c r="J366" s="157">
        <f>IF(B366="","", -F366* (1-(1-ANNUAL_STRATEGY_FEE)^(1/252)))</f>
        <v/>
      </c>
      <c r="K366" s="157">
        <f>IF(B366="","", H366+J366)</f>
        <v/>
      </c>
      <c r="L366" s="157">
        <f>IF(B366="","", K366+G366)</f>
        <v/>
      </c>
      <c r="M366" s="157">
        <f>IF(B366="","", G366/L366)</f>
        <v/>
      </c>
      <c r="N366" s="157">
        <f>IF(B366="","",(D366-M366))</f>
        <v/>
      </c>
      <c r="O366" s="157">
        <f>IF(B366="","",BID_OFFER_SPREAD/2*D366)</f>
        <v/>
      </c>
      <c r="P366" s="157">
        <f>IF(A366="","",IF(D366=0,-E366,IF(AND(D366=(N366+O366),NOT(O366=0)),0,IF(D366&gt;=M366,N366/(1+O366),N366/(1-O366)))))</f>
        <v/>
      </c>
      <c r="Q366" s="157">
        <f>IF(B366="","", IF(D366=0,F366*P366/B366, L366*P366/B366))</f>
        <v/>
      </c>
      <c r="R366" s="157">
        <f>IF(B366="","", Q366+I366)</f>
        <v/>
      </c>
      <c r="S366" s="157">
        <f>IF(A366="","",IF(Q366&gt;0,-Q366*B366*(1+BID_OFFER_SPREAD/2),-Q366*B366*(1-BID_OFFER_SPREAD/2)))</f>
        <v/>
      </c>
      <c r="T366" s="157">
        <f>IF(B366="","", K366+S366)</f>
        <v/>
      </c>
      <c r="U366" s="157">
        <f>IF(B366="","", R366*B366)</f>
        <v/>
      </c>
      <c r="V366" s="157">
        <f>IF(E366="","",U366/(U366+T366))</f>
        <v/>
      </c>
      <c r="W366" s="86">
        <f>IF(B366="","", IF(ROUND(V366,10)=ROUND(D366,10),"Correct", "Error"))</f>
        <v/>
      </c>
      <c r="X366" s="158">
        <f>IF(B366="","", T366+U366)</f>
        <v/>
      </c>
    </row>
    <row customHeight="1" ht="13.5" r="367" s="75">
      <c r="A367" s="126">
        <f>IF('Time Series Inputs'!A367="","",'Time Series Inputs'!A367)</f>
        <v/>
      </c>
      <c r="B367" s="157">
        <f>IF('Time Series Inputs'!B367="","",'Time Series Inputs'!B367)</f>
        <v/>
      </c>
      <c r="C367" s="157">
        <f>IF('Time Series Inputs'!C367="","",'Time Series Inputs'!C367)</f>
        <v/>
      </c>
      <c r="D367" s="157">
        <f>IF(A367="","",'Apply Constraints'!A367)</f>
        <v/>
      </c>
      <c r="E367" s="157">
        <f>IF(B367="","",(V366*B367/B366/(1+V366*(B367/B366-1))))</f>
        <v/>
      </c>
      <c r="F367" s="157">
        <f>IF(B367="","",R366*B367+T366)</f>
        <v/>
      </c>
      <c r="G367" s="157">
        <f>IF(B367="","", E367*F367)</f>
        <v/>
      </c>
      <c r="H367" s="157">
        <f>IF(B367="","", F367 - R366*B367)</f>
        <v/>
      </c>
      <c r="I367" s="157">
        <f>IF(B367="","", G367/B367)</f>
        <v/>
      </c>
      <c r="J367" s="157">
        <f>IF(B367="","", -F367* (1-(1-ANNUAL_STRATEGY_FEE)^(1/252)))</f>
        <v/>
      </c>
      <c r="K367" s="157">
        <f>IF(B367="","", H367+J367)</f>
        <v/>
      </c>
      <c r="L367" s="157">
        <f>IF(B367="","", K367+G367)</f>
        <v/>
      </c>
      <c r="M367" s="157">
        <f>IF(B367="","", G367/L367)</f>
        <v/>
      </c>
      <c r="N367" s="157">
        <f>IF(B367="","",(D367-M367))</f>
        <v/>
      </c>
      <c r="O367" s="157">
        <f>IF(B367="","",BID_OFFER_SPREAD/2*D367)</f>
        <v/>
      </c>
      <c r="P367" s="157">
        <f>IF(A367="","",IF(D367=0,-E367,IF(AND(D367=(N367+O367),NOT(O367=0)),0,IF(D367&gt;=M367,N367/(1+O367),N367/(1-O367)))))</f>
        <v/>
      </c>
      <c r="Q367" s="157">
        <f>IF(B367="","", IF(D367=0,F367*P367/B367, L367*P367/B367))</f>
        <v/>
      </c>
      <c r="R367" s="157">
        <f>IF(B367="","", Q367+I367)</f>
        <v/>
      </c>
      <c r="S367" s="157">
        <f>IF(A367="","",IF(Q367&gt;0,-Q367*B367*(1+BID_OFFER_SPREAD/2),-Q367*B367*(1-BID_OFFER_SPREAD/2)))</f>
        <v/>
      </c>
      <c r="T367" s="157">
        <f>IF(B367="","", K367+S367)</f>
        <v/>
      </c>
      <c r="U367" s="157">
        <f>IF(B367="","", R367*B367)</f>
        <v/>
      </c>
      <c r="V367" s="157">
        <f>IF(E367="","",U367/(U367+T367))</f>
        <v/>
      </c>
      <c r="W367" s="86">
        <f>IF(B367="","", IF(ROUND(V367,10)=ROUND(D367,10),"Correct", "Error"))</f>
        <v/>
      </c>
      <c r="X367" s="158">
        <f>IF(B367="","", T367+U367)</f>
        <v/>
      </c>
    </row>
    <row customHeight="1" ht="13.5" r="368" s="75">
      <c r="A368" s="126">
        <f>IF('Time Series Inputs'!A368="","",'Time Series Inputs'!A368)</f>
        <v/>
      </c>
      <c r="B368" s="157">
        <f>IF('Time Series Inputs'!B368="","",'Time Series Inputs'!B368)</f>
        <v/>
      </c>
      <c r="C368" s="157">
        <f>IF('Time Series Inputs'!C368="","",'Time Series Inputs'!C368)</f>
        <v/>
      </c>
      <c r="D368" s="157">
        <f>IF(A368="","",'Apply Constraints'!A368)</f>
        <v/>
      </c>
      <c r="E368" s="157">
        <f>IF(B368="","",(V367*B368/B367/(1+V367*(B368/B367-1))))</f>
        <v/>
      </c>
      <c r="F368" s="157">
        <f>IF(B368="","",R367*B368+T367)</f>
        <v/>
      </c>
      <c r="G368" s="157">
        <f>IF(B368="","", E368*F368)</f>
        <v/>
      </c>
      <c r="H368" s="157">
        <f>IF(B368="","", F368 - R367*B368)</f>
        <v/>
      </c>
      <c r="I368" s="157">
        <f>IF(B368="","", G368/B368)</f>
        <v/>
      </c>
      <c r="J368" s="157">
        <f>IF(B368="","", -F368* (1-(1-ANNUAL_STRATEGY_FEE)^(1/252)))</f>
        <v/>
      </c>
      <c r="K368" s="157">
        <f>IF(B368="","", H368+J368)</f>
        <v/>
      </c>
      <c r="L368" s="157">
        <f>IF(B368="","", K368+G368)</f>
        <v/>
      </c>
      <c r="M368" s="157">
        <f>IF(B368="","", G368/L368)</f>
        <v/>
      </c>
      <c r="N368" s="157">
        <f>IF(B368="","",(D368-M368))</f>
        <v/>
      </c>
      <c r="O368" s="157">
        <f>IF(B368="","",BID_OFFER_SPREAD/2*D368)</f>
        <v/>
      </c>
      <c r="P368" s="157">
        <f>IF(A368="","",IF(D368=0,-E368,IF(AND(D368=(N368+O368),NOT(O368=0)),0,IF(D368&gt;=M368,N368/(1+O368),N368/(1-O368)))))</f>
        <v/>
      </c>
      <c r="Q368" s="157">
        <f>IF(B368="","", IF(D368=0,F368*P368/B368, L368*P368/B368))</f>
        <v/>
      </c>
      <c r="R368" s="157">
        <f>IF(B368="","", Q368+I368)</f>
        <v/>
      </c>
      <c r="S368" s="157">
        <f>IF(A368="","",IF(Q368&gt;0,-Q368*B368*(1+BID_OFFER_SPREAD/2),-Q368*B368*(1-BID_OFFER_SPREAD/2)))</f>
        <v/>
      </c>
      <c r="T368" s="157">
        <f>IF(B368="","", K368+S368)</f>
        <v/>
      </c>
      <c r="U368" s="157">
        <f>IF(B368="","", R368*B368)</f>
        <v/>
      </c>
      <c r="V368" s="157">
        <f>IF(E368="","",U368/(U368+T368))</f>
        <v/>
      </c>
      <c r="W368" s="86">
        <f>IF(B368="","", IF(ROUND(V368,10)=ROUND(D368,10),"Correct", "Error"))</f>
        <v/>
      </c>
      <c r="X368" s="158">
        <f>IF(B368="","", T368+U368)</f>
        <v/>
      </c>
    </row>
    <row customHeight="1" ht="13.5" r="369" s="75">
      <c r="A369" s="126">
        <f>IF('Time Series Inputs'!A369="","",'Time Series Inputs'!A369)</f>
        <v/>
      </c>
      <c r="B369" s="157">
        <f>IF('Time Series Inputs'!B369="","",'Time Series Inputs'!B369)</f>
        <v/>
      </c>
      <c r="C369" s="157">
        <f>IF('Time Series Inputs'!C369="","",'Time Series Inputs'!C369)</f>
        <v/>
      </c>
      <c r="D369" s="157">
        <f>IF(A369="","",'Apply Constraints'!A369)</f>
        <v/>
      </c>
      <c r="E369" s="157">
        <f>IF(B369="","",(V368*B369/B368/(1+V368*(B369/B368-1))))</f>
        <v/>
      </c>
      <c r="F369" s="157">
        <f>IF(B369="","",R368*B369+T368)</f>
        <v/>
      </c>
      <c r="G369" s="157">
        <f>IF(B369="","", E369*F369)</f>
        <v/>
      </c>
      <c r="H369" s="157">
        <f>IF(B369="","", F369 - R368*B369)</f>
        <v/>
      </c>
      <c r="I369" s="157">
        <f>IF(B369="","", G369/B369)</f>
        <v/>
      </c>
      <c r="J369" s="157">
        <f>IF(B369="","", -F369* (1-(1-ANNUAL_STRATEGY_FEE)^(1/252)))</f>
        <v/>
      </c>
      <c r="K369" s="157">
        <f>IF(B369="","", H369+J369)</f>
        <v/>
      </c>
      <c r="L369" s="157">
        <f>IF(B369="","", K369+G369)</f>
        <v/>
      </c>
      <c r="M369" s="157">
        <f>IF(B369="","", G369/L369)</f>
        <v/>
      </c>
      <c r="N369" s="157">
        <f>IF(B369="","",(D369-M369))</f>
        <v/>
      </c>
      <c r="O369" s="157">
        <f>IF(B369="","",BID_OFFER_SPREAD/2*D369)</f>
        <v/>
      </c>
      <c r="P369" s="157">
        <f>IF(A369="","",IF(D369=0,-E369,IF(AND(D369=(N369+O369),NOT(O369=0)),0,IF(D369&gt;=M369,N369/(1+O369),N369/(1-O369)))))</f>
        <v/>
      </c>
      <c r="Q369" s="157">
        <f>IF(B369="","", IF(D369=0,F369*P369/B369, L369*P369/B369))</f>
        <v/>
      </c>
      <c r="R369" s="157">
        <f>IF(B369="","", Q369+I369)</f>
        <v/>
      </c>
      <c r="S369" s="157">
        <f>IF(A369="","",IF(Q369&gt;0,-Q369*B369*(1+BID_OFFER_SPREAD/2),-Q369*B369*(1-BID_OFFER_SPREAD/2)))</f>
        <v/>
      </c>
      <c r="T369" s="157">
        <f>IF(B369="","", K369+S369)</f>
        <v/>
      </c>
      <c r="U369" s="157">
        <f>IF(B369="","", R369*B369)</f>
        <v/>
      </c>
      <c r="V369" s="157">
        <f>IF(E369="","",U369/(U369+T369))</f>
        <v/>
      </c>
      <c r="W369" s="86">
        <f>IF(B369="","", IF(ROUND(V369,10)=ROUND(D369,10),"Correct", "Error"))</f>
        <v/>
      </c>
      <c r="X369" s="158">
        <f>IF(B369="","", T369+U369)</f>
        <v/>
      </c>
    </row>
    <row customHeight="1" ht="13.5" r="370" s="75">
      <c r="A370" s="126">
        <f>IF('Time Series Inputs'!A370="","",'Time Series Inputs'!A370)</f>
        <v/>
      </c>
      <c r="B370" s="157">
        <f>IF('Time Series Inputs'!B370="","",'Time Series Inputs'!B370)</f>
        <v/>
      </c>
      <c r="C370" s="157">
        <f>IF('Time Series Inputs'!C370="","",'Time Series Inputs'!C370)</f>
        <v/>
      </c>
      <c r="D370" s="157">
        <f>IF(A370="","",'Apply Constraints'!A370)</f>
        <v/>
      </c>
      <c r="E370" s="157">
        <f>IF(B370="","",(V369*B370/B369/(1+V369*(B370/B369-1))))</f>
        <v/>
      </c>
      <c r="F370" s="157">
        <f>IF(B370="","",R369*B370+T369)</f>
        <v/>
      </c>
      <c r="G370" s="157">
        <f>IF(B370="","", E370*F370)</f>
        <v/>
      </c>
      <c r="H370" s="157">
        <f>IF(B370="","", F370 - R369*B370)</f>
        <v/>
      </c>
      <c r="I370" s="157">
        <f>IF(B370="","", G370/B370)</f>
        <v/>
      </c>
      <c r="J370" s="157">
        <f>IF(B370="","", -F370* (1-(1-ANNUAL_STRATEGY_FEE)^(1/252)))</f>
        <v/>
      </c>
      <c r="K370" s="157">
        <f>IF(B370="","", H370+J370)</f>
        <v/>
      </c>
      <c r="L370" s="157">
        <f>IF(B370="","", K370+G370)</f>
        <v/>
      </c>
      <c r="M370" s="157">
        <f>IF(B370="","", G370/L370)</f>
        <v/>
      </c>
      <c r="N370" s="157">
        <f>IF(B370="","",(D370-M370))</f>
        <v/>
      </c>
      <c r="O370" s="157">
        <f>IF(B370="","",BID_OFFER_SPREAD/2*D370)</f>
        <v/>
      </c>
      <c r="P370" s="157">
        <f>IF(A370="","",IF(D370=0,-E370,IF(AND(D370=(N370+O370),NOT(O370=0)),0,IF(D370&gt;=M370,N370/(1+O370),N370/(1-O370)))))</f>
        <v/>
      </c>
      <c r="Q370" s="157">
        <f>IF(B370="","", IF(D370=0,F370*P370/B370, L370*P370/B370))</f>
        <v/>
      </c>
      <c r="R370" s="157">
        <f>IF(B370="","", Q370+I370)</f>
        <v/>
      </c>
      <c r="S370" s="157">
        <f>IF(A370="","",IF(Q370&gt;0,-Q370*B370*(1+BID_OFFER_SPREAD/2),-Q370*B370*(1-BID_OFFER_SPREAD/2)))</f>
        <v/>
      </c>
      <c r="T370" s="157">
        <f>IF(B370="","", K370+S370)</f>
        <v/>
      </c>
      <c r="U370" s="157">
        <f>IF(B370="","", R370*B370)</f>
        <v/>
      </c>
      <c r="V370" s="157">
        <f>IF(E370="","",U370/(U370+T370))</f>
        <v/>
      </c>
      <c r="W370" s="86">
        <f>IF(B370="","", IF(ROUND(V370,10)=ROUND(D370,10),"Correct", "Error"))</f>
        <v/>
      </c>
      <c r="X370" s="158">
        <f>IF(B370="","", T370+U370)</f>
        <v/>
      </c>
    </row>
    <row customHeight="1" ht="13.5" r="371" s="75">
      <c r="A371" s="126">
        <f>IF('Time Series Inputs'!A371="","",'Time Series Inputs'!A371)</f>
        <v/>
      </c>
      <c r="B371" s="157">
        <f>IF('Time Series Inputs'!B371="","",'Time Series Inputs'!B371)</f>
        <v/>
      </c>
      <c r="C371" s="157">
        <f>IF('Time Series Inputs'!C371="","",'Time Series Inputs'!C371)</f>
        <v/>
      </c>
      <c r="D371" s="157">
        <f>IF(A371="","",'Apply Constraints'!A371)</f>
        <v/>
      </c>
      <c r="E371" s="157">
        <f>IF(B371="","",(V370*B371/B370/(1+V370*(B371/B370-1))))</f>
        <v/>
      </c>
      <c r="F371" s="157">
        <f>IF(B371="","",R370*B371+T370)</f>
        <v/>
      </c>
      <c r="G371" s="157">
        <f>IF(B371="","", E371*F371)</f>
        <v/>
      </c>
      <c r="H371" s="157">
        <f>IF(B371="","", F371 - R370*B371)</f>
        <v/>
      </c>
      <c r="I371" s="157">
        <f>IF(B371="","", G371/B371)</f>
        <v/>
      </c>
      <c r="J371" s="157">
        <f>IF(B371="","", -F371* (1-(1-ANNUAL_STRATEGY_FEE)^(1/252)))</f>
        <v/>
      </c>
      <c r="K371" s="157">
        <f>IF(B371="","", H371+J371)</f>
        <v/>
      </c>
      <c r="L371" s="157">
        <f>IF(B371="","", K371+G371)</f>
        <v/>
      </c>
      <c r="M371" s="157">
        <f>IF(B371="","", G371/L371)</f>
        <v/>
      </c>
      <c r="N371" s="157">
        <f>IF(B371="","",(D371-M371))</f>
        <v/>
      </c>
      <c r="O371" s="157">
        <f>IF(B371="","",BID_OFFER_SPREAD/2*D371)</f>
        <v/>
      </c>
      <c r="P371" s="157">
        <f>IF(A371="","",IF(D371=0,-E371,IF(AND(D371=(N371+O371),NOT(O371=0)),0,IF(D371&gt;=M371,N371/(1+O371),N371/(1-O371)))))</f>
        <v/>
      </c>
      <c r="Q371" s="157">
        <f>IF(B371="","", IF(D371=0,F371*P371/B371, L371*P371/B371))</f>
        <v/>
      </c>
      <c r="R371" s="157">
        <f>IF(B371="","", Q371+I371)</f>
        <v/>
      </c>
      <c r="S371" s="157">
        <f>IF(A371="","",IF(Q371&gt;0,-Q371*B371*(1+BID_OFFER_SPREAD/2),-Q371*B371*(1-BID_OFFER_SPREAD/2)))</f>
        <v/>
      </c>
      <c r="T371" s="157">
        <f>IF(B371="","", K371+S371)</f>
        <v/>
      </c>
      <c r="U371" s="157">
        <f>IF(B371="","", R371*B371)</f>
        <v/>
      </c>
      <c r="V371" s="157">
        <f>IF(E371="","",U371/(U371+T371))</f>
        <v/>
      </c>
      <c r="W371" s="86">
        <f>IF(B371="","", IF(ROUND(V371,10)=ROUND(D371,10),"Correct", "Error"))</f>
        <v/>
      </c>
      <c r="X371" s="158">
        <f>IF(B371="","", T371+U371)</f>
        <v/>
      </c>
    </row>
    <row customHeight="1" ht="13.5" r="372" s="75">
      <c r="A372" s="126">
        <f>IF('Time Series Inputs'!A372="","",'Time Series Inputs'!A372)</f>
        <v/>
      </c>
      <c r="B372" s="157">
        <f>IF('Time Series Inputs'!B372="","",'Time Series Inputs'!B372)</f>
        <v/>
      </c>
      <c r="C372" s="157">
        <f>IF('Time Series Inputs'!C372="","",'Time Series Inputs'!C372)</f>
        <v/>
      </c>
      <c r="D372" s="157">
        <f>IF(A372="","",'Apply Constraints'!A372)</f>
        <v/>
      </c>
      <c r="E372" s="157">
        <f>IF(B372="","",(V371*B372/B371/(1+V371*(B372/B371-1))))</f>
        <v/>
      </c>
      <c r="F372" s="157">
        <f>IF(B372="","",R371*B372+T371)</f>
        <v/>
      </c>
      <c r="G372" s="157">
        <f>IF(B372="","", E372*F372)</f>
        <v/>
      </c>
      <c r="H372" s="157">
        <f>IF(B372="","", F372 - R371*B372)</f>
        <v/>
      </c>
      <c r="I372" s="157">
        <f>IF(B372="","", G372/B372)</f>
        <v/>
      </c>
      <c r="J372" s="157">
        <f>IF(B372="","", -F372* (1-(1-ANNUAL_STRATEGY_FEE)^(1/252)))</f>
        <v/>
      </c>
      <c r="K372" s="157">
        <f>IF(B372="","", H372+J372)</f>
        <v/>
      </c>
      <c r="L372" s="157">
        <f>IF(B372="","", K372+G372)</f>
        <v/>
      </c>
      <c r="M372" s="157">
        <f>IF(B372="","", G372/L372)</f>
        <v/>
      </c>
      <c r="N372" s="157">
        <f>IF(B372="","",(D372-M372))</f>
        <v/>
      </c>
      <c r="O372" s="157">
        <f>IF(B372="","",BID_OFFER_SPREAD/2*D372)</f>
        <v/>
      </c>
      <c r="P372" s="157">
        <f>IF(A372="","",IF(D372=0,-E372,IF(AND(D372=(N372+O372),NOT(O372=0)),0,IF(D372&gt;=M372,N372/(1+O372),N372/(1-O372)))))</f>
        <v/>
      </c>
      <c r="Q372" s="157">
        <f>IF(B372="","", IF(D372=0,F372*P372/B372, L372*P372/B372))</f>
        <v/>
      </c>
      <c r="R372" s="157">
        <f>IF(B372="","", Q372+I372)</f>
        <v/>
      </c>
      <c r="S372" s="157">
        <f>IF(A372="","",IF(Q372&gt;0,-Q372*B372*(1+BID_OFFER_SPREAD/2),-Q372*B372*(1-BID_OFFER_SPREAD/2)))</f>
        <v/>
      </c>
      <c r="T372" s="157">
        <f>IF(B372="","", K372+S372)</f>
        <v/>
      </c>
      <c r="U372" s="157">
        <f>IF(B372="","", R372*B372)</f>
        <v/>
      </c>
      <c r="V372" s="157">
        <f>IF(E372="","",U372/(U372+T372))</f>
        <v/>
      </c>
      <c r="W372" s="86">
        <f>IF(B372="","", IF(ROUND(V372,10)=ROUND(D372,10),"Correct", "Error"))</f>
        <v/>
      </c>
      <c r="X372" s="158">
        <f>IF(B372="","", T372+U372)</f>
        <v/>
      </c>
    </row>
    <row customHeight="1" ht="13.5" r="373" s="75">
      <c r="A373" s="126">
        <f>IF('Time Series Inputs'!A373="","",'Time Series Inputs'!A373)</f>
        <v/>
      </c>
      <c r="B373" s="157">
        <f>IF('Time Series Inputs'!B373="","",'Time Series Inputs'!B373)</f>
        <v/>
      </c>
      <c r="C373" s="157">
        <f>IF('Time Series Inputs'!C373="","",'Time Series Inputs'!C373)</f>
        <v/>
      </c>
      <c r="D373" s="157">
        <f>IF(A373="","",'Apply Constraints'!A373)</f>
        <v/>
      </c>
      <c r="E373" s="157">
        <f>IF(B373="","",(V372*B373/B372/(1+V372*(B373/B372-1))))</f>
        <v/>
      </c>
      <c r="F373" s="157">
        <f>IF(B373="","",R372*B373+T372)</f>
        <v/>
      </c>
      <c r="G373" s="157">
        <f>IF(B373="","", E373*F373)</f>
        <v/>
      </c>
      <c r="H373" s="157">
        <f>IF(B373="","", F373 - R372*B373)</f>
        <v/>
      </c>
      <c r="I373" s="157">
        <f>IF(B373="","", G373/B373)</f>
        <v/>
      </c>
      <c r="J373" s="157">
        <f>IF(B373="","", -F373* (1-(1-ANNUAL_STRATEGY_FEE)^(1/252)))</f>
        <v/>
      </c>
      <c r="K373" s="157">
        <f>IF(B373="","", H373+J373)</f>
        <v/>
      </c>
      <c r="L373" s="157">
        <f>IF(B373="","", K373+G373)</f>
        <v/>
      </c>
      <c r="M373" s="157">
        <f>IF(B373="","", G373/L373)</f>
        <v/>
      </c>
      <c r="N373" s="157">
        <f>IF(B373="","",(D373-M373))</f>
        <v/>
      </c>
      <c r="O373" s="157">
        <f>IF(B373="","",BID_OFFER_SPREAD/2*D373)</f>
        <v/>
      </c>
      <c r="P373" s="157">
        <f>IF(A373="","",IF(D373=0,-E373,IF(AND(D373=(N373+O373),NOT(O373=0)),0,IF(D373&gt;=M373,N373/(1+O373),N373/(1-O373)))))</f>
        <v/>
      </c>
      <c r="Q373" s="157">
        <f>IF(B373="","", IF(D373=0,F373*P373/B373, L373*P373/B373))</f>
        <v/>
      </c>
      <c r="R373" s="157">
        <f>IF(B373="","", Q373+I373)</f>
        <v/>
      </c>
      <c r="S373" s="157">
        <f>IF(A373="","",IF(Q373&gt;0,-Q373*B373*(1+BID_OFFER_SPREAD/2),-Q373*B373*(1-BID_OFFER_SPREAD/2)))</f>
        <v/>
      </c>
      <c r="T373" s="157">
        <f>IF(B373="","", K373+S373)</f>
        <v/>
      </c>
      <c r="U373" s="157">
        <f>IF(B373="","", R373*B373)</f>
        <v/>
      </c>
      <c r="V373" s="157">
        <f>IF(E373="","",U373/(U373+T373))</f>
        <v/>
      </c>
      <c r="W373" s="86">
        <f>IF(B373="","", IF(ROUND(V373,10)=ROUND(D373,10),"Correct", "Error"))</f>
        <v/>
      </c>
      <c r="X373" s="158">
        <f>IF(B373="","", T373+U373)</f>
        <v/>
      </c>
    </row>
    <row customHeight="1" ht="13.5" r="374" s="75">
      <c r="A374" s="126">
        <f>IF('Time Series Inputs'!A374="","",'Time Series Inputs'!A374)</f>
        <v/>
      </c>
      <c r="B374" s="157">
        <f>IF('Time Series Inputs'!B374="","",'Time Series Inputs'!B374)</f>
        <v/>
      </c>
      <c r="C374" s="157">
        <f>IF('Time Series Inputs'!C374="","",'Time Series Inputs'!C374)</f>
        <v/>
      </c>
      <c r="D374" s="157">
        <f>IF(A374="","",'Apply Constraints'!A374)</f>
        <v/>
      </c>
      <c r="E374" s="157">
        <f>IF(B374="","",(V373*B374/B373/(1+V373*(B374/B373-1))))</f>
        <v/>
      </c>
      <c r="F374" s="157">
        <f>IF(B374="","",R373*B374+T373)</f>
        <v/>
      </c>
      <c r="G374" s="157">
        <f>IF(B374="","", E374*F374)</f>
        <v/>
      </c>
      <c r="H374" s="157">
        <f>IF(B374="","", F374 - R373*B374)</f>
        <v/>
      </c>
      <c r="I374" s="157">
        <f>IF(B374="","", G374/B374)</f>
        <v/>
      </c>
      <c r="J374" s="157">
        <f>IF(B374="","", -F374* (1-(1-ANNUAL_STRATEGY_FEE)^(1/252)))</f>
        <v/>
      </c>
      <c r="K374" s="157">
        <f>IF(B374="","", H374+J374)</f>
        <v/>
      </c>
      <c r="L374" s="157">
        <f>IF(B374="","", K374+G374)</f>
        <v/>
      </c>
      <c r="M374" s="157">
        <f>IF(B374="","", G374/L374)</f>
        <v/>
      </c>
      <c r="N374" s="157">
        <f>IF(B374="","",(D374-M374))</f>
        <v/>
      </c>
      <c r="O374" s="157">
        <f>IF(B374="","",BID_OFFER_SPREAD/2*D374)</f>
        <v/>
      </c>
      <c r="P374" s="157">
        <f>IF(A374="","",IF(D374=0,-E374,IF(AND(D374=(N374+O374),NOT(O374=0)),0,IF(D374&gt;=M374,N374/(1+O374),N374/(1-O374)))))</f>
        <v/>
      </c>
      <c r="Q374" s="157">
        <f>IF(B374="","", IF(D374=0,F374*P374/B374, L374*P374/B374))</f>
        <v/>
      </c>
      <c r="R374" s="157">
        <f>IF(B374="","", Q374+I374)</f>
        <v/>
      </c>
      <c r="S374" s="157">
        <f>IF(A374="","",IF(Q374&gt;0,-Q374*B374*(1+BID_OFFER_SPREAD/2),-Q374*B374*(1-BID_OFFER_SPREAD/2)))</f>
        <v/>
      </c>
      <c r="T374" s="157">
        <f>IF(B374="","", K374+S374)</f>
        <v/>
      </c>
      <c r="U374" s="157">
        <f>IF(B374="","", R374*B374)</f>
        <v/>
      </c>
      <c r="V374" s="157">
        <f>IF(E374="","",U374/(U374+T374))</f>
        <v/>
      </c>
      <c r="W374" s="86">
        <f>IF(B374="","", IF(ROUND(V374,10)=ROUND(D374,10),"Correct", "Error"))</f>
        <v/>
      </c>
      <c r="X374" s="158">
        <f>IF(B374="","", T374+U374)</f>
        <v/>
      </c>
    </row>
    <row customHeight="1" ht="13.5" r="375" s="75">
      <c r="A375" s="126">
        <f>IF('Time Series Inputs'!A375="","",'Time Series Inputs'!A375)</f>
        <v/>
      </c>
      <c r="B375" s="157">
        <f>IF('Time Series Inputs'!B375="","",'Time Series Inputs'!B375)</f>
        <v/>
      </c>
      <c r="C375" s="157">
        <f>IF('Time Series Inputs'!C375="","",'Time Series Inputs'!C375)</f>
        <v/>
      </c>
      <c r="D375" s="157">
        <f>IF(A375="","",'Apply Constraints'!A375)</f>
        <v/>
      </c>
      <c r="E375" s="157">
        <f>IF(B375="","",(V374*B375/B374/(1+V374*(B375/B374-1))))</f>
        <v/>
      </c>
      <c r="F375" s="157">
        <f>IF(B375="","",R374*B375+T374)</f>
        <v/>
      </c>
      <c r="G375" s="157">
        <f>IF(B375="","", E375*F375)</f>
        <v/>
      </c>
      <c r="H375" s="157">
        <f>IF(B375="","", F375 - R374*B375)</f>
        <v/>
      </c>
      <c r="I375" s="157">
        <f>IF(B375="","", G375/B375)</f>
        <v/>
      </c>
      <c r="J375" s="157">
        <f>IF(B375="","", -F375* (1-(1-ANNUAL_STRATEGY_FEE)^(1/252)))</f>
        <v/>
      </c>
      <c r="K375" s="157">
        <f>IF(B375="","", H375+J375)</f>
        <v/>
      </c>
      <c r="L375" s="157">
        <f>IF(B375="","", K375+G375)</f>
        <v/>
      </c>
      <c r="M375" s="157">
        <f>IF(B375="","", G375/L375)</f>
        <v/>
      </c>
      <c r="N375" s="157">
        <f>IF(B375="","",(D375-M375))</f>
        <v/>
      </c>
      <c r="O375" s="157">
        <f>IF(B375="","",BID_OFFER_SPREAD/2*D375)</f>
        <v/>
      </c>
      <c r="P375" s="157">
        <f>IF(A375="","",IF(D375=0,-E375,IF(AND(D375=(N375+O375),NOT(O375=0)),0,IF(D375&gt;=M375,N375/(1+O375),N375/(1-O375)))))</f>
        <v/>
      </c>
      <c r="Q375" s="157">
        <f>IF(B375="","", IF(D375=0,F375*P375/B375, L375*P375/B375))</f>
        <v/>
      </c>
      <c r="R375" s="157">
        <f>IF(B375="","", Q375+I375)</f>
        <v/>
      </c>
      <c r="S375" s="157">
        <f>IF(A375="","",IF(Q375&gt;0,-Q375*B375*(1+BID_OFFER_SPREAD/2),-Q375*B375*(1-BID_OFFER_SPREAD/2)))</f>
        <v/>
      </c>
      <c r="T375" s="157">
        <f>IF(B375="","", K375+S375)</f>
        <v/>
      </c>
      <c r="U375" s="157">
        <f>IF(B375="","", R375*B375)</f>
        <v/>
      </c>
      <c r="V375" s="157">
        <f>IF(E375="","",U375/(U375+T375))</f>
        <v/>
      </c>
      <c r="W375" s="86">
        <f>IF(B375="","", IF(ROUND(V375,10)=ROUND(D375,10),"Correct", "Error"))</f>
        <v/>
      </c>
      <c r="X375" s="158">
        <f>IF(B375="","", T375+U375)</f>
        <v/>
      </c>
    </row>
    <row customHeight="1" ht="13.5" r="376" s="75">
      <c r="A376" s="126">
        <f>IF('Time Series Inputs'!A376="","",'Time Series Inputs'!A376)</f>
        <v/>
      </c>
      <c r="B376" s="157">
        <f>IF('Time Series Inputs'!B376="","",'Time Series Inputs'!B376)</f>
        <v/>
      </c>
      <c r="C376" s="157">
        <f>IF('Time Series Inputs'!C376="","",'Time Series Inputs'!C376)</f>
        <v/>
      </c>
      <c r="D376" s="157">
        <f>IF(A376="","",'Apply Constraints'!A376)</f>
        <v/>
      </c>
      <c r="E376" s="157">
        <f>IF(B376="","",(V375*B376/B375/(1+V375*(B376/B375-1))))</f>
        <v/>
      </c>
      <c r="F376" s="157">
        <f>IF(B376="","",R375*B376+T375)</f>
        <v/>
      </c>
      <c r="G376" s="157">
        <f>IF(B376="","", E376*F376)</f>
        <v/>
      </c>
      <c r="H376" s="157">
        <f>IF(B376="","", F376 - R375*B376)</f>
        <v/>
      </c>
      <c r="I376" s="157">
        <f>IF(B376="","", G376/B376)</f>
        <v/>
      </c>
      <c r="J376" s="157">
        <f>IF(B376="","", -F376* (1-(1-ANNUAL_STRATEGY_FEE)^(1/252)))</f>
        <v/>
      </c>
      <c r="K376" s="157">
        <f>IF(B376="","", H376+J376)</f>
        <v/>
      </c>
      <c r="L376" s="157">
        <f>IF(B376="","", K376+G376)</f>
        <v/>
      </c>
      <c r="M376" s="157">
        <f>IF(B376="","", G376/L376)</f>
        <v/>
      </c>
      <c r="N376" s="157">
        <f>IF(B376="","",(D376-M376))</f>
        <v/>
      </c>
      <c r="O376" s="157">
        <f>IF(B376="","",BID_OFFER_SPREAD/2*D376)</f>
        <v/>
      </c>
      <c r="P376" s="157">
        <f>IF(A376="","",IF(D376=0,-E376,IF(AND(D376=(N376+O376),NOT(O376=0)),0,IF(D376&gt;=M376,N376/(1+O376),N376/(1-O376)))))</f>
        <v/>
      </c>
      <c r="Q376" s="157">
        <f>IF(B376="","", IF(D376=0,F376*P376/B376, L376*P376/B376))</f>
        <v/>
      </c>
      <c r="R376" s="157">
        <f>IF(B376="","", Q376+I376)</f>
        <v/>
      </c>
      <c r="S376" s="157">
        <f>IF(A376="","",IF(Q376&gt;0,-Q376*B376*(1+BID_OFFER_SPREAD/2),-Q376*B376*(1-BID_OFFER_SPREAD/2)))</f>
        <v/>
      </c>
      <c r="T376" s="157">
        <f>IF(B376="","", K376+S376)</f>
        <v/>
      </c>
      <c r="U376" s="157">
        <f>IF(B376="","", R376*B376)</f>
        <v/>
      </c>
      <c r="V376" s="157">
        <f>IF(E376="","",U376/(U376+T376))</f>
        <v/>
      </c>
      <c r="W376" s="86">
        <f>IF(B376="","", IF(ROUND(V376,10)=ROUND(D376,10),"Correct", "Error"))</f>
        <v/>
      </c>
      <c r="X376" s="158">
        <f>IF(B376="","", T376+U376)</f>
        <v/>
      </c>
    </row>
    <row customHeight="1" ht="13.5" r="377" s="75">
      <c r="A377" s="126">
        <f>IF('Time Series Inputs'!A377="","",'Time Series Inputs'!A377)</f>
        <v/>
      </c>
      <c r="B377" s="157">
        <f>IF('Time Series Inputs'!B377="","",'Time Series Inputs'!B377)</f>
        <v/>
      </c>
      <c r="C377" s="157">
        <f>IF('Time Series Inputs'!C377="","",'Time Series Inputs'!C377)</f>
        <v/>
      </c>
      <c r="D377" s="157">
        <f>IF(A377="","",'Apply Constraints'!A377)</f>
        <v/>
      </c>
      <c r="E377" s="157">
        <f>IF(B377="","",(V376*B377/B376/(1+V376*(B377/B376-1))))</f>
        <v/>
      </c>
      <c r="F377" s="157">
        <f>IF(B377="","",R376*B377+T376)</f>
        <v/>
      </c>
      <c r="G377" s="157">
        <f>IF(B377="","", E377*F377)</f>
        <v/>
      </c>
      <c r="H377" s="157">
        <f>IF(B377="","", F377 - R376*B377)</f>
        <v/>
      </c>
      <c r="I377" s="157">
        <f>IF(B377="","", G377/B377)</f>
        <v/>
      </c>
      <c r="J377" s="157">
        <f>IF(B377="","", -F377* (1-(1-ANNUAL_STRATEGY_FEE)^(1/252)))</f>
        <v/>
      </c>
      <c r="K377" s="157">
        <f>IF(B377="","", H377+J377)</f>
        <v/>
      </c>
      <c r="L377" s="157">
        <f>IF(B377="","", K377+G377)</f>
        <v/>
      </c>
      <c r="M377" s="157">
        <f>IF(B377="","", G377/L377)</f>
        <v/>
      </c>
      <c r="N377" s="157">
        <f>IF(B377="","",(D377-M377))</f>
        <v/>
      </c>
      <c r="O377" s="157">
        <f>IF(B377="","",BID_OFFER_SPREAD/2*D377)</f>
        <v/>
      </c>
      <c r="P377" s="157">
        <f>IF(A377="","",IF(D377=0,-E377,IF(AND(D377=(N377+O377),NOT(O377=0)),0,IF(D377&gt;=M377,N377/(1+O377),N377/(1-O377)))))</f>
        <v/>
      </c>
      <c r="Q377" s="157">
        <f>IF(B377="","", IF(D377=0,F377*P377/B377, L377*P377/B377))</f>
        <v/>
      </c>
      <c r="R377" s="157">
        <f>IF(B377="","", Q377+I377)</f>
        <v/>
      </c>
      <c r="S377" s="157">
        <f>IF(A377="","",IF(Q377&gt;0,-Q377*B377*(1+BID_OFFER_SPREAD/2),-Q377*B377*(1-BID_OFFER_SPREAD/2)))</f>
        <v/>
      </c>
      <c r="T377" s="157">
        <f>IF(B377="","", K377+S377)</f>
        <v/>
      </c>
      <c r="U377" s="157">
        <f>IF(B377="","", R377*B377)</f>
        <v/>
      </c>
      <c r="V377" s="157">
        <f>IF(E377="","",U377/(U377+T377))</f>
        <v/>
      </c>
      <c r="W377" s="86">
        <f>IF(B377="","", IF(ROUND(V377,10)=ROUND(D377,10),"Correct", "Error"))</f>
        <v/>
      </c>
      <c r="X377" s="158">
        <f>IF(B377="","", T377+U377)</f>
        <v/>
      </c>
    </row>
    <row customHeight="1" ht="13.5" r="378" s="75">
      <c r="A378" s="126">
        <f>IF('Time Series Inputs'!A378="","",'Time Series Inputs'!A378)</f>
        <v/>
      </c>
      <c r="B378" s="157">
        <f>IF('Time Series Inputs'!B378="","",'Time Series Inputs'!B378)</f>
        <v/>
      </c>
      <c r="C378" s="157">
        <f>IF('Time Series Inputs'!C378="","",'Time Series Inputs'!C378)</f>
        <v/>
      </c>
      <c r="D378" s="157">
        <f>IF(A378="","",'Apply Constraints'!A378)</f>
        <v/>
      </c>
      <c r="E378" s="157">
        <f>IF(B378="","",(V377*B378/B377/(1+V377*(B378/B377-1))))</f>
        <v/>
      </c>
      <c r="F378" s="157">
        <f>IF(B378="","",R377*B378+T377)</f>
        <v/>
      </c>
      <c r="G378" s="157">
        <f>IF(B378="","", E378*F378)</f>
        <v/>
      </c>
      <c r="H378" s="157">
        <f>IF(B378="","", F378 - R377*B378)</f>
        <v/>
      </c>
      <c r="I378" s="157">
        <f>IF(B378="","", G378/B378)</f>
        <v/>
      </c>
      <c r="J378" s="157">
        <f>IF(B378="","", -F378* (1-(1-ANNUAL_STRATEGY_FEE)^(1/252)))</f>
        <v/>
      </c>
      <c r="K378" s="157">
        <f>IF(B378="","", H378+J378)</f>
        <v/>
      </c>
      <c r="L378" s="157">
        <f>IF(B378="","", K378+G378)</f>
        <v/>
      </c>
      <c r="M378" s="157">
        <f>IF(B378="","", G378/L378)</f>
        <v/>
      </c>
      <c r="N378" s="157">
        <f>IF(B378="","",(D378-M378))</f>
        <v/>
      </c>
      <c r="O378" s="157">
        <f>IF(B378="","",BID_OFFER_SPREAD/2*D378)</f>
        <v/>
      </c>
      <c r="P378" s="157">
        <f>IF(A378="","",IF(D378=0,-E378,IF(AND(D378=(N378+O378),NOT(O378=0)),0,IF(D378&gt;=M378,N378/(1+O378),N378/(1-O378)))))</f>
        <v/>
      </c>
      <c r="Q378" s="157">
        <f>IF(B378="","", IF(D378=0,F378*P378/B378, L378*P378/B378))</f>
        <v/>
      </c>
      <c r="R378" s="157">
        <f>IF(B378="","", Q378+I378)</f>
        <v/>
      </c>
      <c r="S378" s="157">
        <f>IF(A378="","",IF(Q378&gt;0,-Q378*B378*(1+BID_OFFER_SPREAD/2),-Q378*B378*(1-BID_OFFER_SPREAD/2)))</f>
        <v/>
      </c>
      <c r="T378" s="157">
        <f>IF(B378="","", K378+S378)</f>
        <v/>
      </c>
      <c r="U378" s="157">
        <f>IF(B378="","", R378*B378)</f>
        <v/>
      </c>
      <c r="V378" s="157">
        <f>IF(E378="","",U378/(U378+T378))</f>
        <v/>
      </c>
      <c r="W378" s="86">
        <f>IF(B378="","", IF(ROUND(V378,10)=ROUND(D378,10),"Correct", "Error"))</f>
        <v/>
      </c>
      <c r="X378" s="158">
        <f>IF(B378="","", T378+U378)</f>
        <v/>
      </c>
    </row>
    <row customHeight="1" ht="13.5" r="379" s="75">
      <c r="A379" s="126">
        <f>IF('Time Series Inputs'!A379="","",'Time Series Inputs'!A379)</f>
        <v/>
      </c>
      <c r="B379" s="157">
        <f>IF('Time Series Inputs'!B379="","",'Time Series Inputs'!B379)</f>
        <v/>
      </c>
      <c r="C379" s="157">
        <f>IF('Time Series Inputs'!C379="","",'Time Series Inputs'!C379)</f>
        <v/>
      </c>
      <c r="D379" s="157">
        <f>IF(A379="","",'Apply Constraints'!A379)</f>
        <v/>
      </c>
      <c r="E379" s="157">
        <f>IF(B379="","",(V378*B379/B378/(1+V378*(B379/B378-1))))</f>
        <v/>
      </c>
      <c r="F379" s="157">
        <f>IF(B379="","",R378*B379+T378)</f>
        <v/>
      </c>
      <c r="G379" s="157">
        <f>IF(B379="","", E379*F379)</f>
        <v/>
      </c>
      <c r="H379" s="157">
        <f>IF(B379="","", F379 - R378*B379)</f>
        <v/>
      </c>
      <c r="I379" s="157">
        <f>IF(B379="","", G379/B379)</f>
        <v/>
      </c>
      <c r="J379" s="157">
        <f>IF(B379="","", -F379* (1-(1-ANNUAL_STRATEGY_FEE)^(1/252)))</f>
        <v/>
      </c>
      <c r="K379" s="157">
        <f>IF(B379="","", H379+J379)</f>
        <v/>
      </c>
      <c r="L379" s="157">
        <f>IF(B379="","", K379+G379)</f>
        <v/>
      </c>
      <c r="M379" s="157">
        <f>IF(B379="","", G379/L379)</f>
        <v/>
      </c>
      <c r="N379" s="157">
        <f>IF(B379="","",(D379-M379))</f>
        <v/>
      </c>
      <c r="O379" s="157">
        <f>IF(B379="","",BID_OFFER_SPREAD/2*D379)</f>
        <v/>
      </c>
      <c r="P379" s="157">
        <f>IF(A379="","",IF(D379=0,-E379,IF(AND(D379=(N379+O379),NOT(O379=0)),0,IF(D379&gt;=M379,N379/(1+O379),N379/(1-O379)))))</f>
        <v/>
      </c>
      <c r="Q379" s="157">
        <f>IF(B379="","", IF(D379=0,F379*P379/B379, L379*P379/B379))</f>
        <v/>
      </c>
      <c r="R379" s="157">
        <f>IF(B379="","", Q379+I379)</f>
        <v/>
      </c>
      <c r="S379" s="157">
        <f>IF(A379="","",IF(Q379&gt;0,-Q379*B379*(1+BID_OFFER_SPREAD/2),-Q379*B379*(1-BID_OFFER_SPREAD/2)))</f>
        <v/>
      </c>
      <c r="T379" s="157">
        <f>IF(B379="","", K379+S379)</f>
        <v/>
      </c>
      <c r="U379" s="157">
        <f>IF(B379="","", R379*B379)</f>
        <v/>
      </c>
      <c r="V379" s="157">
        <f>IF(E379="","",U379/(U379+T379))</f>
        <v/>
      </c>
      <c r="W379" s="86">
        <f>IF(B379="","", IF(ROUND(V379,10)=ROUND(D379,10),"Correct", "Error"))</f>
        <v/>
      </c>
      <c r="X379" s="158">
        <f>IF(B379="","", T379+U379)</f>
        <v/>
      </c>
    </row>
    <row customHeight="1" ht="13.5" r="380" s="75">
      <c r="A380" s="126">
        <f>IF('Time Series Inputs'!A380="","",'Time Series Inputs'!A380)</f>
        <v/>
      </c>
      <c r="B380" s="157">
        <f>IF('Time Series Inputs'!B380="","",'Time Series Inputs'!B380)</f>
        <v/>
      </c>
      <c r="C380" s="157">
        <f>IF('Time Series Inputs'!C380="","",'Time Series Inputs'!C380)</f>
        <v/>
      </c>
      <c r="D380" s="157">
        <f>IF(A380="","",'Apply Constraints'!A380)</f>
        <v/>
      </c>
      <c r="E380" s="157">
        <f>IF(B380="","",(V379*B380/B379/(1+V379*(B380/B379-1))))</f>
        <v/>
      </c>
      <c r="F380" s="157">
        <f>IF(B380="","",R379*B380+T379)</f>
        <v/>
      </c>
      <c r="G380" s="157">
        <f>IF(B380="","", E380*F380)</f>
        <v/>
      </c>
      <c r="H380" s="157">
        <f>IF(B380="","", F380 - R379*B380)</f>
        <v/>
      </c>
      <c r="I380" s="157">
        <f>IF(B380="","", G380/B380)</f>
        <v/>
      </c>
      <c r="J380" s="157">
        <f>IF(B380="","", -F380* (1-(1-ANNUAL_STRATEGY_FEE)^(1/252)))</f>
        <v/>
      </c>
      <c r="K380" s="157">
        <f>IF(B380="","", H380+J380)</f>
        <v/>
      </c>
      <c r="L380" s="157">
        <f>IF(B380="","", K380+G380)</f>
        <v/>
      </c>
      <c r="M380" s="157">
        <f>IF(B380="","", G380/L380)</f>
        <v/>
      </c>
      <c r="N380" s="157">
        <f>IF(B380="","",(D380-M380))</f>
        <v/>
      </c>
      <c r="O380" s="157">
        <f>IF(B380="","",BID_OFFER_SPREAD/2*D380)</f>
        <v/>
      </c>
      <c r="P380" s="157">
        <f>IF(A380="","",IF(D380=0,-E380,IF(AND(D380=(N380+O380),NOT(O380=0)),0,IF(D380&gt;=M380,N380/(1+O380),N380/(1-O380)))))</f>
        <v/>
      </c>
      <c r="Q380" s="157">
        <f>IF(B380="","", IF(D380=0,F380*P380/B380, L380*P380/B380))</f>
        <v/>
      </c>
      <c r="R380" s="157">
        <f>IF(B380="","", Q380+I380)</f>
        <v/>
      </c>
      <c r="S380" s="157">
        <f>IF(A380="","",IF(Q380&gt;0,-Q380*B380*(1+BID_OFFER_SPREAD/2),-Q380*B380*(1-BID_OFFER_SPREAD/2)))</f>
        <v/>
      </c>
      <c r="T380" s="157">
        <f>IF(B380="","", K380+S380)</f>
        <v/>
      </c>
      <c r="U380" s="157">
        <f>IF(B380="","", R380*B380)</f>
        <v/>
      </c>
      <c r="V380" s="157">
        <f>IF(E380="","",U380/(U380+T380))</f>
        <v/>
      </c>
      <c r="W380" s="86">
        <f>IF(B380="","", IF(ROUND(V380,10)=ROUND(D380,10),"Correct", "Error"))</f>
        <v/>
      </c>
      <c r="X380" s="158">
        <f>IF(B380="","", T380+U380)</f>
        <v/>
      </c>
    </row>
    <row customHeight="1" ht="13.5" r="381" s="75">
      <c r="A381" s="126">
        <f>IF('Time Series Inputs'!A381="","",'Time Series Inputs'!A381)</f>
        <v/>
      </c>
      <c r="B381" s="157">
        <f>IF('Time Series Inputs'!B381="","",'Time Series Inputs'!B381)</f>
        <v/>
      </c>
      <c r="C381" s="157">
        <f>IF('Time Series Inputs'!C381="","",'Time Series Inputs'!C381)</f>
        <v/>
      </c>
      <c r="D381" s="157">
        <f>IF(A381="","",'Apply Constraints'!A381)</f>
        <v/>
      </c>
      <c r="E381" s="157">
        <f>IF(B381="","",(V380*B381/B380/(1+V380*(B381/B380-1))))</f>
        <v/>
      </c>
      <c r="F381" s="157">
        <f>IF(B381="","",R380*B381+T380)</f>
        <v/>
      </c>
      <c r="G381" s="157">
        <f>IF(B381="","", E381*F381)</f>
        <v/>
      </c>
      <c r="H381" s="157">
        <f>IF(B381="","", F381 - R380*B381)</f>
        <v/>
      </c>
      <c r="I381" s="157">
        <f>IF(B381="","", G381/B381)</f>
        <v/>
      </c>
      <c r="J381" s="157">
        <f>IF(B381="","", -F381* (1-(1-ANNUAL_STRATEGY_FEE)^(1/252)))</f>
        <v/>
      </c>
      <c r="K381" s="157">
        <f>IF(B381="","", H381+J381)</f>
        <v/>
      </c>
      <c r="L381" s="157">
        <f>IF(B381="","", K381+G381)</f>
        <v/>
      </c>
      <c r="M381" s="157">
        <f>IF(B381="","", G381/L381)</f>
        <v/>
      </c>
      <c r="N381" s="157">
        <f>IF(B381="","",(D381-M381))</f>
        <v/>
      </c>
      <c r="O381" s="157">
        <f>IF(B381="","",BID_OFFER_SPREAD/2*D381)</f>
        <v/>
      </c>
      <c r="P381" s="157">
        <f>IF(A381="","",IF(D381=0,-E381,IF(AND(D381=(N381+O381),NOT(O381=0)),0,IF(D381&gt;=M381,N381/(1+O381),N381/(1-O381)))))</f>
        <v/>
      </c>
      <c r="Q381" s="157">
        <f>IF(B381="","", IF(D381=0,F381*P381/B381, L381*P381/B381))</f>
        <v/>
      </c>
      <c r="R381" s="157">
        <f>IF(B381="","", Q381+I381)</f>
        <v/>
      </c>
      <c r="S381" s="157">
        <f>IF(A381="","",IF(Q381&gt;0,-Q381*B381*(1+BID_OFFER_SPREAD/2),-Q381*B381*(1-BID_OFFER_SPREAD/2)))</f>
        <v/>
      </c>
      <c r="T381" s="157">
        <f>IF(B381="","", K381+S381)</f>
        <v/>
      </c>
      <c r="U381" s="157">
        <f>IF(B381="","", R381*B381)</f>
        <v/>
      </c>
      <c r="V381" s="157">
        <f>IF(E381="","",U381/(U381+T381))</f>
        <v/>
      </c>
      <c r="W381" s="86">
        <f>IF(B381="","", IF(ROUND(V381,10)=ROUND(D381,10),"Correct", "Error"))</f>
        <v/>
      </c>
      <c r="X381" s="158">
        <f>IF(B381="","", T381+U381)</f>
        <v/>
      </c>
    </row>
    <row customHeight="1" ht="13.5" r="382" s="75">
      <c r="A382" s="126">
        <f>IF('Time Series Inputs'!A382="","",'Time Series Inputs'!A382)</f>
        <v/>
      </c>
      <c r="B382" s="157">
        <f>IF('Time Series Inputs'!B382="","",'Time Series Inputs'!B382)</f>
        <v/>
      </c>
      <c r="C382" s="157">
        <f>IF('Time Series Inputs'!C382="","",'Time Series Inputs'!C382)</f>
        <v/>
      </c>
      <c r="D382" s="157">
        <f>IF(A382="","",'Apply Constraints'!A382)</f>
        <v/>
      </c>
      <c r="E382" s="157">
        <f>IF(B382="","",(V381*B382/B381/(1+V381*(B382/B381-1))))</f>
        <v/>
      </c>
      <c r="F382" s="157">
        <f>IF(B382="","",R381*B382+T381)</f>
        <v/>
      </c>
      <c r="G382" s="157">
        <f>IF(B382="","", E382*F382)</f>
        <v/>
      </c>
      <c r="H382" s="157">
        <f>IF(B382="","", F382 - R381*B382)</f>
        <v/>
      </c>
      <c r="I382" s="157">
        <f>IF(B382="","", G382/B382)</f>
        <v/>
      </c>
      <c r="J382" s="157">
        <f>IF(B382="","", -F382* (1-(1-ANNUAL_STRATEGY_FEE)^(1/252)))</f>
        <v/>
      </c>
      <c r="K382" s="157">
        <f>IF(B382="","", H382+J382)</f>
        <v/>
      </c>
      <c r="L382" s="157">
        <f>IF(B382="","", K382+G382)</f>
        <v/>
      </c>
      <c r="M382" s="157">
        <f>IF(B382="","", G382/L382)</f>
        <v/>
      </c>
      <c r="N382" s="157">
        <f>IF(B382="","",(D382-M382))</f>
        <v/>
      </c>
      <c r="O382" s="157">
        <f>IF(B382="","",BID_OFFER_SPREAD/2*D382)</f>
        <v/>
      </c>
      <c r="P382" s="157">
        <f>IF(A382="","",IF(D382=0,-E382,IF(AND(D382=(N382+O382),NOT(O382=0)),0,IF(D382&gt;=M382,N382/(1+O382),N382/(1-O382)))))</f>
        <v/>
      </c>
      <c r="Q382" s="157">
        <f>IF(B382="","", IF(D382=0,F382*P382/B382, L382*P382/B382))</f>
        <v/>
      </c>
      <c r="R382" s="157">
        <f>IF(B382="","", Q382+I382)</f>
        <v/>
      </c>
      <c r="S382" s="157">
        <f>IF(A382="","",IF(Q382&gt;0,-Q382*B382*(1+BID_OFFER_SPREAD/2),-Q382*B382*(1-BID_OFFER_SPREAD/2)))</f>
        <v/>
      </c>
      <c r="T382" s="157">
        <f>IF(B382="","", K382+S382)</f>
        <v/>
      </c>
      <c r="U382" s="157">
        <f>IF(B382="","", R382*B382)</f>
        <v/>
      </c>
      <c r="V382" s="157">
        <f>IF(E382="","",U382/(U382+T382))</f>
        <v/>
      </c>
      <c r="W382" s="86">
        <f>IF(B382="","", IF(ROUND(V382,10)=ROUND(D382,10),"Correct", "Error"))</f>
        <v/>
      </c>
      <c r="X382" s="158">
        <f>IF(B382="","", T382+U382)</f>
        <v/>
      </c>
    </row>
    <row customHeight="1" ht="13.5" r="383" s="75">
      <c r="A383" s="126">
        <f>IF('Time Series Inputs'!A383="","",'Time Series Inputs'!A383)</f>
        <v/>
      </c>
      <c r="B383" s="157">
        <f>IF('Time Series Inputs'!B383="","",'Time Series Inputs'!B383)</f>
        <v/>
      </c>
      <c r="C383" s="157">
        <f>IF('Time Series Inputs'!C383="","",'Time Series Inputs'!C383)</f>
        <v/>
      </c>
      <c r="D383" s="157">
        <f>IF(A383="","",'Apply Constraints'!A383)</f>
        <v/>
      </c>
      <c r="E383" s="157">
        <f>IF(B383="","",(V382*B383/B382/(1+V382*(B383/B382-1))))</f>
        <v/>
      </c>
      <c r="F383" s="157">
        <f>IF(B383="","",R382*B383+T382)</f>
        <v/>
      </c>
      <c r="G383" s="157">
        <f>IF(B383="","", E383*F383)</f>
        <v/>
      </c>
      <c r="H383" s="157">
        <f>IF(B383="","", F383 - R382*B383)</f>
        <v/>
      </c>
      <c r="I383" s="157">
        <f>IF(B383="","", G383/B383)</f>
        <v/>
      </c>
      <c r="J383" s="157">
        <f>IF(B383="","", -F383* (1-(1-ANNUAL_STRATEGY_FEE)^(1/252)))</f>
        <v/>
      </c>
      <c r="K383" s="157">
        <f>IF(B383="","", H383+J383)</f>
        <v/>
      </c>
      <c r="L383" s="157">
        <f>IF(B383="","", K383+G383)</f>
        <v/>
      </c>
      <c r="M383" s="157">
        <f>IF(B383="","", G383/L383)</f>
        <v/>
      </c>
      <c r="N383" s="157">
        <f>IF(B383="","",(D383-M383))</f>
        <v/>
      </c>
      <c r="O383" s="157">
        <f>IF(B383="","",BID_OFFER_SPREAD/2*D383)</f>
        <v/>
      </c>
      <c r="P383" s="157">
        <f>IF(A383="","",IF(D383=0,-E383,IF(AND(D383=(N383+O383),NOT(O383=0)),0,IF(D383&gt;=M383,N383/(1+O383),N383/(1-O383)))))</f>
        <v/>
      </c>
      <c r="Q383" s="157">
        <f>IF(B383="","", IF(D383=0,F383*P383/B383, L383*P383/B383))</f>
        <v/>
      </c>
      <c r="R383" s="157">
        <f>IF(B383="","", Q383+I383)</f>
        <v/>
      </c>
      <c r="S383" s="157">
        <f>IF(A383="","",IF(Q383&gt;0,-Q383*B383*(1+BID_OFFER_SPREAD/2),-Q383*B383*(1-BID_OFFER_SPREAD/2)))</f>
        <v/>
      </c>
      <c r="T383" s="157">
        <f>IF(B383="","", K383+S383)</f>
        <v/>
      </c>
      <c r="U383" s="157">
        <f>IF(B383="","", R383*B383)</f>
        <v/>
      </c>
      <c r="V383" s="157">
        <f>IF(E383="","",U383/(U383+T383))</f>
        <v/>
      </c>
      <c r="W383" s="86">
        <f>IF(B383="","", IF(ROUND(V383,10)=ROUND(D383,10),"Correct", "Error"))</f>
        <v/>
      </c>
      <c r="X383" s="158">
        <f>IF(B383="","", T383+U383)</f>
        <v/>
      </c>
    </row>
    <row customHeight="1" ht="13.5" r="384" s="75">
      <c r="A384" s="126">
        <f>IF('Time Series Inputs'!A384="","",'Time Series Inputs'!A384)</f>
        <v/>
      </c>
      <c r="B384" s="157">
        <f>IF('Time Series Inputs'!B384="","",'Time Series Inputs'!B384)</f>
        <v/>
      </c>
      <c r="C384" s="157">
        <f>IF('Time Series Inputs'!C384="","",'Time Series Inputs'!C384)</f>
        <v/>
      </c>
      <c r="D384" s="157">
        <f>IF(A384="","",'Apply Constraints'!A384)</f>
        <v/>
      </c>
      <c r="E384" s="157">
        <f>IF(B384="","",(V383*B384/B383/(1+V383*(B384/B383-1))))</f>
        <v/>
      </c>
      <c r="F384" s="157">
        <f>IF(B384="","",R383*B384+T383)</f>
        <v/>
      </c>
      <c r="G384" s="157">
        <f>IF(B384="","", E384*F384)</f>
        <v/>
      </c>
      <c r="H384" s="157">
        <f>IF(B384="","", F384 - R383*B384)</f>
        <v/>
      </c>
      <c r="I384" s="157">
        <f>IF(B384="","", G384/B384)</f>
        <v/>
      </c>
      <c r="J384" s="157">
        <f>IF(B384="","", -F384* (1-(1-ANNUAL_STRATEGY_FEE)^(1/252)))</f>
        <v/>
      </c>
      <c r="K384" s="157">
        <f>IF(B384="","", H384+J384)</f>
        <v/>
      </c>
      <c r="L384" s="157">
        <f>IF(B384="","", K384+G384)</f>
        <v/>
      </c>
      <c r="M384" s="157">
        <f>IF(B384="","", G384/L384)</f>
        <v/>
      </c>
      <c r="N384" s="157">
        <f>IF(B384="","",(D384-M384))</f>
        <v/>
      </c>
      <c r="O384" s="157">
        <f>IF(B384="","",BID_OFFER_SPREAD/2*D384)</f>
        <v/>
      </c>
      <c r="P384" s="157">
        <f>IF(A384="","",IF(D384=0,-E384,IF(AND(D384=(N384+O384),NOT(O384=0)),0,IF(D384&gt;=M384,N384/(1+O384),N384/(1-O384)))))</f>
        <v/>
      </c>
      <c r="Q384" s="157">
        <f>IF(B384="","", IF(D384=0,F384*P384/B384, L384*P384/B384))</f>
        <v/>
      </c>
      <c r="R384" s="157">
        <f>IF(B384="","", Q384+I384)</f>
        <v/>
      </c>
      <c r="S384" s="157">
        <f>IF(A384="","",IF(Q384&gt;0,-Q384*B384*(1+BID_OFFER_SPREAD/2),-Q384*B384*(1-BID_OFFER_SPREAD/2)))</f>
        <v/>
      </c>
      <c r="T384" s="157">
        <f>IF(B384="","", K384+S384)</f>
        <v/>
      </c>
      <c r="U384" s="157">
        <f>IF(B384="","", R384*B384)</f>
        <v/>
      </c>
      <c r="V384" s="157">
        <f>IF(E384="","",U384/(U384+T384))</f>
        <v/>
      </c>
      <c r="W384" s="86">
        <f>IF(B384="","", IF(ROUND(V384,10)=ROUND(D384,10),"Correct", "Error"))</f>
        <v/>
      </c>
      <c r="X384" s="158">
        <f>IF(B384="","", T384+U384)</f>
        <v/>
      </c>
    </row>
    <row customHeight="1" ht="13.5" r="385" s="75">
      <c r="A385" s="126">
        <f>IF('Time Series Inputs'!A385="","",'Time Series Inputs'!A385)</f>
        <v/>
      </c>
      <c r="B385" s="157">
        <f>IF('Time Series Inputs'!B385="","",'Time Series Inputs'!B385)</f>
        <v/>
      </c>
      <c r="C385" s="157">
        <f>IF('Time Series Inputs'!C385="","",'Time Series Inputs'!C385)</f>
        <v/>
      </c>
      <c r="D385" s="157">
        <f>IF(A385="","",'Apply Constraints'!A385)</f>
        <v/>
      </c>
      <c r="E385" s="157">
        <f>IF(B385="","",(V384*B385/B384/(1+V384*(B385/B384-1))))</f>
        <v/>
      </c>
      <c r="F385" s="157">
        <f>IF(B385="","",R384*B385+T384)</f>
        <v/>
      </c>
      <c r="G385" s="157">
        <f>IF(B385="","", E385*F385)</f>
        <v/>
      </c>
      <c r="H385" s="157">
        <f>IF(B385="","", F385 - R384*B385)</f>
        <v/>
      </c>
      <c r="I385" s="157">
        <f>IF(B385="","", G385/B385)</f>
        <v/>
      </c>
      <c r="J385" s="157">
        <f>IF(B385="","", -F385* (1-(1-ANNUAL_STRATEGY_FEE)^(1/252)))</f>
        <v/>
      </c>
      <c r="K385" s="157">
        <f>IF(B385="","", H385+J385)</f>
        <v/>
      </c>
      <c r="L385" s="157">
        <f>IF(B385="","", K385+G385)</f>
        <v/>
      </c>
      <c r="M385" s="157">
        <f>IF(B385="","", G385/L385)</f>
        <v/>
      </c>
      <c r="N385" s="157">
        <f>IF(B385="","",(D385-M385))</f>
        <v/>
      </c>
      <c r="O385" s="157">
        <f>IF(B385="","",BID_OFFER_SPREAD/2*D385)</f>
        <v/>
      </c>
      <c r="P385" s="157">
        <f>IF(A385="","",IF(D385=0,-E385,IF(AND(D385=(N385+O385),NOT(O385=0)),0,IF(D385&gt;=M385,N385/(1+O385),N385/(1-O385)))))</f>
        <v/>
      </c>
      <c r="Q385" s="157">
        <f>IF(B385="","", IF(D385=0,F385*P385/B385, L385*P385/B385))</f>
        <v/>
      </c>
      <c r="R385" s="157">
        <f>IF(B385="","", Q385+I385)</f>
        <v/>
      </c>
      <c r="S385" s="157">
        <f>IF(A385="","",IF(Q385&gt;0,-Q385*B385*(1+BID_OFFER_SPREAD/2),-Q385*B385*(1-BID_OFFER_SPREAD/2)))</f>
        <v/>
      </c>
      <c r="T385" s="157">
        <f>IF(B385="","", K385+S385)</f>
        <v/>
      </c>
      <c r="U385" s="157">
        <f>IF(B385="","", R385*B385)</f>
        <v/>
      </c>
      <c r="V385" s="157">
        <f>IF(E385="","",U385/(U385+T385))</f>
        <v/>
      </c>
      <c r="W385" s="86">
        <f>IF(B385="","", IF(ROUND(V385,10)=ROUND(D385,10),"Correct", "Error"))</f>
        <v/>
      </c>
      <c r="X385" s="158">
        <f>IF(B385="","", T385+U385)</f>
        <v/>
      </c>
    </row>
    <row customHeight="1" ht="13.5" r="386" s="75">
      <c r="A386" s="126">
        <f>IF('Time Series Inputs'!A386="","",'Time Series Inputs'!A386)</f>
        <v/>
      </c>
      <c r="B386" s="157">
        <f>IF('Time Series Inputs'!B386="","",'Time Series Inputs'!B386)</f>
        <v/>
      </c>
      <c r="C386" s="157">
        <f>IF('Time Series Inputs'!C386="","",'Time Series Inputs'!C386)</f>
        <v/>
      </c>
      <c r="D386" s="157">
        <f>IF(A386="","",'Apply Constraints'!A386)</f>
        <v/>
      </c>
      <c r="E386" s="157">
        <f>IF(B386="","",(V385*B386/B385/(1+V385*(B386/B385-1))))</f>
        <v/>
      </c>
      <c r="F386" s="157">
        <f>IF(B386="","",R385*B386+T385)</f>
        <v/>
      </c>
      <c r="G386" s="157">
        <f>IF(B386="","", E386*F386)</f>
        <v/>
      </c>
      <c r="H386" s="157">
        <f>IF(B386="","", F386 - R385*B386)</f>
        <v/>
      </c>
      <c r="I386" s="157">
        <f>IF(B386="","", G386/B386)</f>
        <v/>
      </c>
      <c r="J386" s="157">
        <f>IF(B386="","", -F386* (1-(1-ANNUAL_STRATEGY_FEE)^(1/252)))</f>
        <v/>
      </c>
      <c r="K386" s="157">
        <f>IF(B386="","", H386+J386)</f>
        <v/>
      </c>
      <c r="L386" s="157">
        <f>IF(B386="","", K386+G386)</f>
        <v/>
      </c>
      <c r="M386" s="157">
        <f>IF(B386="","", G386/L386)</f>
        <v/>
      </c>
      <c r="N386" s="157">
        <f>IF(B386="","",(D386-M386))</f>
        <v/>
      </c>
      <c r="O386" s="157">
        <f>IF(B386="","",BID_OFFER_SPREAD/2*D386)</f>
        <v/>
      </c>
      <c r="P386" s="157">
        <f>IF(A386="","",IF(D386=0,-E386,IF(AND(D386=(N386+O386),NOT(O386=0)),0,IF(D386&gt;=M386,N386/(1+O386),N386/(1-O386)))))</f>
        <v/>
      </c>
      <c r="Q386" s="157">
        <f>IF(B386="","", IF(D386=0,F386*P386/B386, L386*P386/B386))</f>
        <v/>
      </c>
      <c r="R386" s="157">
        <f>IF(B386="","", Q386+I386)</f>
        <v/>
      </c>
      <c r="S386" s="157">
        <f>IF(A386="","",IF(Q386&gt;0,-Q386*B386*(1+BID_OFFER_SPREAD/2),-Q386*B386*(1-BID_OFFER_SPREAD/2)))</f>
        <v/>
      </c>
      <c r="T386" s="157">
        <f>IF(B386="","", K386+S386)</f>
        <v/>
      </c>
      <c r="U386" s="157">
        <f>IF(B386="","", R386*B386)</f>
        <v/>
      </c>
      <c r="V386" s="157">
        <f>IF(E386="","",U386/(U386+T386))</f>
        <v/>
      </c>
      <c r="W386" s="86">
        <f>IF(B386="","", IF(ROUND(V386,10)=ROUND(D386,10),"Correct", "Error"))</f>
        <v/>
      </c>
      <c r="X386" s="158">
        <f>IF(B386="","", T386+U386)</f>
        <v/>
      </c>
    </row>
    <row customHeight="1" ht="13.5" r="387" s="75">
      <c r="A387" s="126">
        <f>IF('Time Series Inputs'!A387="","",'Time Series Inputs'!A387)</f>
        <v/>
      </c>
      <c r="B387" s="157">
        <f>IF('Time Series Inputs'!B387="","",'Time Series Inputs'!B387)</f>
        <v/>
      </c>
      <c r="C387" s="157">
        <f>IF('Time Series Inputs'!C387="","",'Time Series Inputs'!C387)</f>
        <v/>
      </c>
      <c r="D387" s="157">
        <f>IF(A387="","",'Apply Constraints'!A387)</f>
        <v/>
      </c>
      <c r="E387" s="157">
        <f>IF(B387="","",(V386*B387/B386/(1+V386*(B387/B386-1))))</f>
        <v/>
      </c>
      <c r="F387" s="157">
        <f>IF(B387="","",R386*B387+T386)</f>
        <v/>
      </c>
      <c r="G387" s="157">
        <f>IF(B387="","", E387*F387)</f>
        <v/>
      </c>
      <c r="H387" s="157">
        <f>IF(B387="","", F387 - R386*B387)</f>
        <v/>
      </c>
      <c r="I387" s="157">
        <f>IF(B387="","", G387/B387)</f>
        <v/>
      </c>
      <c r="J387" s="157">
        <f>IF(B387="","", -F387* (1-(1-ANNUAL_STRATEGY_FEE)^(1/252)))</f>
        <v/>
      </c>
      <c r="K387" s="157">
        <f>IF(B387="","", H387+J387)</f>
        <v/>
      </c>
      <c r="L387" s="157">
        <f>IF(B387="","", K387+G387)</f>
        <v/>
      </c>
      <c r="M387" s="157">
        <f>IF(B387="","", G387/L387)</f>
        <v/>
      </c>
      <c r="N387" s="157">
        <f>IF(B387="","",(D387-M387))</f>
        <v/>
      </c>
      <c r="O387" s="157">
        <f>IF(B387="","",BID_OFFER_SPREAD/2*D387)</f>
        <v/>
      </c>
      <c r="P387" s="157">
        <f>IF(A387="","",IF(D387=0,-E387,IF(AND(D387=(N387+O387),NOT(O387=0)),0,IF(D387&gt;=M387,N387/(1+O387),N387/(1-O387)))))</f>
        <v/>
      </c>
      <c r="Q387" s="157">
        <f>IF(B387="","", IF(D387=0,F387*P387/B387, L387*P387/B387))</f>
        <v/>
      </c>
      <c r="R387" s="157">
        <f>IF(B387="","", Q387+I387)</f>
        <v/>
      </c>
      <c r="S387" s="157">
        <f>IF(A387="","",IF(Q387&gt;0,-Q387*B387*(1+BID_OFFER_SPREAD/2),-Q387*B387*(1-BID_OFFER_SPREAD/2)))</f>
        <v/>
      </c>
      <c r="T387" s="157">
        <f>IF(B387="","", K387+S387)</f>
        <v/>
      </c>
      <c r="U387" s="157">
        <f>IF(B387="","", R387*B387)</f>
        <v/>
      </c>
      <c r="V387" s="157">
        <f>IF(E387="","",U387/(U387+T387))</f>
        <v/>
      </c>
      <c r="W387" s="86">
        <f>IF(B387="","", IF(ROUND(V387,10)=ROUND(D387,10),"Correct", "Error"))</f>
        <v/>
      </c>
      <c r="X387" s="158">
        <f>IF(B387="","", T387+U387)</f>
        <v/>
      </c>
    </row>
    <row customHeight="1" ht="13.5" r="388" s="75">
      <c r="A388" s="126">
        <f>IF('Time Series Inputs'!A388="","",'Time Series Inputs'!A388)</f>
        <v/>
      </c>
      <c r="B388" s="157">
        <f>IF('Time Series Inputs'!B388="","",'Time Series Inputs'!B388)</f>
        <v/>
      </c>
      <c r="C388" s="157">
        <f>IF('Time Series Inputs'!C388="","",'Time Series Inputs'!C388)</f>
        <v/>
      </c>
      <c r="D388" s="157">
        <f>IF(A388="","",'Apply Constraints'!A388)</f>
        <v/>
      </c>
      <c r="E388" s="157">
        <f>IF(B388="","",(V387*B388/B387/(1+V387*(B388/B387-1))))</f>
        <v/>
      </c>
      <c r="F388" s="157">
        <f>IF(B388="","",R387*B388+T387)</f>
        <v/>
      </c>
      <c r="G388" s="157">
        <f>IF(B388="","", E388*F388)</f>
        <v/>
      </c>
      <c r="H388" s="157">
        <f>IF(B388="","", F388 - R387*B388)</f>
        <v/>
      </c>
      <c r="I388" s="157">
        <f>IF(B388="","", G388/B388)</f>
        <v/>
      </c>
      <c r="J388" s="157">
        <f>IF(B388="","", -F388* (1-(1-ANNUAL_STRATEGY_FEE)^(1/252)))</f>
        <v/>
      </c>
      <c r="K388" s="157">
        <f>IF(B388="","", H388+J388)</f>
        <v/>
      </c>
      <c r="L388" s="157">
        <f>IF(B388="","", K388+G388)</f>
        <v/>
      </c>
      <c r="M388" s="157">
        <f>IF(B388="","", G388/L388)</f>
        <v/>
      </c>
      <c r="N388" s="157">
        <f>IF(B388="","",(D388-M388))</f>
        <v/>
      </c>
      <c r="O388" s="157">
        <f>IF(B388="","",BID_OFFER_SPREAD/2*D388)</f>
        <v/>
      </c>
      <c r="P388" s="157">
        <f>IF(A388="","",IF(D388=0,-E388,IF(AND(D388=(N388+O388),NOT(O388=0)),0,IF(D388&gt;=M388,N388/(1+O388),N388/(1-O388)))))</f>
        <v/>
      </c>
      <c r="Q388" s="157">
        <f>IF(B388="","", IF(D388=0,F388*P388/B388, L388*P388/B388))</f>
        <v/>
      </c>
      <c r="R388" s="157">
        <f>IF(B388="","", Q388+I388)</f>
        <v/>
      </c>
      <c r="S388" s="157">
        <f>IF(A388="","",IF(Q388&gt;0,-Q388*B388*(1+BID_OFFER_SPREAD/2),-Q388*B388*(1-BID_OFFER_SPREAD/2)))</f>
        <v/>
      </c>
      <c r="T388" s="157">
        <f>IF(B388="","", K388+S388)</f>
        <v/>
      </c>
      <c r="U388" s="157">
        <f>IF(B388="","", R388*B388)</f>
        <v/>
      </c>
      <c r="V388" s="157">
        <f>IF(E388="","",U388/(U388+T388))</f>
        <v/>
      </c>
      <c r="W388" s="86">
        <f>IF(B388="","", IF(ROUND(V388,10)=ROUND(D388,10),"Correct", "Error"))</f>
        <v/>
      </c>
      <c r="X388" s="158">
        <f>IF(B388="","", T388+U388)</f>
        <v/>
      </c>
    </row>
    <row customHeight="1" ht="13.5" r="389" s="75">
      <c r="A389" s="126">
        <f>IF('Time Series Inputs'!A389="","",'Time Series Inputs'!A389)</f>
        <v/>
      </c>
      <c r="B389" s="157">
        <f>IF('Time Series Inputs'!B389="","",'Time Series Inputs'!B389)</f>
        <v/>
      </c>
      <c r="C389" s="157">
        <f>IF('Time Series Inputs'!C389="","",'Time Series Inputs'!C389)</f>
        <v/>
      </c>
      <c r="D389" s="157">
        <f>IF(A389="","",'Apply Constraints'!A389)</f>
        <v/>
      </c>
      <c r="E389" s="157">
        <f>IF(B389="","",(V388*B389/B388/(1+V388*(B389/B388-1))))</f>
        <v/>
      </c>
      <c r="F389" s="157">
        <f>IF(B389="","",R388*B389+T388)</f>
        <v/>
      </c>
      <c r="G389" s="157">
        <f>IF(B389="","", E389*F389)</f>
        <v/>
      </c>
      <c r="H389" s="157">
        <f>IF(B389="","", F389 - R388*B389)</f>
        <v/>
      </c>
      <c r="I389" s="157">
        <f>IF(B389="","", G389/B389)</f>
        <v/>
      </c>
      <c r="J389" s="157">
        <f>IF(B389="","", -F389* (1-(1-ANNUAL_STRATEGY_FEE)^(1/252)))</f>
        <v/>
      </c>
      <c r="K389" s="157">
        <f>IF(B389="","", H389+J389)</f>
        <v/>
      </c>
      <c r="L389" s="157">
        <f>IF(B389="","", K389+G389)</f>
        <v/>
      </c>
      <c r="M389" s="157">
        <f>IF(B389="","", G389/L389)</f>
        <v/>
      </c>
      <c r="N389" s="157">
        <f>IF(B389="","",(D389-M389))</f>
        <v/>
      </c>
      <c r="O389" s="157">
        <f>IF(B389="","",BID_OFFER_SPREAD/2*D389)</f>
        <v/>
      </c>
      <c r="P389" s="157">
        <f>IF(A389="","",IF(D389=0,-E389,IF(AND(D389=(N389+O389),NOT(O389=0)),0,IF(D389&gt;=M389,N389/(1+O389),N389/(1-O389)))))</f>
        <v/>
      </c>
      <c r="Q389" s="157">
        <f>IF(B389="","", IF(D389=0,F389*P389/B389, L389*P389/B389))</f>
        <v/>
      </c>
      <c r="R389" s="157">
        <f>IF(B389="","", Q389+I389)</f>
        <v/>
      </c>
      <c r="S389" s="157">
        <f>IF(A389="","",IF(Q389&gt;0,-Q389*B389*(1+BID_OFFER_SPREAD/2),-Q389*B389*(1-BID_OFFER_SPREAD/2)))</f>
        <v/>
      </c>
      <c r="T389" s="157">
        <f>IF(B389="","", K389+S389)</f>
        <v/>
      </c>
      <c r="U389" s="157">
        <f>IF(B389="","", R389*B389)</f>
        <v/>
      </c>
      <c r="V389" s="157">
        <f>IF(E389="","",U389/(U389+T389))</f>
        <v/>
      </c>
      <c r="W389" s="86">
        <f>IF(B389="","", IF(ROUND(V389,10)=ROUND(D389,10),"Correct", "Error"))</f>
        <v/>
      </c>
      <c r="X389" s="158">
        <f>IF(B389="","", T389+U389)</f>
        <v/>
      </c>
    </row>
    <row customHeight="1" ht="13.5" r="390" s="75">
      <c r="A390" s="126">
        <f>IF('Time Series Inputs'!A390="","",'Time Series Inputs'!A390)</f>
        <v/>
      </c>
      <c r="B390" s="157">
        <f>IF('Time Series Inputs'!B390="","",'Time Series Inputs'!B390)</f>
        <v/>
      </c>
      <c r="C390" s="157">
        <f>IF('Time Series Inputs'!C390="","",'Time Series Inputs'!C390)</f>
        <v/>
      </c>
      <c r="D390" s="157">
        <f>IF(A390="","",'Apply Constraints'!A390)</f>
        <v/>
      </c>
      <c r="E390" s="157">
        <f>IF(B390="","",(V389*B390/B389/(1+V389*(B390/B389-1))))</f>
        <v/>
      </c>
      <c r="F390" s="157">
        <f>IF(B390="","",R389*B390+T389)</f>
        <v/>
      </c>
      <c r="G390" s="157">
        <f>IF(B390="","", E390*F390)</f>
        <v/>
      </c>
      <c r="H390" s="157">
        <f>IF(B390="","", F390 - R389*B390)</f>
        <v/>
      </c>
      <c r="I390" s="157">
        <f>IF(B390="","", G390/B390)</f>
        <v/>
      </c>
      <c r="J390" s="157">
        <f>IF(B390="","", -F390* (1-(1-ANNUAL_STRATEGY_FEE)^(1/252)))</f>
        <v/>
      </c>
      <c r="K390" s="157">
        <f>IF(B390="","", H390+J390)</f>
        <v/>
      </c>
      <c r="L390" s="157">
        <f>IF(B390="","", K390+G390)</f>
        <v/>
      </c>
      <c r="M390" s="157">
        <f>IF(B390="","", G390/L390)</f>
        <v/>
      </c>
      <c r="N390" s="157">
        <f>IF(B390="","",(D390-M390))</f>
        <v/>
      </c>
      <c r="O390" s="157">
        <f>IF(B390="","",BID_OFFER_SPREAD/2*D390)</f>
        <v/>
      </c>
      <c r="P390" s="157">
        <f>IF(A390="","",IF(D390=0,-E390,IF(AND(D390=(N390+O390),NOT(O390=0)),0,IF(D390&gt;=M390,N390/(1+O390),N390/(1-O390)))))</f>
        <v/>
      </c>
      <c r="Q390" s="157">
        <f>IF(B390="","", IF(D390=0,F390*P390/B390, L390*P390/B390))</f>
        <v/>
      </c>
      <c r="R390" s="157">
        <f>IF(B390="","", Q390+I390)</f>
        <v/>
      </c>
      <c r="S390" s="157">
        <f>IF(A390="","",IF(Q390&gt;0,-Q390*B390*(1+BID_OFFER_SPREAD/2),-Q390*B390*(1-BID_OFFER_SPREAD/2)))</f>
        <v/>
      </c>
      <c r="T390" s="157">
        <f>IF(B390="","", K390+S390)</f>
        <v/>
      </c>
      <c r="U390" s="157">
        <f>IF(B390="","", R390*B390)</f>
        <v/>
      </c>
      <c r="V390" s="157">
        <f>IF(E390="","",U390/(U390+T390))</f>
        <v/>
      </c>
      <c r="W390" s="86">
        <f>IF(B390="","", IF(ROUND(V390,10)=ROUND(D390,10),"Correct", "Error"))</f>
        <v/>
      </c>
      <c r="X390" s="158">
        <f>IF(B390="","", T390+U390)</f>
        <v/>
      </c>
    </row>
    <row customHeight="1" ht="13.5" r="391" s="75">
      <c r="A391" s="126">
        <f>IF('Time Series Inputs'!A391="","",'Time Series Inputs'!A391)</f>
        <v/>
      </c>
      <c r="B391" s="157">
        <f>IF('Time Series Inputs'!B391="","",'Time Series Inputs'!B391)</f>
        <v/>
      </c>
      <c r="C391" s="157">
        <f>IF('Time Series Inputs'!C391="","",'Time Series Inputs'!C391)</f>
        <v/>
      </c>
      <c r="D391" s="157">
        <f>IF(A391="","",'Apply Constraints'!A391)</f>
        <v/>
      </c>
      <c r="E391" s="157">
        <f>IF(B391="","",(V390*B391/B390/(1+V390*(B391/B390-1))))</f>
        <v/>
      </c>
      <c r="F391" s="157">
        <f>IF(B391="","",R390*B391+T390)</f>
        <v/>
      </c>
      <c r="G391" s="157">
        <f>IF(B391="","", E391*F391)</f>
        <v/>
      </c>
      <c r="H391" s="157">
        <f>IF(B391="","", F391 - R390*B391)</f>
        <v/>
      </c>
      <c r="I391" s="157">
        <f>IF(B391="","", G391/B391)</f>
        <v/>
      </c>
      <c r="J391" s="157">
        <f>IF(B391="","", -F391* (1-(1-ANNUAL_STRATEGY_FEE)^(1/252)))</f>
        <v/>
      </c>
      <c r="K391" s="157">
        <f>IF(B391="","", H391+J391)</f>
        <v/>
      </c>
      <c r="L391" s="157">
        <f>IF(B391="","", K391+G391)</f>
        <v/>
      </c>
      <c r="M391" s="157">
        <f>IF(B391="","", G391/L391)</f>
        <v/>
      </c>
      <c r="N391" s="157">
        <f>IF(B391="","",(D391-M391))</f>
        <v/>
      </c>
      <c r="O391" s="157">
        <f>IF(B391="","",BID_OFFER_SPREAD/2*D391)</f>
        <v/>
      </c>
      <c r="P391" s="157">
        <f>IF(A391="","",IF(D391=0,-E391,IF(AND(D391=(N391+O391),NOT(O391=0)),0,IF(D391&gt;=M391,N391/(1+O391),N391/(1-O391)))))</f>
        <v/>
      </c>
      <c r="Q391" s="157">
        <f>IF(B391="","", IF(D391=0,F391*P391/B391, L391*P391/B391))</f>
        <v/>
      </c>
      <c r="R391" s="157">
        <f>IF(B391="","", Q391+I391)</f>
        <v/>
      </c>
      <c r="S391" s="157">
        <f>IF(A391="","",IF(Q391&gt;0,-Q391*B391*(1+BID_OFFER_SPREAD/2),-Q391*B391*(1-BID_OFFER_SPREAD/2)))</f>
        <v/>
      </c>
      <c r="T391" s="157">
        <f>IF(B391="","", K391+S391)</f>
        <v/>
      </c>
      <c r="U391" s="157">
        <f>IF(B391="","", R391*B391)</f>
        <v/>
      </c>
      <c r="V391" s="157">
        <f>IF(E391="","",U391/(U391+T391))</f>
        <v/>
      </c>
      <c r="W391" s="86">
        <f>IF(B391="","", IF(ROUND(V391,10)=ROUND(D391,10),"Correct", "Error"))</f>
        <v/>
      </c>
      <c r="X391" s="158">
        <f>IF(B391="","", T391+U391)</f>
        <v/>
      </c>
    </row>
    <row customHeight="1" ht="13.5" r="392" s="75">
      <c r="A392" s="126">
        <f>IF('Time Series Inputs'!A392="","",'Time Series Inputs'!A392)</f>
        <v/>
      </c>
      <c r="B392" s="157">
        <f>IF('Time Series Inputs'!B392="","",'Time Series Inputs'!B392)</f>
        <v/>
      </c>
      <c r="C392" s="157">
        <f>IF('Time Series Inputs'!C392="","",'Time Series Inputs'!C392)</f>
        <v/>
      </c>
      <c r="D392" s="157">
        <f>IF(A392="","",'Apply Constraints'!A392)</f>
        <v/>
      </c>
      <c r="E392" s="157">
        <f>IF(B392="","",(V391*B392/B391/(1+V391*(B392/B391-1))))</f>
        <v/>
      </c>
      <c r="F392" s="157">
        <f>IF(B392="","",R391*B392+T391)</f>
        <v/>
      </c>
      <c r="G392" s="157">
        <f>IF(B392="","", E392*F392)</f>
        <v/>
      </c>
      <c r="H392" s="157">
        <f>IF(B392="","", F392 - R391*B392)</f>
        <v/>
      </c>
      <c r="I392" s="157">
        <f>IF(B392="","", G392/B392)</f>
        <v/>
      </c>
      <c r="J392" s="157">
        <f>IF(B392="","", -F392* (1-(1-ANNUAL_STRATEGY_FEE)^(1/252)))</f>
        <v/>
      </c>
      <c r="K392" s="157">
        <f>IF(B392="","", H392+J392)</f>
        <v/>
      </c>
      <c r="L392" s="157">
        <f>IF(B392="","", K392+G392)</f>
        <v/>
      </c>
      <c r="M392" s="157">
        <f>IF(B392="","", G392/L392)</f>
        <v/>
      </c>
      <c r="N392" s="157">
        <f>IF(B392="","",(D392-M392))</f>
        <v/>
      </c>
      <c r="O392" s="157">
        <f>IF(B392="","",BID_OFFER_SPREAD/2*D392)</f>
        <v/>
      </c>
      <c r="P392" s="157">
        <f>IF(A392="","",IF(D392=0,-E392,IF(AND(D392=(N392+O392),NOT(O392=0)),0,IF(D392&gt;=M392,N392/(1+O392),N392/(1-O392)))))</f>
        <v/>
      </c>
      <c r="Q392" s="157">
        <f>IF(B392="","", IF(D392=0,F392*P392/B392, L392*P392/B392))</f>
        <v/>
      </c>
      <c r="R392" s="157">
        <f>IF(B392="","", Q392+I392)</f>
        <v/>
      </c>
      <c r="S392" s="157">
        <f>IF(A392="","",IF(Q392&gt;0,-Q392*B392*(1+BID_OFFER_SPREAD/2),-Q392*B392*(1-BID_OFFER_SPREAD/2)))</f>
        <v/>
      </c>
      <c r="T392" s="157">
        <f>IF(B392="","", K392+S392)</f>
        <v/>
      </c>
      <c r="U392" s="157">
        <f>IF(B392="","", R392*B392)</f>
        <v/>
      </c>
      <c r="V392" s="157">
        <f>IF(E392="","",U392/(U392+T392))</f>
        <v/>
      </c>
      <c r="W392" s="86">
        <f>IF(B392="","", IF(ROUND(V392,10)=ROUND(D392,10),"Correct", "Error"))</f>
        <v/>
      </c>
      <c r="X392" s="158">
        <f>IF(B392="","", T392+U392)</f>
        <v/>
      </c>
    </row>
    <row customHeight="1" ht="13.5" r="393" s="75">
      <c r="A393" s="126">
        <f>IF('Time Series Inputs'!A393="","",'Time Series Inputs'!A393)</f>
        <v/>
      </c>
      <c r="B393" s="157">
        <f>IF('Time Series Inputs'!B393="","",'Time Series Inputs'!B393)</f>
        <v/>
      </c>
      <c r="C393" s="157">
        <f>IF('Time Series Inputs'!C393="","",'Time Series Inputs'!C393)</f>
        <v/>
      </c>
      <c r="D393" s="157">
        <f>IF(A393="","",'Apply Constraints'!A393)</f>
        <v/>
      </c>
      <c r="E393" s="157">
        <f>IF(B393="","",(V392*B393/B392/(1+V392*(B393/B392-1))))</f>
        <v/>
      </c>
      <c r="F393" s="157">
        <f>IF(B393="","",R392*B393+T392)</f>
        <v/>
      </c>
      <c r="G393" s="157">
        <f>IF(B393="","", E393*F393)</f>
        <v/>
      </c>
      <c r="H393" s="157">
        <f>IF(B393="","", F393 - R392*B393)</f>
        <v/>
      </c>
      <c r="I393" s="157">
        <f>IF(B393="","", G393/B393)</f>
        <v/>
      </c>
      <c r="J393" s="157">
        <f>IF(B393="","", -F393* (1-(1-ANNUAL_STRATEGY_FEE)^(1/252)))</f>
        <v/>
      </c>
      <c r="K393" s="157">
        <f>IF(B393="","", H393+J393)</f>
        <v/>
      </c>
      <c r="L393" s="157">
        <f>IF(B393="","", K393+G393)</f>
        <v/>
      </c>
      <c r="M393" s="157">
        <f>IF(B393="","", G393/L393)</f>
        <v/>
      </c>
      <c r="N393" s="157">
        <f>IF(B393="","",(D393-M393))</f>
        <v/>
      </c>
      <c r="O393" s="157">
        <f>IF(B393="","",BID_OFFER_SPREAD/2*D393)</f>
        <v/>
      </c>
      <c r="P393" s="157">
        <f>IF(A393="","",IF(D393=0,-E393,IF(AND(D393=(N393+O393),NOT(O393=0)),0,IF(D393&gt;=M393,N393/(1+O393),N393/(1-O393)))))</f>
        <v/>
      </c>
      <c r="Q393" s="157">
        <f>IF(B393="","", IF(D393=0,F393*P393/B393, L393*P393/B393))</f>
        <v/>
      </c>
      <c r="R393" s="157">
        <f>IF(B393="","", Q393+I393)</f>
        <v/>
      </c>
      <c r="S393" s="157">
        <f>IF(A393="","",IF(Q393&gt;0,-Q393*B393*(1+BID_OFFER_SPREAD/2),-Q393*B393*(1-BID_OFFER_SPREAD/2)))</f>
        <v/>
      </c>
      <c r="T393" s="157">
        <f>IF(B393="","", K393+S393)</f>
        <v/>
      </c>
      <c r="U393" s="157">
        <f>IF(B393="","", R393*B393)</f>
        <v/>
      </c>
      <c r="V393" s="157">
        <f>IF(E393="","",U393/(U393+T393))</f>
        <v/>
      </c>
      <c r="W393" s="86">
        <f>IF(B393="","", IF(ROUND(V393,10)=ROUND(D393,10),"Correct", "Error"))</f>
        <v/>
      </c>
      <c r="X393" s="158">
        <f>IF(B393="","", T393+U393)</f>
        <v/>
      </c>
    </row>
    <row customHeight="1" ht="13.5" r="394" s="75">
      <c r="A394" s="126">
        <f>IF('Time Series Inputs'!A394="","",'Time Series Inputs'!A394)</f>
        <v/>
      </c>
      <c r="B394" s="157">
        <f>IF('Time Series Inputs'!B394="","",'Time Series Inputs'!B394)</f>
        <v/>
      </c>
      <c r="C394" s="157">
        <f>IF('Time Series Inputs'!C394="","",'Time Series Inputs'!C394)</f>
        <v/>
      </c>
      <c r="D394" s="157">
        <f>IF(A394="","",'Apply Constraints'!A394)</f>
        <v/>
      </c>
      <c r="E394" s="157">
        <f>IF(B394="","",(V393*B394/B393/(1+V393*(B394/B393-1))))</f>
        <v/>
      </c>
      <c r="F394" s="157">
        <f>IF(B394="","",R393*B394+T393)</f>
        <v/>
      </c>
      <c r="G394" s="157">
        <f>IF(B394="","", E394*F394)</f>
        <v/>
      </c>
      <c r="H394" s="157">
        <f>IF(B394="","", F394 - R393*B394)</f>
        <v/>
      </c>
      <c r="I394" s="157">
        <f>IF(B394="","", G394/B394)</f>
        <v/>
      </c>
      <c r="J394" s="157">
        <f>IF(B394="","", -F394* (1-(1-ANNUAL_STRATEGY_FEE)^(1/252)))</f>
        <v/>
      </c>
      <c r="K394" s="157">
        <f>IF(B394="","", H394+J394)</f>
        <v/>
      </c>
      <c r="L394" s="157">
        <f>IF(B394="","", K394+G394)</f>
        <v/>
      </c>
      <c r="M394" s="157">
        <f>IF(B394="","", G394/L394)</f>
        <v/>
      </c>
      <c r="N394" s="157">
        <f>IF(B394="","",(D394-M394))</f>
        <v/>
      </c>
      <c r="O394" s="157">
        <f>IF(B394="","",BID_OFFER_SPREAD/2*D394)</f>
        <v/>
      </c>
      <c r="P394" s="157">
        <f>IF(A394="","",IF(D394=0,-E394,IF(AND(D394=(N394+O394),NOT(O394=0)),0,IF(D394&gt;=M394,N394/(1+O394),N394/(1-O394)))))</f>
        <v/>
      </c>
      <c r="Q394" s="157">
        <f>IF(B394="","", IF(D394=0,F394*P394/B394, L394*P394/B394))</f>
        <v/>
      </c>
      <c r="R394" s="157">
        <f>IF(B394="","", Q394+I394)</f>
        <v/>
      </c>
      <c r="S394" s="157">
        <f>IF(A394="","",IF(Q394&gt;0,-Q394*B394*(1+BID_OFFER_SPREAD/2),-Q394*B394*(1-BID_OFFER_SPREAD/2)))</f>
        <v/>
      </c>
      <c r="T394" s="157">
        <f>IF(B394="","", K394+S394)</f>
        <v/>
      </c>
      <c r="U394" s="157">
        <f>IF(B394="","", R394*B394)</f>
        <v/>
      </c>
      <c r="V394" s="157">
        <f>IF(E394="","",U394/(U394+T394))</f>
        <v/>
      </c>
      <c r="W394" s="86">
        <f>IF(B394="","", IF(ROUND(V394,10)=ROUND(D394,10),"Correct", "Error"))</f>
        <v/>
      </c>
      <c r="X394" s="158">
        <f>IF(B394="","", T394+U394)</f>
        <v/>
      </c>
    </row>
    <row customHeight="1" ht="13.5" r="395" s="75">
      <c r="A395" s="126">
        <f>IF('Time Series Inputs'!A395="","",'Time Series Inputs'!A395)</f>
        <v/>
      </c>
      <c r="B395" s="157">
        <f>IF('Time Series Inputs'!B395="","",'Time Series Inputs'!B395)</f>
        <v/>
      </c>
      <c r="C395" s="157">
        <f>IF('Time Series Inputs'!C395="","",'Time Series Inputs'!C395)</f>
        <v/>
      </c>
      <c r="D395" s="157">
        <f>IF(A395="","",'Apply Constraints'!A395)</f>
        <v/>
      </c>
      <c r="E395" s="157">
        <f>IF(B395="","",(V394*B395/B394/(1+V394*(B395/B394-1))))</f>
        <v/>
      </c>
      <c r="F395" s="157">
        <f>IF(B395="","",R394*B395+T394)</f>
        <v/>
      </c>
      <c r="G395" s="157">
        <f>IF(B395="","", E395*F395)</f>
        <v/>
      </c>
      <c r="H395" s="157">
        <f>IF(B395="","", F395 - R394*B395)</f>
        <v/>
      </c>
      <c r="I395" s="157">
        <f>IF(B395="","", G395/B395)</f>
        <v/>
      </c>
      <c r="J395" s="157">
        <f>IF(B395="","", -F395* (1-(1-ANNUAL_STRATEGY_FEE)^(1/252)))</f>
        <v/>
      </c>
      <c r="K395" s="157">
        <f>IF(B395="","", H395+J395)</f>
        <v/>
      </c>
      <c r="L395" s="157">
        <f>IF(B395="","", K395+G395)</f>
        <v/>
      </c>
      <c r="M395" s="157">
        <f>IF(B395="","", G395/L395)</f>
        <v/>
      </c>
      <c r="N395" s="157">
        <f>IF(B395="","",(D395-M395))</f>
        <v/>
      </c>
      <c r="O395" s="157">
        <f>IF(B395="","",BID_OFFER_SPREAD/2*D395)</f>
        <v/>
      </c>
      <c r="P395" s="157">
        <f>IF(A395="","",IF(D395=0,-E395,IF(AND(D395=(N395+O395),NOT(O395=0)),0,IF(D395&gt;=M395,N395/(1+O395),N395/(1-O395)))))</f>
        <v/>
      </c>
      <c r="Q395" s="157">
        <f>IF(B395="","", IF(D395=0,F395*P395/B395, L395*P395/B395))</f>
        <v/>
      </c>
      <c r="R395" s="157">
        <f>IF(B395="","", Q395+I395)</f>
        <v/>
      </c>
      <c r="S395" s="157">
        <f>IF(A395="","",IF(Q395&gt;0,-Q395*B395*(1+BID_OFFER_SPREAD/2),-Q395*B395*(1-BID_OFFER_SPREAD/2)))</f>
        <v/>
      </c>
      <c r="T395" s="157">
        <f>IF(B395="","", K395+S395)</f>
        <v/>
      </c>
      <c r="U395" s="157">
        <f>IF(B395="","", R395*B395)</f>
        <v/>
      </c>
      <c r="V395" s="157">
        <f>IF(E395="","",U395/(U395+T395))</f>
        <v/>
      </c>
      <c r="W395" s="86">
        <f>IF(B395="","", IF(ROUND(V395,10)=ROUND(D395,10),"Correct", "Error"))</f>
        <v/>
      </c>
      <c r="X395" s="158">
        <f>IF(B395="","", T395+U395)</f>
        <v/>
      </c>
    </row>
    <row customHeight="1" ht="13.5" r="396" s="75">
      <c r="A396" s="126">
        <f>IF('Time Series Inputs'!A396="","",'Time Series Inputs'!A396)</f>
        <v/>
      </c>
      <c r="B396" s="157">
        <f>IF('Time Series Inputs'!B396="","",'Time Series Inputs'!B396)</f>
        <v/>
      </c>
      <c r="C396" s="157">
        <f>IF('Time Series Inputs'!C396="","",'Time Series Inputs'!C396)</f>
        <v/>
      </c>
      <c r="D396" s="157">
        <f>IF(A396="","",'Apply Constraints'!A396)</f>
        <v/>
      </c>
      <c r="E396" s="157">
        <f>IF(B396="","",(V395*B396/B395/(1+V395*(B396/B395-1))))</f>
        <v/>
      </c>
      <c r="F396" s="157">
        <f>IF(B396="","",R395*B396+T395)</f>
        <v/>
      </c>
      <c r="G396" s="157">
        <f>IF(B396="","", E396*F396)</f>
        <v/>
      </c>
      <c r="H396" s="157">
        <f>IF(B396="","", F396 - R395*B396)</f>
        <v/>
      </c>
      <c r="I396" s="157">
        <f>IF(B396="","", G396/B396)</f>
        <v/>
      </c>
      <c r="J396" s="157">
        <f>IF(B396="","", -F396* (1-(1-ANNUAL_STRATEGY_FEE)^(1/252)))</f>
        <v/>
      </c>
      <c r="K396" s="157">
        <f>IF(B396="","", H396+J396)</f>
        <v/>
      </c>
      <c r="L396" s="157">
        <f>IF(B396="","", K396+G396)</f>
        <v/>
      </c>
      <c r="M396" s="157">
        <f>IF(B396="","", G396/L396)</f>
        <v/>
      </c>
      <c r="N396" s="157">
        <f>IF(B396="","",(D396-M396))</f>
        <v/>
      </c>
      <c r="O396" s="157">
        <f>IF(B396="","",BID_OFFER_SPREAD/2*D396)</f>
        <v/>
      </c>
      <c r="P396" s="157">
        <f>IF(A396="","",IF(D396=0,-E396,IF(AND(D396=(N396+O396),NOT(O396=0)),0,IF(D396&gt;=M396,N396/(1+O396),N396/(1-O396)))))</f>
        <v/>
      </c>
      <c r="Q396" s="157">
        <f>IF(B396="","", IF(D396=0,F396*P396/B396, L396*P396/B396))</f>
        <v/>
      </c>
      <c r="R396" s="157">
        <f>IF(B396="","", Q396+I396)</f>
        <v/>
      </c>
      <c r="S396" s="157">
        <f>IF(A396="","",IF(Q396&gt;0,-Q396*B396*(1+BID_OFFER_SPREAD/2),-Q396*B396*(1-BID_OFFER_SPREAD/2)))</f>
        <v/>
      </c>
      <c r="T396" s="157">
        <f>IF(B396="","", K396+S396)</f>
        <v/>
      </c>
      <c r="U396" s="157">
        <f>IF(B396="","", R396*B396)</f>
        <v/>
      </c>
      <c r="V396" s="157">
        <f>IF(E396="","",U396/(U396+T396))</f>
        <v/>
      </c>
      <c r="W396" s="86">
        <f>IF(B396="","", IF(ROUND(V396,10)=ROUND(D396,10),"Correct", "Error"))</f>
        <v/>
      </c>
      <c r="X396" s="158">
        <f>IF(B396="","", T396+U396)</f>
        <v/>
      </c>
    </row>
    <row customHeight="1" ht="13.5" r="397" s="75">
      <c r="A397" s="126">
        <f>IF('Time Series Inputs'!A397="","",'Time Series Inputs'!A397)</f>
        <v/>
      </c>
      <c r="B397" s="157">
        <f>IF('Time Series Inputs'!B397="","",'Time Series Inputs'!B397)</f>
        <v/>
      </c>
      <c r="C397" s="157">
        <f>IF('Time Series Inputs'!C397="","",'Time Series Inputs'!C397)</f>
        <v/>
      </c>
      <c r="D397" s="157">
        <f>IF(A397="","",'Apply Constraints'!A397)</f>
        <v/>
      </c>
      <c r="E397" s="157">
        <f>IF(B397="","",(V396*B397/B396/(1+V396*(B397/B396-1))))</f>
        <v/>
      </c>
      <c r="F397" s="157">
        <f>IF(B397="","",R396*B397+T396)</f>
        <v/>
      </c>
      <c r="G397" s="157">
        <f>IF(B397="","", E397*F397)</f>
        <v/>
      </c>
      <c r="H397" s="157">
        <f>IF(B397="","", F397 - R396*B397)</f>
        <v/>
      </c>
      <c r="I397" s="157">
        <f>IF(B397="","", G397/B397)</f>
        <v/>
      </c>
      <c r="J397" s="157">
        <f>IF(B397="","", -F397* (1-(1-ANNUAL_STRATEGY_FEE)^(1/252)))</f>
        <v/>
      </c>
      <c r="K397" s="157">
        <f>IF(B397="","", H397+J397)</f>
        <v/>
      </c>
      <c r="L397" s="157">
        <f>IF(B397="","", K397+G397)</f>
        <v/>
      </c>
      <c r="M397" s="157">
        <f>IF(B397="","", G397/L397)</f>
        <v/>
      </c>
      <c r="N397" s="157">
        <f>IF(B397="","",(D397-M397))</f>
        <v/>
      </c>
      <c r="O397" s="157">
        <f>IF(B397="","",BID_OFFER_SPREAD/2*D397)</f>
        <v/>
      </c>
      <c r="P397" s="157">
        <f>IF(A397="","",IF(D397=0,-E397,IF(AND(D397=(N397+O397),NOT(O397=0)),0,IF(D397&gt;=M397,N397/(1+O397),N397/(1-O397)))))</f>
        <v/>
      </c>
      <c r="Q397" s="157">
        <f>IF(B397="","", IF(D397=0,F397*P397/B397, L397*P397/B397))</f>
        <v/>
      </c>
      <c r="R397" s="157">
        <f>IF(B397="","", Q397+I397)</f>
        <v/>
      </c>
      <c r="S397" s="157">
        <f>IF(A397="","",IF(Q397&gt;0,-Q397*B397*(1+BID_OFFER_SPREAD/2),-Q397*B397*(1-BID_OFFER_SPREAD/2)))</f>
        <v/>
      </c>
      <c r="T397" s="157">
        <f>IF(B397="","", K397+S397)</f>
        <v/>
      </c>
      <c r="U397" s="157">
        <f>IF(B397="","", R397*B397)</f>
        <v/>
      </c>
      <c r="V397" s="157">
        <f>IF(E397="","",U397/(U397+T397))</f>
        <v/>
      </c>
      <c r="W397" s="86">
        <f>IF(B397="","", IF(ROUND(V397,10)=ROUND(D397,10),"Correct", "Error"))</f>
        <v/>
      </c>
      <c r="X397" s="158">
        <f>IF(B397="","", T397+U397)</f>
        <v/>
      </c>
    </row>
    <row customHeight="1" ht="13.5" r="398" s="75">
      <c r="A398" s="126">
        <f>IF('Time Series Inputs'!A398="","",'Time Series Inputs'!A398)</f>
        <v/>
      </c>
      <c r="B398" s="157">
        <f>IF('Time Series Inputs'!B398="","",'Time Series Inputs'!B398)</f>
        <v/>
      </c>
      <c r="C398" s="157">
        <f>IF('Time Series Inputs'!C398="","",'Time Series Inputs'!C398)</f>
        <v/>
      </c>
      <c r="D398" s="157">
        <f>IF(A398="","",'Apply Constraints'!A398)</f>
        <v/>
      </c>
      <c r="E398" s="157">
        <f>IF(B398="","",(V397*B398/B397/(1+V397*(B398/B397-1))))</f>
        <v/>
      </c>
      <c r="F398" s="157">
        <f>IF(B398="","",R397*B398+T397)</f>
        <v/>
      </c>
      <c r="G398" s="157">
        <f>IF(B398="","", E398*F398)</f>
        <v/>
      </c>
      <c r="H398" s="157">
        <f>IF(B398="","", F398 - R397*B398)</f>
        <v/>
      </c>
      <c r="I398" s="157">
        <f>IF(B398="","", G398/B398)</f>
        <v/>
      </c>
      <c r="J398" s="157">
        <f>IF(B398="","", -F398* (1-(1-ANNUAL_STRATEGY_FEE)^(1/252)))</f>
        <v/>
      </c>
      <c r="K398" s="157">
        <f>IF(B398="","", H398+J398)</f>
        <v/>
      </c>
      <c r="L398" s="157">
        <f>IF(B398="","", K398+G398)</f>
        <v/>
      </c>
      <c r="M398" s="157">
        <f>IF(B398="","", G398/L398)</f>
        <v/>
      </c>
      <c r="N398" s="157">
        <f>IF(B398="","",(D398-M398))</f>
        <v/>
      </c>
      <c r="O398" s="157">
        <f>IF(B398="","",BID_OFFER_SPREAD/2*D398)</f>
        <v/>
      </c>
      <c r="P398" s="157">
        <f>IF(A398="","",IF(D398=0,-E398,IF(AND(D398=(N398+O398),NOT(O398=0)),0,IF(D398&gt;=M398,N398/(1+O398),N398/(1-O398)))))</f>
        <v/>
      </c>
      <c r="Q398" s="157">
        <f>IF(B398="","", IF(D398=0,F398*P398/B398, L398*P398/B398))</f>
        <v/>
      </c>
      <c r="R398" s="157">
        <f>IF(B398="","", Q398+I398)</f>
        <v/>
      </c>
      <c r="S398" s="157">
        <f>IF(A398="","",IF(Q398&gt;0,-Q398*B398*(1+BID_OFFER_SPREAD/2),-Q398*B398*(1-BID_OFFER_SPREAD/2)))</f>
        <v/>
      </c>
      <c r="T398" s="157">
        <f>IF(B398="","", K398+S398)</f>
        <v/>
      </c>
      <c r="U398" s="157">
        <f>IF(B398="","", R398*B398)</f>
        <v/>
      </c>
      <c r="V398" s="157">
        <f>IF(E398="","",U398/(U398+T398))</f>
        <v/>
      </c>
      <c r="W398" s="86">
        <f>IF(B398="","", IF(ROUND(V398,10)=ROUND(D398,10),"Correct", "Error"))</f>
        <v/>
      </c>
      <c r="X398" s="158">
        <f>IF(B398="","", T398+U398)</f>
        <v/>
      </c>
    </row>
    <row customHeight="1" ht="13.5" r="399" s="75">
      <c r="A399" s="126">
        <f>IF('Time Series Inputs'!A399="","",'Time Series Inputs'!A399)</f>
        <v/>
      </c>
      <c r="B399" s="157">
        <f>IF('Time Series Inputs'!B399="","",'Time Series Inputs'!B399)</f>
        <v/>
      </c>
      <c r="C399" s="157">
        <f>IF('Time Series Inputs'!C399="","",'Time Series Inputs'!C399)</f>
        <v/>
      </c>
      <c r="D399" s="157">
        <f>IF(A399="","",'Apply Constraints'!A399)</f>
        <v/>
      </c>
      <c r="E399" s="157">
        <f>IF(B399="","",(V398*B399/B398/(1+V398*(B399/B398-1))))</f>
        <v/>
      </c>
      <c r="F399" s="157">
        <f>IF(B399="","",R398*B399+T398)</f>
        <v/>
      </c>
      <c r="G399" s="157">
        <f>IF(B399="","", E399*F399)</f>
        <v/>
      </c>
      <c r="H399" s="157">
        <f>IF(B399="","", F399 - R398*B399)</f>
        <v/>
      </c>
      <c r="I399" s="157">
        <f>IF(B399="","", G399/B399)</f>
        <v/>
      </c>
      <c r="J399" s="157">
        <f>IF(B399="","", -F399* (1-(1-ANNUAL_STRATEGY_FEE)^(1/252)))</f>
        <v/>
      </c>
      <c r="K399" s="157">
        <f>IF(B399="","", H399+J399)</f>
        <v/>
      </c>
      <c r="L399" s="157">
        <f>IF(B399="","", K399+G399)</f>
        <v/>
      </c>
      <c r="M399" s="157">
        <f>IF(B399="","", G399/L399)</f>
        <v/>
      </c>
      <c r="N399" s="157">
        <f>IF(B399="","",(D399-M399))</f>
        <v/>
      </c>
      <c r="O399" s="157">
        <f>IF(B399="","",BID_OFFER_SPREAD/2*D399)</f>
        <v/>
      </c>
      <c r="P399" s="157">
        <f>IF(A399="","",IF(D399=0,-E399,IF(AND(D399=(N399+O399),NOT(O399=0)),0,IF(D399&gt;=M399,N399/(1+O399),N399/(1-O399)))))</f>
        <v/>
      </c>
      <c r="Q399" s="157">
        <f>IF(B399="","", IF(D399=0,F399*P399/B399, L399*P399/B399))</f>
        <v/>
      </c>
      <c r="R399" s="157">
        <f>IF(B399="","", Q399+I399)</f>
        <v/>
      </c>
      <c r="S399" s="157">
        <f>IF(A399="","",IF(Q399&gt;0,-Q399*B399*(1+BID_OFFER_SPREAD/2),-Q399*B399*(1-BID_OFFER_SPREAD/2)))</f>
        <v/>
      </c>
      <c r="T399" s="157">
        <f>IF(B399="","", K399+S399)</f>
        <v/>
      </c>
      <c r="U399" s="157">
        <f>IF(B399="","", R399*B399)</f>
        <v/>
      </c>
      <c r="V399" s="157">
        <f>IF(E399="","",U399/(U399+T399))</f>
        <v/>
      </c>
      <c r="W399" s="86">
        <f>IF(B399="","", IF(ROUND(V399,10)=ROUND(D399,10),"Correct", "Error"))</f>
        <v/>
      </c>
      <c r="X399" s="158">
        <f>IF(B399="","", T399+U399)</f>
        <v/>
      </c>
    </row>
    <row customHeight="1" ht="13.5" r="400" s="75">
      <c r="A400" s="126">
        <f>IF('Time Series Inputs'!A400="","",'Time Series Inputs'!A400)</f>
        <v/>
      </c>
      <c r="B400" s="157">
        <f>IF('Time Series Inputs'!B400="","",'Time Series Inputs'!B400)</f>
        <v/>
      </c>
      <c r="C400" s="157">
        <f>IF('Time Series Inputs'!C400="","",'Time Series Inputs'!C400)</f>
        <v/>
      </c>
      <c r="D400" s="157">
        <f>IF(A400="","",'Apply Constraints'!A400)</f>
        <v/>
      </c>
      <c r="E400" s="157">
        <f>IF(B400="","",(V399*B400/B399/(1+V399*(B400/B399-1))))</f>
        <v/>
      </c>
      <c r="F400" s="157">
        <f>IF(B400="","",R399*B400+T399)</f>
        <v/>
      </c>
      <c r="G400" s="157">
        <f>IF(B400="","", E400*F400)</f>
        <v/>
      </c>
      <c r="H400" s="157">
        <f>IF(B400="","", F400 - R399*B400)</f>
        <v/>
      </c>
      <c r="I400" s="157">
        <f>IF(B400="","", G400/B400)</f>
        <v/>
      </c>
      <c r="J400" s="157">
        <f>IF(B400="","", -F400* (1-(1-ANNUAL_STRATEGY_FEE)^(1/252)))</f>
        <v/>
      </c>
      <c r="K400" s="157">
        <f>IF(B400="","", H400+J400)</f>
        <v/>
      </c>
      <c r="L400" s="157">
        <f>IF(B400="","", K400+G400)</f>
        <v/>
      </c>
      <c r="M400" s="157">
        <f>IF(B400="","", G400/L400)</f>
        <v/>
      </c>
      <c r="N400" s="157">
        <f>IF(B400="","",(D400-M400))</f>
        <v/>
      </c>
      <c r="O400" s="157">
        <f>IF(B400="","",BID_OFFER_SPREAD/2*D400)</f>
        <v/>
      </c>
      <c r="P400" s="157">
        <f>IF(A400="","",IF(D400=0,-E400,IF(AND(D400=(N400+O400),NOT(O400=0)),0,IF(D400&gt;=M400,N400/(1+O400),N400/(1-O400)))))</f>
        <v/>
      </c>
      <c r="Q400" s="157">
        <f>IF(B400="","", IF(D400=0,F400*P400/B400, L400*P400/B400))</f>
        <v/>
      </c>
      <c r="R400" s="157">
        <f>IF(B400="","", Q400+I400)</f>
        <v/>
      </c>
      <c r="S400" s="157">
        <f>IF(A400="","",IF(Q400&gt;0,-Q400*B400*(1+BID_OFFER_SPREAD/2),-Q400*B400*(1-BID_OFFER_SPREAD/2)))</f>
        <v/>
      </c>
      <c r="T400" s="157">
        <f>IF(B400="","", K400+S400)</f>
        <v/>
      </c>
      <c r="U400" s="157">
        <f>IF(B400="","", R400*B400)</f>
        <v/>
      </c>
      <c r="V400" s="157">
        <f>IF(E400="","",U400/(U400+T400))</f>
        <v/>
      </c>
      <c r="W400" s="86">
        <f>IF(B400="","", IF(ROUND(V400,10)=ROUND(D400,10),"Correct", "Error"))</f>
        <v/>
      </c>
      <c r="X400" s="158">
        <f>IF(B400="","", T400+U400)</f>
        <v/>
      </c>
    </row>
    <row customHeight="1" ht="13.5" r="401" s="75">
      <c r="A401" s="126">
        <f>IF('Time Series Inputs'!A401="","",'Time Series Inputs'!A401)</f>
        <v/>
      </c>
      <c r="B401" s="157">
        <f>IF('Time Series Inputs'!B401="","",'Time Series Inputs'!B401)</f>
        <v/>
      </c>
      <c r="C401" s="157">
        <f>IF('Time Series Inputs'!C401="","",'Time Series Inputs'!C401)</f>
        <v/>
      </c>
      <c r="D401" s="157">
        <f>IF(A401="","",'Apply Constraints'!A401)</f>
        <v/>
      </c>
      <c r="E401" s="157">
        <f>IF(B401="","",(V400*B401/B400/(1+V400*(B401/B400-1))))</f>
        <v/>
      </c>
      <c r="F401" s="157">
        <f>IF(B401="","",R400*B401+T400)</f>
        <v/>
      </c>
      <c r="G401" s="157">
        <f>IF(B401="","", E401*F401)</f>
        <v/>
      </c>
      <c r="H401" s="157">
        <f>IF(B401="","", F401 - R400*B401)</f>
        <v/>
      </c>
      <c r="I401" s="157">
        <f>IF(B401="","", G401/B401)</f>
        <v/>
      </c>
      <c r="J401" s="157">
        <f>IF(B401="","", -F401* (1-(1-ANNUAL_STRATEGY_FEE)^(1/252)))</f>
        <v/>
      </c>
      <c r="K401" s="157">
        <f>IF(B401="","", H401+J401)</f>
        <v/>
      </c>
      <c r="L401" s="157">
        <f>IF(B401="","", K401+G401)</f>
        <v/>
      </c>
      <c r="M401" s="157">
        <f>IF(B401="","", G401/L401)</f>
        <v/>
      </c>
      <c r="N401" s="157">
        <f>IF(B401="","",(D401-M401))</f>
        <v/>
      </c>
      <c r="O401" s="157">
        <f>IF(B401="","",BID_OFFER_SPREAD/2*D401)</f>
        <v/>
      </c>
      <c r="P401" s="157">
        <f>IF(A401="","",IF(D401=0,-E401,IF(AND(D401=(N401+O401),NOT(O401=0)),0,IF(D401&gt;=M401,N401/(1+O401),N401/(1-O401)))))</f>
        <v/>
      </c>
      <c r="Q401" s="157">
        <f>IF(B401="","", IF(D401=0,F401*P401/B401, L401*P401/B401))</f>
        <v/>
      </c>
      <c r="R401" s="157">
        <f>IF(B401="","", Q401+I401)</f>
        <v/>
      </c>
      <c r="S401" s="157">
        <f>IF(A401="","",IF(Q401&gt;0,-Q401*B401*(1+BID_OFFER_SPREAD/2),-Q401*B401*(1-BID_OFFER_SPREAD/2)))</f>
        <v/>
      </c>
      <c r="T401" s="157">
        <f>IF(B401="","", K401+S401)</f>
        <v/>
      </c>
      <c r="U401" s="157">
        <f>IF(B401="","", R401*B401)</f>
        <v/>
      </c>
      <c r="V401" s="157">
        <f>IF(E401="","",U401/(U401+T401))</f>
        <v/>
      </c>
      <c r="W401" s="86">
        <f>IF(B401="","", IF(ROUND(V401,10)=ROUND(D401,10),"Correct", "Error"))</f>
        <v/>
      </c>
      <c r="X401" s="158">
        <f>IF(B401="","", T401+U401)</f>
        <v/>
      </c>
    </row>
    <row customHeight="1" ht="13.5" r="402" s="75">
      <c r="A402" s="126">
        <f>IF('Time Series Inputs'!A402="","",'Time Series Inputs'!A402)</f>
        <v/>
      </c>
      <c r="B402" s="157">
        <f>IF('Time Series Inputs'!B402="","",'Time Series Inputs'!B402)</f>
        <v/>
      </c>
      <c r="C402" s="157">
        <f>IF('Time Series Inputs'!C402="","",'Time Series Inputs'!C402)</f>
        <v/>
      </c>
      <c r="D402" s="157">
        <f>IF(A402="","",'Apply Constraints'!A402)</f>
        <v/>
      </c>
      <c r="E402" s="157">
        <f>IF(B402="","",(V401*B402/B401/(1+V401*(B402/B401-1))))</f>
        <v/>
      </c>
      <c r="F402" s="157">
        <f>IF(B402="","",R401*B402+T401)</f>
        <v/>
      </c>
      <c r="G402" s="157">
        <f>IF(B402="","", E402*F402)</f>
        <v/>
      </c>
      <c r="H402" s="157">
        <f>IF(B402="","", F402 - R401*B402)</f>
        <v/>
      </c>
      <c r="I402" s="157">
        <f>IF(B402="","", G402/B402)</f>
        <v/>
      </c>
      <c r="J402" s="157">
        <f>IF(B402="","", -F402* (1-(1-ANNUAL_STRATEGY_FEE)^(1/252)))</f>
        <v/>
      </c>
      <c r="K402" s="157">
        <f>IF(B402="","", H402+J402)</f>
        <v/>
      </c>
      <c r="L402" s="157">
        <f>IF(B402="","", K402+G402)</f>
        <v/>
      </c>
      <c r="M402" s="157">
        <f>IF(B402="","", G402/L402)</f>
        <v/>
      </c>
      <c r="N402" s="157">
        <f>IF(B402="","",(D402-M402))</f>
        <v/>
      </c>
      <c r="O402" s="157">
        <f>IF(B402="","",BID_OFFER_SPREAD/2*D402)</f>
        <v/>
      </c>
      <c r="P402" s="157">
        <f>IF(A402="","",IF(D402=0,-E402,IF(AND(D402=(N402+O402),NOT(O402=0)),0,IF(D402&gt;=M402,N402/(1+O402),N402/(1-O402)))))</f>
        <v/>
      </c>
      <c r="Q402" s="157">
        <f>IF(B402="","", IF(D402=0,F402*P402/B402, L402*P402/B402))</f>
        <v/>
      </c>
      <c r="R402" s="157">
        <f>IF(B402="","", Q402+I402)</f>
        <v/>
      </c>
      <c r="S402" s="157">
        <f>IF(A402="","",IF(Q402&gt;0,-Q402*B402*(1+BID_OFFER_SPREAD/2),-Q402*B402*(1-BID_OFFER_SPREAD/2)))</f>
        <v/>
      </c>
      <c r="T402" s="157">
        <f>IF(B402="","", K402+S402)</f>
        <v/>
      </c>
      <c r="U402" s="157">
        <f>IF(B402="","", R402*B402)</f>
        <v/>
      </c>
      <c r="V402" s="157">
        <f>IF(E402="","",U402/(U402+T402))</f>
        <v/>
      </c>
      <c r="W402" s="86">
        <f>IF(B402="","", IF(ROUND(V402,10)=ROUND(D402,10),"Correct", "Error"))</f>
        <v/>
      </c>
      <c r="X402" s="158">
        <f>IF(B402="","", T402+U402)</f>
        <v/>
      </c>
    </row>
    <row customHeight="1" ht="13.5" r="403" s="75">
      <c r="A403" s="126">
        <f>IF('Time Series Inputs'!A403="","",'Time Series Inputs'!A403)</f>
        <v/>
      </c>
      <c r="B403" s="157">
        <f>IF('Time Series Inputs'!B403="","",'Time Series Inputs'!B403)</f>
        <v/>
      </c>
      <c r="C403" s="157">
        <f>IF('Time Series Inputs'!C403="","",'Time Series Inputs'!C403)</f>
        <v/>
      </c>
      <c r="D403" s="157">
        <f>IF(A403="","",'Apply Constraints'!A403)</f>
        <v/>
      </c>
      <c r="E403" s="157">
        <f>IF(B403="","",(V402*B403/B402/(1+V402*(B403/B402-1))))</f>
        <v/>
      </c>
      <c r="F403" s="157">
        <f>IF(B403="","",R402*B403+T402)</f>
        <v/>
      </c>
      <c r="G403" s="157">
        <f>IF(B403="","", E403*F403)</f>
        <v/>
      </c>
      <c r="H403" s="157">
        <f>IF(B403="","", F403 - R402*B403)</f>
        <v/>
      </c>
      <c r="I403" s="157">
        <f>IF(B403="","", G403/B403)</f>
        <v/>
      </c>
      <c r="J403" s="157">
        <f>IF(B403="","", -F403* (1-(1-ANNUAL_STRATEGY_FEE)^(1/252)))</f>
        <v/>
      </c>
      <c r="K403" s="157">
        <f>IF(B403="","", H403+J403)</f>
        <v/>
      </c>
      <c r="L403" s="157">
        <f>IF(B403="","", K403+G403)</f>
        <v/>
      </c>
      <c r="M403" s="157">
        <f>IF(B403="","", G403/L403)</f>
        <v/>
      </c>
      <c r="N403" s="157">
        <f>IF(B403="","",(D403-M403))</f>
        <v/>
      </c>
      <c r="O403" s="157">
        <f>IF(B403="","",BID_OFFER_SPREAD/2*D403)</f>
        <v/>
      </c>
      <c r="P403" s="157">
        <f>IF(A403="","",IF(D403=0,-E403,IF(AND(D403=(N403+O403),NOT(O403=0)),0,IF(D403&gt;=M403,N403/(1+O403),N403/(1-O403)))))</f>
        <v/>
      </c>
      <c r="Q403" s="157">
        <f>IF(B403="","", IF(D403=0,F403*P403/B403, L403*P403/B403))</f>
        <v/>
      </c>
      <c r="R403" s="157">
        <f>IF(B403="","", Q403+I403)</f>
        <v/>
      </c>
      <c r="S403" s="157">
        <f>IF(A403="","",IF(Q403&gt;0,-Q403*B403*(1+BID_OFFER_SPREAD/2),-Q403*B403*(1-BID_OFFER_SPREAD/2)))</f>
        <v/>
      </c>
      <c r="T403" s="157">
        <f>IF(B403="","", K403+S403)</f>
        <v/>
      </c>
      <c r="U403" s="157">
        <f>IF(B403="","", R403*B403)</f>
        <v/>
      </c>
      <c r="V403" s="157">
        <f>IF(E403="","",U403/(U403+T403))</f>
        <v/>
      </c>
      <c r="W403" s="86">
        <f>IF(B403="","", IF(ROUND(V403,10)=ROUND(D403,10),"Correct", "Error"))</f>
        <v/>
      </c>
      <c r="X403" s="158">
        <f>IF(B403="","", T403+U403)</f>
        <v/>
      </c>
    </row>
    <row customHeight="1" ht="13.5" r="404" s="75">
      <c r="A404" s="126">
        <f>IF('Time Series Inputs'!A404="","",'Time Series Inputs'!A404)</f>
        <v/>
      </c>
      <c r="B404" s="157">
        <f>IF('Time Series Inputs'!B404="","",'Time Series Inputs'!B404)</f>
        <v/>
      </c>
      <c r="C404" s="157">
        <f>IF('Time Series Inputs'!C404="","",'Time Series Inputs'!C404)</f>
        <v/>
      </c>
      <c r="D404" s="157">
        <f>IF(A404="","",'Apply Constraints'!A404)</f>
        <v/>
      </c>
      <c r="E404" s="157">
        <f>IF(B404="","",(V403*B404/B403/(1+V403*(B404/B403-1))))</f>
        <v/>
      </c>
      <c r="F404" s="157">
        <f>IF(B404="","",R403*B404+T403)</f>
        <v/>
      </c>
      <c r="G404" s="157">
        <f>IF(B404="","", E404*F404)</f>
        <v/>
      </c>
      <c r="H404" s="157">
        <f>IF(B404="","", F404 - R403*B404)</f>
        <v/>
      </c>
      <c r="I404" s="157">
        <f>IF(B404="","", G404/B404)</f>
        <v/>
      </c>
      <c r="J404" s="157">
        <f>IF(B404="","", -F404* (1-(1-ANNUAL_STRATEGY_FEE)^(1/252)))</f>
        <v/>
      </c>
      <c r="K404" s="157">
        <f>IF(B404="","", H404+J404)</f>
        <v/>
      </c>
      <c r="L404" s="157">
        <f>IF(B404="","", K404+G404)</f>
        <v/>
      </c>
      <c r="M404" s="157">
        <f>IF(B404="","", G404/L404)</f>
        <v/>
      </c>
      <c r="N404" s="157">
        <f>IF(B404="","",(D404-M404))</f>
        <v/>
      </c>
      <c r="O404" s="157">
        <f>IF(B404="","",BID_OFFER_SPREAD/2*D404)</f>
        <v/>
      </c>
      <c r="P404" s="157">
        <f>IF(A404="","",IF(D404=0,-E404,IF(AND(D404=(N404+O404),NOT(O404=0)),0,IF(D404&gt;=M404,N404/(1+O404),N404/(1-O404)))))</f>
        <v/>
      </c>
      <c r="Q404" s="157">
        <f>IF(B404="","", IF(D404=0,F404*P404/B404, L404*P404/B404))</f>
        <v/>
      </c>
      <c r="R404" s="157">
        <f>IF(B404="","", Q404+I404)</f>
        <v/>
      </c>
      <c r="S404" s="157">
        <f>IF(A404="","",IF(Q404&gt;0,-Q404*B404*(1+BID_OFFER_SPREAD/2),-Q404*B404*(1-BID_OFFER_SPREAD/2)))</f>
        <v/>
      </c>
      <c r="T404" s="157">
        <f>IF(B404="","", K404+S404)</f>
        <v/>
      </c>
      <c r="U404" s="157">
        <f>IF(B404="","", R404*B404)</f>
        <v/>
      </c>
      <c r="V404" s="157">
        <f>IF(E404="","",U404/(U404+T404))</f>
        <v/>
      </c>
      <c r="W404" s="86">
        <f>IF(B404="","", IF(ROUND(V404,10)=ROUND(D404,10),"Correct", "Error"))</f>
        <v/>
      </c>
      <c r="X404" s="158">
        <f>IF(B404="","", T404+U404)</f>
        <v/>
      </c>
    </row>
    <row customHeight="1" ht="13.5" r="405" s="75">
      <c r="A405" s="126">
        <f>IF('Time Series Inputs'!A405="","",'Time Series Inputs'!A405)</f>
        <v/>
      </c>
      <c r="B405" s="157">
        <f>IF('Time Series Inputs'!B405="","",'Time Series Inputs'!B405)</f>
        <v/>
      </c>
      <c r="C405" s="157">
        <f>IF('Time Series Inputs'!C405="","",'Time Series Inputs'!C405)</f>
        <v/>
      </c>
      <c r="D405" s="157">
        <f>IF(A405="","",'Apply Constraints'!A405)</f>
        <v/>
      </c>
      <c r="E405" s="157">
        <f>IF(B405="","",(V404*B405/B404/(1+V404*(B405/B404-1))))</f>
        <v/>
      </c>
      <c r="F405" s="157">
        <f>IF(B405="","",R404*B405+T404)</f>
        <v/>
      </c>
      <c r="G405" s="157">
        <f>IF(B405="","", E405*F405)</f>
        <v/>
      </c>
      <c r="H405" s="157">
        <f>IF(B405="","", F405 - R404*B405)</f>
        <v/>
      </c>
      <c r="I405" s="157">
        <f>IF(B405="","", G405/B405)</f>
        <v/>
      </c>
      <c r="J405" s="157">
        <f>IF(B405="","", -F405* (1-(1-ANNUAL_STRATEGY_FEE)^(1/252)))</f>
        <v/>
      </c>
      <c r="K405" s="157">
        <f>IF(B405="","", H405+J405)</f>
        <v/>
      </c>
      <c r="L405" s="157">
        <f>IF(B405="","", K405+G405)</f>
        <v/>
      </c>
      <c r="M405" s="157">
        <f>IF(B405="","", G405/L405)</f>
        <v/>
      </c>
      <c r="N405" s="157">
        <f>IF(B405="","",(D405-M405))</f>
        <v/>
      </c>
      <c r="O405" s="157">
        <f>IF(B405="","",BID_OFFER_SPREAD/2*D405)</f>
        <v/>
      </c>
      <c r="P405" s="157">
        <f>IF(A405="","",IF(D405=0,-E405,IF(AND(D405=(N405+O405),NOT(O405=0)),0,IF(D405&gt;=M405,N405/(1+O405),N405/(1-O405)))))</f>
        <v/>
      </c>
      <c r="Q405" s="157">
        <f>IF(B405="","", IF(D405=0,F405*P405/B405, L405*P405/B405))</f>
        <v/>
      </c>
      <c r="R405" s="157">
        <f>IF(B405="","", Q405+I405)</f>
        <v/>
      </c>
      <c r="S405" s="157">
        <f>IF(A405="","",IF(Q405&gt;0,-Q405*B405*(1+BID_OFFER_SPREAD/2),-Q405*B405*(1-BID_OFFER_SPREAD/2)))</f>
        <v/>
      </c>
      <c r="T405" s="157">
        <f>IF(B405="","", K405+S405)</f>
        <v/>
      </c>
      <c r="U405" s="157">
        <f>IF(B405="","", R405*B405)</f>
        <v/>
      </c>
      <c r="V405" s="157">
        <f>IF(E405="","",U405/(U405+T405))</f>
        <v/>
      </c>
      <c r="W405" s="86">
        <f>IF(B405="","", IF(ROUND(V405,10)=ROUND(D405,10),"Correct", "Error"))</f>
        <v/>
      </c>
      <c r="X405" s="158">
        <f>IF(B405="","", T405+U405)</f>
        <v/>
      </c>
    </row>
    <row customHeight="1" ht="13.5" r="406" s="75">
      <c r="A406" s="126">
        <f>IF('Time Series Inputs'!A406="","",'Time Series Inputs'!A406)</f>
        <v/>
      </c>
      <c r="B406" s="157">
        <f>IF('Time Series Inputs'!B406="","",'Time Series Inputs'!B406)</f>
        <v/>
      </c>
      <c r="C406" s="157">
        <f>IF('Time Series Inputs'!C406="","",'Time Series Inputs'!C406)</f>
        <v/>
      </c>
      <c r="D406" s="157">
        <f>IF(A406="","",'Apply Constraints'!A406)</f>
        <v/>
      </c>
      <c r="E406" s="157">
        <f>IF(B406="","",(V405*B406/B405/(1+V405*(B406/B405-1))))</f>
        <v/>
      </c>
      <c r="F406" s="157">
        <f>IF(B406="","",R405*B406+T405)</f>
        <v/>
      </c>
      <c r="G406" s="157">
        <f>IF(B406="","", E406*F406)</f>
        <v/>
      </c>
      <c r="H406" s="157">
        <f>IF(B406="","", F406 - R405*B406)</f>
        <v/>
      </c>
      <c r="I406" s="157">
        <f>IF(B406="","", G406/B406)</f>
        <v/>
      </c>
      <c r="J406" s="157">
        <f>IF(B406="","", -F406* (1-(1-ANNUAL_STRATEGY_FEE)^(1/252)))</f>
        <v/>
      </c>
      <c r="K406" s="157">
        <f>IF(B406="","", H406+J406)</f>
        <v/>
      </c>
      <c r="L406" s="157">
        <f>IF(B406="","", K406+G406)</f>
        <v/>
      </c>
      <c r="M406" s="157">
        <f>IF(B406="","", G406/L406)</f>
        <v/>
      </c>
      <c r="N406" s="157">
        <f>IF(B406="","",(D406-M406))</f>
        <v/>
      </c>
      <c r="O406" s="157">
        <f>IF(B406="","",BID_OFFER_SPREAD/2*D406)</f>
        <v/>
      </c>
      <c r="P406" s="157">
        <f>IF(A406="","",IF(D406=0,-E406,IF(AND(D406=(N406+O406),NOT(O406=0)),0,IF(D406&gt;=M406,N406/(1+O406),N406/(1-O406)))))</f>
        <v/>
      </c>
      <c r="Q406" s="157">
        <f>IF(B406="","", IF(D406=0,F406*P406/B406, L406*P406/B406))</f>
        <v/>
      </c>
      <c r="R406" s="157">
        <f>IF(B406="","", Q406+I406)</f>
        <v/>
      </c>
      <c r="S406" s="157">
        <f>IF(A406="","",IF(Q406&gt;0,-Q406*B406*(1+BID_OFFER_SPREAD/2),-Q406*B406*(1-BID_OFFER_SPREAD/2)))</f>
        <v/>
      </c>
      <c r="T406" s="157">
        <f>IF(B406="","", K406+S406)</f>
        <v/>
      </c>
      <c r="U406" s="157">
        <f>IF(B406="","", R406*B406)</f>
        <v/>
      </c>
      <c r="V406" s="157">
        <f>IF(E406="","",U406/(U406+T406))</f>
        <v/>
      </c>
      <c r="W406" s="86">
        <f>IF(B406="","", IF(ROUND(V406,10)=ROUND(D406,10),"Correct", "Error"))</f>
        <v/>
      </c>
      <c r="X406" s="158">
        <f>IF(B406="","", T406+U406)</f>
        <v/>
      </c>
    </row>
    <row customHeight="1" ht="13.5" r="407" s="75">
      <c r="A407" s="126">
        <f>IF('Time Series Inputs'!A407="","",'Time Series Inputs'!A407)</f>
        <v/>
      </c>
      <c r="B407" s="157">
        <f>IF('Time Series Inputs'!B407="","",'Time Series Inputs'!B407)</f>
        <v/>
      </c>
      <c r="C407" s="157">
        <f>IF('Time Series Inputs'!C407="","",'Time Series Inputs'!C407)</f>
        <v/>
      </c>
      <c r="D407" s="157">
        <f>IF(A407="","",'Apply Constraints'!A407)</f>
        <v/>
      </c>
      <c r="E407" s="157">
        <f>IF(B407="","",(V406*B407/B406/(1+V406*(B407/B406-1))))</f>
        <v/>
      </c>
      <c r="F407" s="157">
        <f>IF(B407="","",R406*B407+T406)</f>
        <v/>
      </c>
      <c r="G407" s="157">
        <f>IF(B407="","", E407*F407)</f>
        <v/>
      </c>
      <c r="H407" s="157">
        <f>IF(B407="","", F407 - R406*B407)</f>
        <v/>
      </c>
      <c r="I407" s="157">
        <f>IF(B407="","", G407/B407)</f>
        <v/>
      </c>
      <c r="J407" s="157">
        <f>IF(B407="","", -F407* (1-(1-ANNUAL_STRATEGY_FEE)^(1/252)))</f>
        <v/>
      </c>
      <c r="K407" s="157">
        <f>IF(B407="","", H407+J407)</f>
        <v/>
      </c>
      <c r="L407" s="157">
        <f>IF(B407="","", K407+G407)</f>
        <v/>
      </c>
      <c r="M407" s="157">
        <f>IF(B407="","", G407/L407)</f>
        <v/>
      </c>
      <c r="N407" s="157">
        <f>IF(B407="","",(D407-M407))</f>
        <v/>
      </c>
      <c r="O407" s="157">
        <f>IF(B407="","",BID_OFFER_SPREAD/2*D407)</f>
        <v/>
      </c>
      <c r="P407" s="157">
        <f>IF(A407="","",IF(D407=0,-E407,IF(AND(D407=(N407+O407),NOT(O407=0)),0,IF(D407&gt;=M407,N407/(1+O407),N407/(1-O407)))))</f>
        <v/>
      </c>
      <c r="Q407" s="157">
        <f>IF(B407="","", IF(D407=0,F407*P407/B407, L407*P407/B407))</f>
        <v/>
      </c>
      <c r="R407" s="157">
        <f>IF(B407="","", Q407+I407)</f>
        <v/>
      </c>
      <c r="S407" s="157">
        <f>IF(A407="","",IF(Q407&gt;0,-Q407*B407*(1+BID_OFFER_SPREAD/2),-Q407*B407*(1-BID_OFFER_SPREAD/2)))</f>
        <v/>
      </c>
      <c r="T407" s="157">
        <f>IF(B407="","", K407+S407)</f>
        <v/>
      </c>
      <c r="U407" s="157">
        <f>IF(B407="","", R407*B407)</f>
        <v/>
      </c>
      <c r="V407" s="157">
        <f>IF(E407="","",U407/(U407+T407))</f>
        <v/>
      </c>
      <c r="W407" s="86">
        <f>IF(B407="","", IF(ROUND(V407,10)=ROUND(D407,10),"Correct", "Error"))</f>
        <v/>
      </c>
      <c r="X407" s="158">
        <f>IF(B407="","", T407+U407)</f>
        <v/>
      </c>
    </row>
    <row customHeight="1" ht="13.5" r="408" s="75">
      <c r="A408" s="126">
        <f>IF('Time Series Inputs'!A408="","",'Time Series Inputs'!A408)</f>
        <v/>
      </c>
      <c r="B408" s="157">
        <f>IF('Time Series Inputs'!B408="","",'Time Series Inputs'!B408)</f>
        <v/>
      </c>
      <c r="C408" s="157">
        <f>IF('Time Series Inputs'!C408="","",'Time Series Inputs'!C408)</f>
        <v/>
      </c>
      <c r="D408" s="157">
        <f>IF(A408="","",'Apply Constraints'!A408)</f>
        <v/>
      </c>
      <c r="E408" s="157">
        <f>IF(B408="","",(V407*B408/B407/(1+V407*(B408/B407-1))))</f>
        <v/>
      </c>
      <c r="F408" s="157">
        <f>IF(B408="","",R407*B408+T407)</f>
        <v/>
      </c>
      <c r="G408" s="157">
        <f>IF(B408="","", E408*F408)</f>
        <v/>
      </c>
      <c r="H408" s="157">
        <f>IF(B408="","", F408 - R407*B408)</f>
        <v/>
      </c>
      <c r="I408" s="157">
        <f>IF(B408="","", G408/B408)</f>
        <v/>
      </c>
      <c r="J408" s="157">
        <f>IF(B408="","", -F408* (1-(1-ANNUAL_STRATEGY_FEE)^(1/252)))</f>
        <v/>
      </c>
      <c r="K408" s="157">
        <f>IF(B408="","", H408+J408)</f>
        <v/>
      </c>
      <c r="L408" s="157">
        <f>IF(B408="","", K408+G408)</f>
        <v/>
      </c>
      <c r="M408" s="157">
        <f>IF(B408="","", G408/L408)</f>
        <v/>
      </c>
      <c r="N408" s="157">
        <f>IF(B408="","",(D408-M408))</f>
        <v/>
      </c>
      <c r="O408" s="157">
        <f>IF(B408="","",BID_OFFER_SPREAD/2*D408)</f>
        <v/>
      </c>
      <c r="P408" s="157">
        <f>IF(A408="","",IF(D408=0,-E408,IF(AND(D408=(N408+O408),NOT(O408=0)),0,IF(D408&gt;=M408,N408/(1+O408),N408/(1-O408)))))</f>
        <v/>
      </c>
      <c r="Q408" s="157">
        <f>IF(B408="","", IF(D408=0,F408*P408/B408, L408*P408/B408))</f>
        <v/>
      </c>
      <c r="R408" s="157">
        <f>IF(B408="","", Q408+I408)</f>
        <v/>
      </c>
      <c r="S408" s="157">
        <f>IF(A408="","",IF(Q408&gt;0,-Q408*B408*(1+BID_OFFER_SPREAD/2),-Q408*B408*(1-BID_OFFER_SPREAD/2)))</f>
        <v/>
      </c>
      <c r="T408" s="157">
        <f>IF(B408="","", K408+S408)</f>
        <v/>
      </c>
      <c r="U408" s="157">
        <f>IF(B408="","", R408*B408)</f>
        <v/>
      </c>
      <c r="V408" s="157">
        <f>IF(E408="","",U408/(U408+T408))</f>
        <v/>
      </c>
      <c r="W408" s="86">
        <f>IF(B408="","", IF(ROUND(V408,10)=ROUND(D408,10),"Correct", "Error"))</f>
        <v/>
      </c>
      <c r="X408" s="158">
        <f>IF(B408="","", T408+U408)</f>
        <v/>
      </c>
    </row>
    <row customHeight="1" ht="13.5" r="409" s="75">
      <c r="A409" s="126">
        <f>IF('Time Series Inputs'!A409="","",'Time Series Inputs'!A409)</f>
        <v/>
      </c>
      <c r="B409" s="157">
        <f>IF('Time Series Inputs'!B409="","",'Time Series Inputs'!B409)</f>
        <v/>
      </c>
      <c r="C409" s="157">
        <f>IF('Time Series Inputs'!C409="","",'Time Series Inputs'!C409)</f>
        <v/>
      </c>
      <c r="D409" s="157">
        <f>IF(A409="","",'Apply Constraints'!A409)</f>
        <v/>
      </c>
      <c r="E409" s="157">
        <f>IF(B409="","",(V408*B409/B408/(1+V408*(B409/B408-1))))</f>
        <v/>
      </c>
      <c r="F409" s="157">
        <f>IF(B409="","",R408*B409+T408)</f>
        <v/>
      </c>
      <c r="G409" s="157">
        <f>IF(B409="","", E409*F409)</f>
        <v/>
      </c>
      <c r="H409" s="157">
        <f>IF(B409="","", F409 - R408*B409)</f>
        <v/>
      </c>
      <c r="I409" s="157">
        <f>IF(B409="","", G409/B409)</f>
        <v/>
      </c>
      <c r="J409" s="157">
        <f>IF(B409="","", -F409* (1-(1-ANNUAL_STRATEGY_FEE)^(1/252)))</f>
        <v/>
      </c>
      <c r="K409" s="157">
        <f>IF(B409="","", H409+J409)</f>
        <v/>
      </c>
      <c r="L409" s="157">
        <f>IF(B409="","", K409+G409)</f>
        <v/>
      </c>
      <c r="M409" s="157">
        <f>IF(B409="","", G409/L409)</f>
        <v/>
      </c>
      <c r="N409" s="157">
        <f>IF(B409="","",(D409-M409))</f>
        <v/>
      </c>
      <c r="O409" s="157">
        <f>IF(B409="","",BID_OFFER_SPREAD/2*D409)</f>
        <v/>
      </c>
      <c r="P409" s="157">
        <f>IF(A409="","",IF(D409=0,-E409,IF(AND(D409=(N409+O409),NOT(O409=0)),0,IF(D409&gt;=M409,N409/(1+O409),N409/(1-O409)))))</f>
        <v/>
      </c>
      <c r="Q409" s="157">
        <f>IF(B409="","", IF(D409=0,F409*P409/B409, L409*P409/B409))</f>
        <v/>
      </c>
      <c r="R409" s="157">
        <f>IF(B409="","", Q409+I409)</f>
        <v/>
      </c>
      <c r="S409" s="157">
        <f>IF(A409="","",IF(Q409&gt;0,-Q409*B409*(1+BID_OFFER_SPREAD/2),-Q409*B409*(1-BID_OFFER_SPREAD/2)))</f>
        <v/>
      </c>
      <c r="T409" s="157">
        <f>IF(B409="","", K409+S409)</f>
        <v/>
      </c>
      <c r="U409" s="157">
        <f>IF(B409="","", R409*B409)</f>
        <v/>
      </c>
      <c r="V409" s="157">
        <f>IF(E409="","",U409/(U409+T409))</f>
        <v/>
      </c>
      <c r="W409" s="86">
        <f>IF(B409="","", IF(ROUND(V409,10)=ROUND(D409,10),"Correct", "Error"))</f>
        <v/>
      </c>
      <c r="X409" s="158">
        <f>IF(B409="","", T409+U409)</f>
        <v/>
      </c>
    </row>
    <row customHeight="1" ht="13.5" r="410" s="75">
      <c r="A410" s="126">
        <f>IF('Time Series Inputs'!A410="","",'Time Series Inputs'!A410)</f>
        <v/>
      </c>
      <c r="B410" s="157">
        <f>IF('Time Series Inputs'!B410="","",'Time Series Inputs'!B410)</f>
        <v/>
      </c>
      <c r="C410" s="157">
        <f>IF('Time Series Inputs'!C410="","",'Time Series Inputs'!C410)</f>
        <v/>
      </c>
      <c r="D410" s="157">
        <f>IF(A410="","",'Apply Constraints'!A410)</f>
        <v/>
      </c>
      <c r="E410" s="157">
        <f>IF(B410="","",(V409*B410/B409/(1+V409*(B410/B409-1))))</f>
        <v/>
      </c>
      <c r="F410" s="157">
        <f>IF(B410="","",R409*B410+T409)</f>
        <v/>
      </c>
      <c r="G410" s="157">
        <f>IF(B410="","", E410*F410)</f>
        <v/>
      </c>
      <c r="H410" s="157">
        <f>IF(B410="","", F410 - R409*B410)</f>
        <v/>
      </c>
      <c r="I410" s="157">
        <f>IF(B410="","", G410/B410)</f>
        <v/>
      </c>
      <c r="J410" s="157">
        <f>IF(B410="","", -F410* (1-(1-ANNUAL_STRATEGY_FEE)^(1/252)))</f>
        <v/>
      </c>
      <c r="K410" s="157">
        <f>IF(B410="","", H410+J410)</f>
        <v/>
      </c>
      <c r="L410" s="157">
        <f>IF(B410="","", K410+G410)</f>
        <v/>
      </c>
      <c r="M410" s="157">
        <f>IF(B410="","", G410/L410)</f>
        <v/>
      </c>
      <c r="N410" s="157">
        <f>IF(B410="","",(D410-M410))</f>
        <v/>
      </c>
      <c r="O410" s="157">
        <f>IF(B410="","",BID_OFFER_SPREAD/2*D410)</f>
        <v/>
      </c>
      <c r="P410" s="157">
        <f>IF(A410="","",IF(D410=0,-E410,IF(AND(D410=(N410+O410),NOT(O410=0)),0,IF(D410&gt;=M410,N410/(1+O410),N410/(1-O410)))))</f>
        <v/>
      </c>
      <c r="Q410" s="157">
        <f>IF(B410="","", IF(D410=0,F410*P410/B410, L410*P410/B410))</f>
        <v/>
      </c>
      <c r="R410" s="157">
        <f>IF(B410="","", Q410+I410)</f>
        <v/>
      </c>
      <c r="S410" s="157">
        <f>IF(A410="","",IF(Q410&gt;0,-Q410*B410*(1+BID_OFFER_SPREAD/2),-Q410*B410*(1-BID_OFFER_SPREAD/2)))</f>
        <v/>
      </c>
      <c r="T410" s="157">
        <f>IF(B410="","", K410+S410)</f>
        <v/>
      </c>
      <c r="U410" s="157">
        <f>IF(B410="","", R410*B410)</f>
        <v/>
      </c>
      <c r="V410" s="157">
        <f>IF(E410="","",U410/(U410+T410))</f>
        <v/>
      </c>
      <c r="W410" s="86">
        <f>IF(B410="","", IF(ROUND(V410,10)=ROUND(D410,10),"Correct", "Error"))</f>
        <v/>
      </c>
      <c r="X410" s="158">
        <f>IF(B410="","", T410+U410)</f>
        <v/>
      </c>
    </row>
    <row customHeight="1" ht="13.5" r="411" s="75">
      <c r="A411" s="126">
        <f>IF('Time Series Inputs'!A411="","",'Time Series Inputs'!A411)</f>
        <v/>
      </c>
      <c r="B411" s="157">
        <f>IF('Time Series Inputs'!B411="","",'Time Series Inputs'!B411)</f>
        <v/>
      </c>
      <c r="C411" s="157">
        <f>IF('Time Series Inputs'!C411="","",'Time Series Inputs'!C411)</f>
        <v/>
      </c>
      <c r="D411" s="157">
        <f>IF(A411="","",'Apply Constraints'!A411)</f>
        <v/>
      </c>
      <c r="E411" s="157">
        <f>IF(B411="","",(V410*B411/B410/(1+V410*(B411/B410-1))))</f>
        <v/>
      </c>
      <c r="F411" s="157">
        <f>IF(B411="","",R410*B411+T410)</f>
        <v/>
      </c>
      <c r="G411" s="157">
        <f>IF(B411="","", E411*F411)</f>
        <v/>
      </c>
      <c r="H411" s="157">
        <f>IF(B411="","", F411 - R410*B411)</f>
        <v/>
      </c>
      <c r="I411" s="157">
        <f>IF(B411="","", G411/B411)</f>
        <v/>
      </c>
      <c r="J411" s="157">
        <f>IF(B411="","", -F411* (1-(1-ANNUAL_STRATEGY_FEE)^(1/252)))</f>
        <v/>
      </c>
      <c r="K411" s="157">
        <f>IF(B411="","", H411+J411)</f>
        <v/>
      </c>
      <c r="L411" s="157">
        <f>IF(B411="","", K411+G411)</f>
        <v/>
      </c>
      <c r="M411" s="157">
        <f>IF(B411="","", G411/L411)</f>
        <v/>
      </c>
      <c r="N411" s="157">
        <f>IF(B411="","",(D411-M411))</f>
        <v/>
      </c>
      <c r="O411" s="157">
        <f>IF(B411="","",BID_OFFER_SPREAD/2*D411)</f>
        <v/>
      </c>
      <c r="P411" s="157">
        <f>IF(A411="","",IF(D411=0,-E411,IF(AND(D411=(N411+O411),NOT(O411=0)),0,IF(D411&gt;=M411,N411/(1+O411),N411/(1-O411)))))</f>
        <v/>
      </c>
      <c r="Q411" s="157">
        <f>IF(B411="","", IF(D411=0,F411*P411/B411, L411*P411/B411))</f>
        <v/>
      </c>
      <c r="R411" s="157">
        <f>IF(B411="","", Q411+I411)</f>
        <v/>
      </c>
      <c r="S411" s="157">
        <f>IF(A411="","",IF(Q411&gt;0,-Q411*B411*(1+BID_OFFER_SPREAD/2),-Q411*B411*(1-BID_OFFER_SPREAD/2)))</f>
        <v/>
      </c>
      <c r="T411" s="157">
        <f>IF(B411="","", K411+S411)</f>
        <v/>
      </c>
      <c r="U411" s="157">
        <f>IF(B411="","", R411*B411)</f>
        <v/>
      </c>
      <c r="V411" s="157">
        <f>IF(E411="","",U411/(U411+T411))</f>
        <v/>
      </c>
      <c r="W411" s="86">
        <f>IF(B411="","", IF(ROUND(V411,10)=ROUND(D411,10),"Correct", "Error"))</f>
        <v/>
      </c>
      <c r="X411" s="158">
        <f>IF(B411="","", T411+U411)</f>
        <v/>
      </c>
    </row>
    <row customHeight="1" ht="13.5" r="412" s="75">
      <c r="A412" s="126">
        <f>IF('Time Series Inputs'!A412="","",'Time Series Inputs'!A412)</f>
        <v/>
      </c>
      <c r="B412" s="157">
        <f>IF('Time Series Inputs'!B412="","",'Time Series Inputs'!B412)</f>
        <v/>
      </c>
      <c r="C412" s="157">
        <f>IF('Time Series Inputs'!C412="","",'Time Series Inputs'!C412)</f>
        <v/>
      </c>
      <c r="D412" s="157">
        <f>IF(A412="","",'Apply Constraints'!A412)</f>
        <v/>
      </c>
      <c r="E412" s="157">
        <f>IF(B412="","",(V411*B412/B411/(1+V411*(B412/B411-1))))</f>
        <v/>
      </c>
      <c r="F412" s="157">
        <f>IF(B412="","",R411*B412+T411)</f>
        <v/>
      </c>
      <c r="G412" s="157">
        <f>IF(B412="","", E412*F412)</f>
        <v/>
      </c>
      <c r="H412" s="157">
        <f>IF(B412="","", F412 - R411*B412)</f>
        <v/>
      </c>
      <c r="I412" s="157">
        <f>IF(B412="","", G412/B412)</f>
        <v/>
      </c>
      <c r="J412" s="157">
        <f>IF(B412="","", -F412* (1-(1-ANNUAL_STRATEGY_FEE)^(1/252)))</f>
        <v/>
      </c>
      <c r="K412" s="157">
        <f>IF(B412="","", H412+J412)</f>
        <v/>
      </c>
      <c r="L412" s="157">
        <f>IF(B412="","", K412+G412)</f>
        <v/>
      </c>
      <c r="M412" s="157">
        <f>IF(B412="","", G412/L412)</f>
        <v/>
      </c>
      <c r="N412" s="157">
        <f>IF(B412="","",(D412-M412))</f>
        <v/>
      </c>
      <c r="O412" s="157">
        <f>IF(B412="","",BID_OFFER_SPREAD/2*D412)</f>
        <v/>
      </c>
      <c r="P412" s="157">
        <f>IF(A412="","",IF(D412=0,-E412,IF(AND(D412=(N412+O412),NOT(O412=0)),0,IF(D412&gt;=M412,N412/(1+O412),N412/(1-O412)))))</f>
        <v/>
      </c>
      <c r="Q412" s="157">
        <f>IF(B412="","", IF(D412=0,F412*P412/B412, L412*P412/B412))</f>
        <v/>
      </c>
      <c r="R412" s="157">
        <f>IF(B412="","", Q412+I412)</f>
        <v/>
      </c>
      <c r="S412" s="157">
        <f>IF(A412="","",IF(Q412&gt;0,-Q412*B412*(1+BID_OFFER_SPREAD/2),-Q412*B412*(1-BID_OFFER_SPREAD/2)))</f>
        <v/>
      </c>
      <c r="T412" s="157">
        <f>IF(B412="","", K412+S412)</f>
        <v/>
      </c>
      <c r="U412" s="157">
        <f>IF(B412="","", R412*B412)</f>
        <v/>
      </c>
      <c r="V412" s="157">
        <f>IF(E412="","",U412/(U412+T412))</f>
        <v/>
      </c>
      <c r="W412" s="86">
        <f>IF(B412="","", IF(ROUND(V412,10)=ROUND(D412,10),"Correct", "Error"))</f>
        <v/>
      </c>
      <c r="X412" s="158">
        <f>IF(B412="","", T412+U412)</f>
        <v/>
      </c>
    </row>
    <row customHeight="1" ht="13.5" r="413" s="75">
      <c r="A413" s="126">
        <f>IF('Time Series Inputs'!A413="","",'Time Series Inputs'!A413)</f>
        <v/>
      </c>
      <c r="B413" s="157">
        <f>IF('Time Series Inputs'!B413="","",'Time Series Inputs'!B413)</f>
        <v/>
      </c>
      <c r="C413" s="157">
        <f>IF('Time Series Inputs'!C413="","",'Time Series Inputs'!C413)</f>
        <v/>
      </c>
      <c r="D413" s="157">
        <f>IF(A413="","",'Apply Constraints'!A413)</f>
        <v/>
      </c>
      <c r="E413" s="157">
        <f>IF(B413="","",(V412*B413/B412/(1+V412*(B413/B412-1))))</f>
        <v/>
      </c>
      <c r="F413" s="157">
        <f>IF(B413="","",R412*B413+T412)</f>
        <v/>
      </c>
      <c r="G413" s="157">
        <f>IF(B413="","", E413*F413)</f>
        <v/>
      </c>
      <c r="H413" s="157">
        <f>IF(B413="","", F413 - R412*B413)</f>
        <v/>
      </c>
      <c r="I413" s="157">
        <f>IF(B413="","", G413/B413)</f>
        <v/>
      </c>
      <c r="J413" s="157">
        <f>IF(B413="","", -F413* (1-(1-ANNUAL_STRATEGY_FEE)^(1/252)))</f>
        <v/>
      </c>
      <c r="K413" s="157">
        <f>IF(B413="","", H413+J413)</f>
        <v/>
      </c>
      <c r="L413" s="157">
        <f>IF(B413="","", K413+G413)</f>
        <v/>
      </c>
      <c r="M413" s="157">
        <f>IF(B413="","", G413/L413)</f>
        <v/>
      </c>
      <c r="N413" s="157">
        <f>IF(B413="","",(D413-M413))</f>
        <v/>
      </c>
      <c r="O413" s="157">
        <f>IF(B413="","",BID_OFFER_SPREAD/2*D413)</f>
        <v/>
      </c>
      <c r="P413" s="157">
        <f>IF(A413="","",IF(D413=0,-E413,IF(AND(D413=(N413+O413),NOT(O413=0)),0,IF(D413&gt;=M413,N413/(1+O413),N413/(1-O413)))))</f>
        <v/>
      </c>
      <c r="Q413" s="157">
        <f>IF(B413="","", IF(D413=0,F413*P413/B413, L413*P413/B413))</f>
        <v/>
      </c>
      <c r="R413" s="157">
        <f>IF(B413="","", Q413+I413)</f>
        <v/>
      </c>
      <c r="S413" s="157">
        <f>IF(A413="","",IF(Q413&gt;0,-Q413*B413*(1+BID_OFFER_SPREAD/2),-Q413*B413*(1-BID_OFFER_SPREAD/2)))</f>
        <v/>
      </c>
      <c r="T413" s="157">
        <f>IF(B413="","", K413+S413)</f>
        <v/>
      </c>
      <c r="U413" s="157">
        <f>IF(B413="","", R413*B413)</f>
        <v/>
      </c>
      <c r="V413" s="157">
        <f>IF(E413="","",U413/(U413+T413))</f>
        <v/>
      </c>
      <c r="W413" s="86">
        <f>IF(B413="","", IF(ROUND(V413,10)=ROUND(D413,10),"Correct", "Error"))</f>
        <v/>
      </c>
      <c r="X413" s="158">
        <f>IF(B413="","", T413+U413)</f>
        <v/>
      </c>
    </row>
    <row customHeight="1" ht="13.5" r="414" s="75">
      <c r="A414" s="126">
        <f>IF('Time Series Inputs'!A414="","",'Time Series Inputs'!A414)</f>
        <v/>
      </c>
      <c r="B414" s="157">
        <f>IF('Time Series Inputs'!B414="","",'Time Series Inputs'!B414)</f>
        <v/>
      </c>
      <c r="C414" s="157">
        <f>IF('Time Series Inputs'!C414="","",'Time Series Inputs'!C414)</f>
        <v/>
      </c>
      <c r="D414" s="157">
        <f>IF(A414="","",'Apply Constraints'!A414)</f>
        <v/>
      </c>
      <c r="E414" s="157">
        <f>IF(B414="","",(V413*B414/B413/(1+V413*(B414/B413-1))))</f>
        <v/>
      </c>
      <c r="F414" s="157">
        <f>IF(B414="","",R413*B414+T413)</f>
        <v/>
      </c>
      <c r="G414" s="157">
        <f>IF(B414="","", E414*F414)</f>
        <v/>
      </c>
      <c r="H414" s="157">
        <f>IF(B414="","", F414 - R413*B414)</f>
        <v/>
      </c>
      <c r="I414" s="157">
        <f>IF(B414="","", G414/B414)</f>
        <v/>
      </c>
      <c r="J414" s="157">
        <f>IF(B414="","", -F414* (1-(1-ANNUAL_STRATEGY_FEE)^(1/252)))</f>
        <v/>
      </c>
      <c r="K414" s="157">
        <f>IF(B414="","", H414+J414)</f>
        <v/>
      </c>
      <c r="L414" s="157">
        <f>IF(B414="","", K414+G414)</f>
        <v/>
      </c>
      <c r="M414" s="157">
        <f>IF(B414="","", G414/L414)</f>
        <v/>
      </c>
      <c r="N414" s="157">
        <f>IF(B414="","",(D414-M414))</f>
        <v/>
      </c>
      <c r="O414" s="157">
        <f>IF(B414="","",BID_OFFER_SPREAD/2*D414)</f>
        <v/>
      </c>
      <c r="P414" s="157">
        <f>IF(A414="","",IF(D414=0,-E414,IF(AND(D414=(N414+O414),NOT(O414=0)),0,IF(D414&gt;=M414,N414/(1+O414),N414/(1-O414)))))</f>
        <v/>
      </c>
      <c r="Q414" s="157">
        <f>IF(B414="","", IF(D414=0,F414*P414/B414, L414*P414/B414))</f>
        <v/>
      </c>
      <c r="R414" s="157">
        <f>IF(B414="","", Q414+I414)</f>
        <v/>
      </c>
      <c r="S414" s="157">
        <f>IF(A414="","",IF(Q414&gt;0,-Q414*B414*(1+BID_OFFER_SPREAD/2),-Q414*B414*(1-BID_OFFER_SPREAD/2)))</f>
        <v/>
      </c>
      <c r="T414" s="157">
        <f>IF(B414="","", K414+S414)</f>
        <v/>
      </c>
      <c r="U414" s="157">
        <f>IF(B414="","", R414*B414)</f>
        <v/>
      </c>
      <c r="V414" s="157">
        <f>IF(E414="","",U414/(U414+T414))</f>
        <v/>
      </c>
      <c r="W414" s="86">
        <f>IF(B414="","", IF(ROUND(V414,10)=ROUND(D414,10),"Correct", "Error"))</f>
        <v/>
      </c>
      <c r="X414" s="158">
        <f>IF(B414="","", T414+U414)</f>
        <v/>
      </c>
    </row>
    <row customHeight="1" ht="13.5" r="415" s="75">
      <c r="A415" s="126">
        <f>IF('Time Series Inputs'!A415="","",'Time Series Inputs'!A415)</f>
        <v/>
      </c>
      <c r="B415" s="157">
        <f>IF('Time Series Inputs'!B415="","",'Time Series Inputs'!B415)</f>
        <v/>
      </c>
      <c r="C415" s="157">
        <f>IF('Time Series Inputs'!C415="","",'Time Series Inputs'!C415)</f>
        <v/>
      </c>
      <c r="D415" s="157">
        <f>IF(A415="","",'Apply Constraints'!A415)</f>
        <v/>
      </c>
      <c r="E415" s="157">
        <f>IF(B415="","",(V414*B415/B414/(1+V414*(B415/B414-1))))</f>
        <v/>
      </c>
      <c r="F415" s="157">
        <f>IF(B415="","",R414*B415+T414)</f>
        <v/>
      </c>
      <c r="G415" s="157">
        <f>IF(B415="","", E415*F415)</f>
        <v/>
      </c>
      <c r="H415" s="157">
        <f>IF(B415="","", F415 - R414*B415)</f>
        <v/>
      </c>
      <c r="I415" s="157">
        <f>IF(B415="","", G415/B415)</f>
        <v/>
      </c>
      <c r="J415" s="157">
        <f>IF(B415="","", -F415* (1-(1-ANNUAL_STRATEGY_FEE)^(1/252)))</f>
        <v/>
      </c>
      <c r="K415" s="157">
        <f>IF(B415="","", H415+J415)</f>
        <v/>
      </c>
      <c r="L415" s="157">
        <f>IF(B415="","", K415+G415)</f>
        <v/>
      </c>
      <c r="M415" s="157">
        <f>IF(B415="","", G415/L415)</f>
        <v/>
      </c>
      <c r="N415" s="157">
        <f>IF(B415="","",(D415-M415))</f>
        <v/>
      </c>
      <c r="O415" s="157">
        <f>IF(B415="","",BID_OFFER_SPREAD/2*D415)</f>
        <v/>
      </c>
      <c r="P415" s="157">
        <f>IF(A415="","",IF(D415=0,-E415,IF(AND(D415=(N415+O415),NOT(O415=0)),0,IF(D415&gt;=M415,N415/(1+O415),N415/(1-O415)))))</f>
        <v/>
      </c>
      <c r="Q415" s="157">
        <f>IF(B415="","", IF(D415=0,F415*P415/B415, L415*P415/B415))</f>
        <v/>
      </c>
      <c r="R415" s="157">
        <f>IF(B415="","", Q415+I415)</f>
        <v/>
      </c>
      <c r="S415" s="157">
        <f>IF(A415="","",IF(Q415&gt;0,-Q415*B415*(1+BID_OFFER_SPREAD/2),-Q415*B415*(1-BID_OFFER_SPREAD/2)))</f>
        <v/>
      </c>
      <c r="T415" s="157">
        <f>IF(B415="","", K415+S415)</f>
        <v/>
      </c>
      <c r="U415" s="157">
        <f>IF(B415="","", R415*B415)</f>
        <v/>
      </c>
      <c r="V415" s="157">
        <f>IF(E415="","",U415/(U415+T415))</f>
        <v/>
      </c>
      <c r="W415" s="86">
        <f>IF(B415="","", IF(ROUND(V415,10)=ROUND(D415,10),"Correct", "Error"))</f>
        <v/>
      </c>
      <c r="X415" s="158">
        <f>IF(B415="","", T415+U415)</f>
        <v/>
      </c>
    </row>
    <row customHeight="1" ht="13.5" r="416" s="75">
      <c r="A416" s="126">
        <f>IF('Time Series Inputs'!A416="","",'Time Series Inputs'!A416)</f>
        <v/>
      </c>
      <c r="B416" s="157">
        <f>IF('Time Series Inputs'!B416="","",'Time Series Inputs'!B416)</f>
        <v/>
      </c>
      <c r="C416" s="157">
        <f>IF('Time Series Inputs'!C416="","",'Time Series Inputs'!C416)</f>
        <v/>
      </c>
      <c r="D416" s="157">
        <f>IF(A416="","",'Apply Constraints'!A416)</f>
        <v/>
      </c>
      <c r="E416" s="157">
        <f>IF(B416="","",(V415*B416/B415/(1+V415*(B416/B415-1))))</f>
        <v/>
      </c>
      <c r="F416" s="157">
        <f>IF(B416="","",R415*B416+T415)</f>
        <v/>
      </c>
      <c r="G416" s="157">
        <f>IF(B416="","", E416*F416)</f>
        <v/>
      </c>
      <c r="H416" s="157">
        <f>IF(B416="","", F416 - R415*B416)</f>
        <v/>
      </c>
      <c r="I416" s="157">
        <f>IF(B416="","", G416/B416)</f>
        <v/>
      </c>
      <c r="J416" s="157">
        <f>IF(B416="","", -F416* (1-(1-ANNUAL_STRATEGY_FEE)^(1/252)))</f>
        <v/>
      </c>
      <c r="K416" s="157">
        <f>IF(B416="","", H416+J416)</f>
        <v/>
      </c>
      <c r="L416" s="157">
        <f>IF(B416="","", K416+G416)</f>
        <v/>
      </c>
      <c r="M416" s="157">
        <f>IF(B416="","", G416/L416)</f>
        <v/>
      </c>
      <c r="N416" s="157">
        <f>IF(B416="","",(D416-M416))</f>
        <v/>
      </c>
      <c r="O416" s="157">
        <f>IF(B416="","",BID_OFFER_SPREAD/2*D416)</f>
        <v/>
      </c>
      <c r="P416" s="157">
        <f>IF(A416="","",IF(D416=0,-E416,IF(AND(D416=(N416+O416),NOT(O416=0)),0,IF(D416&gt;=M416,N416/(1+O416),N416/(1-O416)))))</f>
        <v/>
      </c>
      <c r="Q416" s="157">
        <f>IF(B416="","", IF(D416=0,F416*P416/B416, L416*P416/B416))</f>
        <v/>
      </c>
      <c r="R416" s="157">
        <f>IF(B416="","", Q416+I416)</f>
        <v/>
      </c>
      <c r="S416" s="157">
        <f>IF(A416="","",IF(Q416&gt;0,-Q416*B416*(1+BID_OFFER_SPREAD/2),-Q416*B416*(1-BID_OFFER_SPREAD/2)))</f>
        <v/>
      </c>
      <c r="T416" s="157">
        <f>IF(B416="","", K416+S416)</f>
        <v/>
      </c>
      <c r="U416" s="157">
        <f>IF(B416="","", R416*B416)</f>
        <v/>
      </c>
      <c r="V416" s="157">
        <f>IF(E416="","",U416/(U416+T416))</f>
        <v/>
      </c>
      <c r="W416" s="86">
        <f>IF(B416="","", IF(ROUND(V416,10)=ROUND(D416,10),"Correct", "Error"))</f>
        <v/>
      </c>
      <c r="X416" s="158">
        <f>IF(B416="","", T416+U416)</f>
        <v/>
      </c>
    </row>
    <row customHeight="1" ht="13.5" r="417" s="75">
      <c r="A417" s="126">
        <f>IF('Time Series Inputs'!A417="","",'Time Series Inputs'!A417)</f>
        <v/>
      </c>
      <c r="B417" s="157">
        <f>IF('Time Series Inputs'!B417="","",'Time Series Inputs'!B417)</f>
        <v/>
      </c>
      <c r="C417" s="157">
        <f>IF('Time Series Inputs'!C417="","",'Time Series Inputs'!C417)</f>
        <v/>
      </c>
      <c r="D417" s="157">
        <f>IF(A417="","",'Apply Constraints'!A417)</f>
        <v/>
      </c>
      <c r="E417" s="157">
        <f>IF(B417="","",(V416*B417/B416/(1+V416*(B417/B416-1))))</f>
        <v/>
      </c>
      <c r="F417" s="157">
        <f>IF(B417="","",R416*B417+T416)</f>
        <v/>
      </c>
      <c r="G417" s="157">
        <f>IF(B417="","", E417*F417)</f>
        <v/>
      </c>
      <c r="H417" s="157">
        <f>IF(B417="","", F417 - R416*B417)</f>
        <v/>
      </c>
      <c r="I417" s="157">
        <f>IF(B417="","", G417/B417)</f>
        <v/>
      </c>
      <c r="J417" s="157">
        <f>IF(B417="","", -F417* (1-(1-ANNUAL_STRATEGY_FEE)^(1/252)))</f>
        <v/>
      </c>
      <c r="K417" s="157">
        <f>IF(B417="","", H417+J417)</f>
        <v/>
      </c>
      <c r="L417" s="157">
        <f>IF(B417="","", K417+G417)</f>
        <v/>
      </c>
      <c r="M417" s="157">
        <f>IF(B417="","", G417/L417)</f>
        <v/>
      </c>
      <c r="N417" s="157">
        <f>IF(B417="","",(D417-M417))</f>
        <v/>
      </c>
      <c r="O417" s="157">
        <f>IF(B417="","",BID_OFFER_SPREAD/2*D417)</f>
        <v/>
      </c>
      <c r="P417" s="157">
        <f>IF(A417="","",IF(D417=0,-E417,IF(AND(D417=(N417+O417),NOT(O417=0)),0,IF(D417&gt;=M417,N417/(1+O417),N417/(1-O417)))))</f>
        <v/>
      </c>
      <c r="Q417" s="157">
        <f>IF(B417="","", IF(D417=0,F417*P417/B417, L417*P417/B417))</f>
        <v/>
      </c>
      <c r="R417" s="157">
        <f>IF(B417="","", Q417+I417)</f>
        <v/>
      </c>
      <c r="S417" s="157">
        <f>IF(A417="","",IF(Q417&gt;0,-Q417*B417*(1+BID_OFFER_SPREAD/2),-Q417*B417*(1-BID_OFFER_SPREAD/2)))</f>
        <v/>
      </c>
      <c r="T417" s="157">
        <f>IF(B417="","", K417+S417)</f>
        <v/>
      </c>
      <c r="U417" s="157">
        <f>IF(B417="","", R417*B417)</f>
        <v/>
      </c>
      <c r="V417" s="157">
        <f>IF(E417="","",U417/(U417+T417))</f>
        <v/>
      </c>
      <c r="W417" s="86">
        <f>IF(B417="","", IF(ROUND(V417,10)=ROUND(D417,10),"Correct", "Error"))</f>
        <v/>
      </c>
      <c r="X417" s="158">
        <f>IF(B417="","", T417+U417)</f>
        <v/>
      </c>
    </row>
    <row customHeight="1" ht="13.5" r="418" s="75">
      <c r="A418" s="126">
        <f>IF('Time Series Inputs'!A418="","",'Time Series Inputs'!A418)</f>
        <v/>
      </c>
      <c r="B418" s="157">
        <f>IF('Time Series Inputs'!B418="","",'Time Series Inputs'!B418)</f>
        <v/>
      </c>
      <c r="C418" s="157">
        <f>IF('Time Series Inputs'!C418="","",'Time Series Inputs'!C418)</f>
        <v/>
      </c>
      <c r="D418" s="157">
        <f>IF(A418="","",'Apply Constraints'!A418)</f>
        <v/>
      </c>
      <c r="E418" s="157">
        <f>IF(B418="","",(V417*B418/B417/(1+V417*(B418/B417-1))))</f>
        <v/>
      </c>
      <c r="F418" s="157">
        <f>IF(B418="","",R417*B418+T417)</f>
        <v/>
      </c>
      <c r="G418" s="157">
        <f>IF(B418="","", E418*F418)</f>
        <v/>
      </c>
      <c r="H418" s="157">
        <f>IF(B418="","", F418 - R417*B418)</f>
        <v/>
      </c>
      <c r="I418" s="157">
        <f>IF(B418="","", G418/B418)</f>
        <v/>
      </c>
      <c r="J418" s="157">
        <f>IF(B418="","", -F418* (1-(1-ANNUAL_STRATEGY_FEE)^(1/252)))</f>
        <v/>
      </c>
      <c r="K418" s="157">
        <f>IF(B418="","", H418+J418)</f>
        <v/>
      </c>
      <c r="L418" s="157">
        <f>IF(B418="","", K418+G418)</f>
        <v/>
      </c>
      <c r="M418" s="157">
        <f>IF(B418="","", G418/L418)</f>
        <v/>
      </c>
      <c r="N418" s="157">
        <f>IF(B418="","",(D418-M418))</f>
        <v/>
      </c>
      <c r="O418" s="157">
        <f>IF(B418="","",BID_OFFER_SPREAD/2*D418)</f>
        <v/>
      </c>
      <c r="P418" s="157">
        <f>IF(A418="","",IF(D418=0,-E418,IF(AND(D418=(N418+O418),NOT(O418=0)),0,IF(D418&gt;=M418,N418/(1+O418),N418/(1-O418)))))</f>
        <v/>
      </c>
      <c r="Q418" s="157">
        <f>IF(B418="","", IF(D418=0,F418*P418/B418, L418*P418/B418))</f>
        <v/>
      </c>
      <c r="R418" s="157">
        <f>IF(B418="","", Q418+I418)</f>
        <v/>
      </c>
      <c r="S418" s="157">
        <f>IF(A418="","",IF(Q418&gt;0,-Q418*B418*(1+BID_OFFER_SPREAD/2),-Q418*B418*(1-BID_OFFER_SPREAD/2)))</f>
        <v/>
      </c>
      <c r="T418" s="157">
        <f>IF(B418="","", K418+S418)</f>
        <v/>
      </c>
      <c r="U418" s="157">
        <f>IF(B418="","", R418*B418)</f>
        <v/>
      </c>
      <c r="V418" s="157">
        <f>IF(E418="","",U418/(U418+T418))</f>
        <v/>
      </c>
      <c r="W418" s="86">
        <f>IF(B418="","", IF(ROUND(V418,10)=ROUND(D418,10),"Correct", "Error"))</f>
        <v/>
      </c>
      <c r="X418" s="158">
        <f>IF(B418="","", T418+U418)</f>
        <v/>
      </c>
    </row>
    <row customHeight="1" ht="13.5" r="419" s="75">
      <c r="A419" s="126">
        <f>IF('Time Series Inputs'!A419="","",'Time Series Inputs'!A419)</f>
        <v/>
      </c>
      <c r="B419" s="157">
        <f>IF('Time Series Inputs'!B419="","",'Time Series Inputs'!B419)</f>
        <v/>
      </c>
      <c r="C419" s="157">
        <f>IF('Time Series Inputs'!C419="","",'Time Series Inputs'!C419)</f>
        <v/>
      </c>
      <c r="D419" s="157">
        <f>IF(A419="","",'Apply Constraints'!A419)</f>
        <v/>
      </c>
      <c r="E419" s="157">
        <f>IF(B419="","",(V418*B419/B418/(1+V418*(B419/B418-1))))</f>
        <v/>
      </c>
      <c r="F419" s="157">
        <f>IF(B419="","",R418*B419+T418)</f>
        <v/>
      </c>
      <c r="G419" s="157">
        <f>IF(B419="","", E419*F419)</f>
        <v/>
      </c>
      <c r="H419" s="157">
        <f>IF(B419="","", F419 - R418*B419)</f>
        <v/>
      </c>
      <c r="I419" s="157">
        <f>IF(B419="","", G419/B419)</f>
        <v/>
      </c>
      <c r="J419" s="157">
        <f>IF(B419="","", -F419* (1-(1-ANNUAL_STRATEGY_FEE)^(1/252)))</f>
        <v/>
      </c>
      <c r="K419" s="157">
        <f>IF(B419="","", H419+J419)</f>
        <v/>
      </c>
      <c r="L419" s="157">
        <f>IF(B419="","", K419+G419)</f>
        <v/>
      </c>
      <c r="M419" s="157">
        <f>IF(B419="","", G419/L419)</f>
        <v/>
      </c>
      <c r="N419" s="157">
        <f>IF(B419="","",(D419-M419))</f>
        <v/>
      </c>
      <c r="O419" s="157">
        <f>IF(B419="","",BID_OFFER_SPREAD/2*D419)</f>
        <v/>
      </c>
      <c r="P419" s="157">
        <f>IF(A419="","",IF(D419=0,-E419,IF(AND(D419=(N419+O419),NOT(O419=0)),0,IF(D419&gt;=M419,N419/(1+O419),N419/(1-O419)))))</f>
        <v/>
      </c>
      <c r="Q419" s="157">
        <f>IF(B419="","", IF(D419=0,F419*P419/B419, L419*P419/B419))</f>
        <v/>
      </c>
      <c r="R419" s="157">
        <f>IF(B419="","", Q419+I419)</f>
        <v/>
      </c>
      <c r="S419" s="157">
        <f>IF(A419="","",IF(Q419&gt;0,-Q419*B419*(1+BID_OFFER_SPREAD/2),-Q419*B419*(1-BID_OFFER_SPREAD/2)))</f>
        <v/>
      </c>
      <c r="T419" s="157">
        <f>IF(B419="","", K419+S419)</f>
        <v/>
      </c>
      <c r="U419" s="157">
        <f>IF(B419="","", R419*B419)</f>
        <v/>
      </c>
      <c r="V419" s="157">
        <f>IF(E419="","",U419/(U419+T419))</f>
        <v/>
      </c>
      <c r="W419" s="86">
        <f>IF(B419="","", IF(ROUND(V419,10)=ROUND(D419,10),"Correct", "Error"))</f>
        <v/>
      </c>
      <c r="X419" s="158">
        <f>IF(B419="","", T419+U419)</f>
        <v/>
      </c>
    </row>
    <row customHeight="1" ht="13.5" r="420" s="75">
      <c r="A420" s="126">
        <f>IF('Time Series Inputs'!A420="","",'Time Series Inputs'!A420)</f>
        <v/>
      </c>
      <c r="B420" s="157">
        <f>IF('Time Series Inputs'!B420="","",'Time Series Inputs'!B420)</f>
        <v/>
      </c>
      <c r="C420" s="157">
        <f>IF('Time Series Inputs'!C420="","",'Time Series Inputs'!C420)</f>
        <v/>
      </c>
      <c r="D420" s="157">
        <f>IF(A420="","",'Apply Constraints'!A420)</f>
        <v/>
      </c>
      <c r="E420" s="157">
        <f>IF(B420="","",(V419*B420/B419/(1+V419*(B420/B419-1))))</f>
        <v/>
      </c>
      <c r="F420" s="157">
        <f>IF(B420="","",R419*B420+T419)</f>
        <v/>
      </c>
      <c r="G420" s="157">
        <f>IF(B420="","", E420*F420)</f>
        <v/>
      </c>
      <c r="H420" s="157">
        <f>IF(B420="","", F420 - R419*B420)</f>
        <v/>
      </c>
      <c r="I420" s="157">
        <f>IF(B420="","", G420/B420)</f>
        <v/>
      </c>
      <c r="J420" s="157">
        <f>IF(B420="","", -F420* (1-(1-ANNUAL_STRATEGY_FEE)^(1/252)))</f>
        <v/>
      </c>
      <c r="K420" s="157">
        <f>IF(B420="","", H420+J420)</f>
        <v/>
      </c>
      <c r="L420" s="157">
        <f>IF(B420="","", K420+G420)</f>
        <v/>
      </c>
      <c r="M420" s="157">
        <f>IF(B420="","", G420/L420)</f>
        <v/>
      </c>
      <c r="N420" s="157">
        <f>IF(B420="","",(D420-M420))</f>
        <v/>
      </c>
      <c r="O420" s="157">
        <f>IF(B420="","",BID_OFFER_SPREAD/2*D420)</f>
        <v/>
      </c>
      <c r="P420" s="157">
        <f>IF(A420="","",IF(D420=0,-E420,IF(AND(D420=(N420+O420),NOT(O420=0)),0,IF(D420&gt;=M420,N420/(1+O420),N420/(1-O420)))))</f>
        <v/>
      </c>
      <c r="Q420" s="157">
        <f>IF(B420="","", IF(D420=0,F420*P420/B420, L420*P420/B420))</f>
        <v/>
      </c>
      <c r="R420" s="157">
        <f>IF(B420="","", Q420+I420)</f>
        <v/>
      </c>
      <c r="S420" s="157">
        <f>IF(A420="","",IF(Q420&gt;0,-Q420*B420*(1+BID_OFFER_SPREAD/2),-Q420*B420*(1-BID_OFFER_SPREAD/2)))</f>
        <v/>
      </c>
      <c r="T420" s="157">
        <f>IF(B420="","", K420+S420)</f>
        <v/>
      </c>
      <c r="U420" s="157">
        <f>IF(B420="","", R420*B420)</f>
        <v/>
      </c>
      <c r="V420" s="157">
        <f>IF(E420="","",U420/(U420+T420))</f>
        <v/>
      </c>
      <c r="W420" s="86">
        <f>IF(B420="","", IF(ROUND(V420,10)=ROUND(D420,10),"Correct", "Error"))</f>
        <v/>
      </c>
      <c r="X420" s="158">
        <f>IF(B420="","", T420+U420)</f>
        <v/>
      </c>
    </row>
    <row customHeight="1" ht="13.5" r="421" s="75">
      <c r="A421" s="126">
        <f>IF('Time Series Inputs'!A421="","",'Time Series Inputs'!A421)</f>
        <v/>
      </c>
      <c r="B421" s="157">
        <f>IF('Time Series Inputs'!B421="","",'Time Series Inputs'!B421)</f>
        <v/>
      </c>
      <c r="C421" s="157">
        <f>IF('Time Series Inputs'!C421="","",'Time Series Inputs'!C421)</f>
        <v/>
      </c>
      <c r="D421" s="157">
        <f>IF(A421="","",'Apply Constraints'!A421)</f>
        <v/>
      </c>
      <c r="E421" s="157">
        <f>IF(B421="","",(V420*B421/B420/(1+V420*(B421/B420-1))))</f>
        <v/>
      </c>
      <c r="F421" s="157">
        <f>IF(B421="","",R420*B421+T420)</f>
        <v/>
      </c>
      <c r="G421" s="157">
        <f>IF(B421="","", E421*F421)</f>
        <v/>
      </c>
      <c r="H421" s="157">
        <f>IF(B421="","", F421 - R420*B421)</f>
        <v/>
      </c>
      <c r="I421" s="157">
        <f>IF(B421="","", G421/B421)</f>
        <v/>
      </c>
      <c r="J421" s="157">
        <f>IF(B421="","", -F421* (1-(1-ANNUAL_STRATEGY_FEE)^(1/252)))</f>
        <v/>
      </c>
      <c r="K421" s="157">
        <f>IF(B421="","", H421+J421)</f>
        <v/>
      </c>
      <c r="L421" s="157">
        <f>IF(B421="","", K421+G421)</f>
        <v/>
      </c>
      <c r="M421" s="157">
        <f>IF(B421="","", G421/L421)</f>
        <v/>
      </c>
      <c r="N421" s="157">
        <f>IF(B421="","",(D421-M421))</f>
        <v/>
      </c>
      <c r="O421" s="157">
        <f>IF(B421="","",BID_OFFER_SPREAD/2*D421)</f>
        <v/>
      </c>
      <c r="P421" s="157">
        <f>IF(A421="","",IF(D421=0,-E421,IF(AND(D421=(N421+O421),NOT(O421=0)),0,IF(D421&gt;=M421,N421/(1+O421),N421/(1-O421)))))</f>
        <v/>
      </c>
      <c r="Q421" s="157">
        <f>IF(B421="","", IF(D421=0,F421*P421/B421, L421*P421/B421))</f>
        <v/>
      </c>
      <c r="R421" s="157">
        <f>IF(B421="","", Q421+I421)</f>
        <v/>
      </c>
      <c r="S421" s="157">
        <f>IF(A421="","",IF(Q421&gt;0,-Q421*B421*(1+BID_OFFER_SPREAD/2),-Q421*B421*(1-BID_OFFER_SPREAD/2)))</f>
        <v/>
      </c>
      <c r="T421" s="157">
        <f>IF(B421="","", K421+S421)</f>
        <v/>
      </c>
      <c r="U421" s="157">
        <f>IF(B421="","", R421*B421)</f>
        <v/>
      </c>
      <c r="V421" s="157">
        <f>IF(E421="","",U421/(U421+T421))</f>
        <v/>
      </c>
      <c r="W421" s="86">
        <f>IF(B421="","", IF(ROUND(V421,10)=ROUND(D421,10),"Correct", "Error"))</f>
        <v/>
      </c>
      <c r="X421" s="158">
        <f>IF(B421="","", T421+U421)</f>
        <v/>
      </c>
    </row>
    <row customHeight="1" ht="13.5" r="422" s="75">
      <c r="A422" s="126">
        <f>IF('Time Series Inputs'!A422="","",'Time Series Inputs'!A422)</f>
        <v/>
      </c>
      <c r="B422" s="157">
        <f>IF('Time Series Inputs'!B422="","",'Time Series Inputs'!B422)</f>
        <v/>
      </c>
      <c r="C422" s="157">
        <f>IF('Time Series Inputs'!C422="","",'Time Series Inputs'!C422)</f>
        <v/>
      </c>
      <c r="D422" s="157">
        <f>IF(A422="","",'Apply Constraints'!A422)</f>
        <v/>
      </c>
      <c r="E422" s="157">
        <f>IF(B422="","",(V421*B422/B421/(1+V421*(B422/B421-1))))</f>
        <v/>
      </c>
      <c r="F422" s="157">
        <f>IF(B422="","",R421*B422+T421)</f>
        <v/>
      </c>
      <c r="G422" s="157">
        <f>IF(B422="","", E422*F422)</f>
        <v/>
      </c>
      <c r="H422" s="157">
        <f>IF(B422="","", F422 - R421*B422)</f>
        <v/>
      </c>
      <c r="I422" s="157">
        <f>IF(B422="","", G422/B422)</f>
        <v/>
      </c>
      <c r="J422" s="157">
        <f>IF(B422="","", -F422* (1-(1-ANNUAL_STRATEGY_FEE)^(1/252)))</f>
        <v/>
      </c>
      <c r="K422" s="157">
        <f>IF(B422="","", H422+J422)</f>
        <v/>
      </c>
      <c r="L422" s="157">
        <f>IF(B422="","", K422+G422)</f>
        <v/>
      </c>
      <c r="M422" s="157">
        <f>IF(B422="","", G422/L422)</f>
        <v/>
      </c>
      <c r="N422" s="157">
        <f>IF(B422="","",(D422-M422))</f>
        <v/>
      </c>
      <c r="O422" s="157">
        <f>IF(B422="","",BID_OFFER_SPREAD/2*D422)</f>
        <v/>
      </c>
      <c r="P422" s="157">
        <f>IF(A422="","",IF(D422=0,-E422,IF(AND(D422=(N422+O422),NOT(O422=0)),0,IF(D422&gt;=M422,N422/(1+O422),N422/(1-O422)))))</f>
        <v/>
      </c>
      <c r="Q422" s="157">
        <f>IF(B422="","", IF(D422=0,F422*P422/B422, L422*P422/B422))</f>
        <v/>
      </c>
      <c r="R422" s="157">
        <f>IF(B422="","", Q422+I422)</f>
        <v/>
      </c>
      <c r="S422" s="157">
        <f>IF(A422="","",IF(Q422&gt;0,-Q422*B422*(1+BID_OFFER_SPREAD/2),-Q422*B422*(1-BID_OFFER_SPREAD/2)))</f>
        <v/>
      </c>
      <c r="T422" s="157">
        <f>IF(B422="","", K422+S422)</f>
        <v/>
      </c>
      <c r="U422" s="157">
        <f>IF(B422="","", R422*B422)</f>
        <v/>
      </c>
      <c r="V422" s="157">
        <f>IF(E422="","",U422/(U422+T422))</f>
        <v/>
      </c>
      <c r="W422" s="86">
        <f>IF(B422="","", IF(ROUND(V422,10)=ROUND(D422,10),"Correct", "Error"))</f>
        <v/>
      </c>
      <c r="X422" s="158">
        <f>IF(B422="","", T422+U422)</f>
        <v/>
      </c>
    </row>
    <row customHeight="1" ht="13.5" r="423" s="75">
      <c r="A423" s="126">
        <f>IF('Time Series Inputs'!A423="","",'Time Series Inputs'!A423)</f>
        <v/>
      </c>
      <c r="B423" s="157">
        <f>IF('Time Series Inputs'!B423="","",'Time Series Inputs'!B423)</f>
        <v/>
      </c>
      <c r="C423" s="157">
        <f>IF('Time Series Inputs'!C423="","",'Time Series Inputs'!C423)</f>
        <v/>
      </c>
      <c r="D423" s="157">
        <f>IF(A423="","",'Apply Constraints'!A423)</f>
        <v/>
      </c>
      <c r="E423" s="157">
        <f>IF(B423="","",(V422*B423/B422/(1+V422*(B423/B422-1))))</f>
        <v/>
      </c>
      <c r="F423" s="157">
        <f>IF(B423="","",R422*B423+T422)</f>
        <v/>
      </c>
      <c r="G423" s="157">
        <f>IF(B423="","", E423*F423)</f>
        <v/>
      </c>
      <c r="H423" s="157">
        <f>IF(B423="","", F423 - R422*B423)</f>
        <v/>
      </c>
      <c r="I423" s="157">
        <f>IF(B423="","", G423/B423)</f>
        <v/>
      </c>
      <c r="J423" s="157">
        <f>IF(B423="","", -F423* (1-(1-ANNUAL_STRATEGY_FEE)^(1/252)))</f>
        <v/>
      </c>
      <c r="K423" s="157">
        <f>IF(B423="","", H423+J423)</f>
        <v/>
      </c>
      <c r="L423" s="157">
        <f>IF(B423="","", K423+G423)</f>
        <v/>
      </c>
      <c r="M423" s="157">
        <f>IF(B423="","", G423/L423)</f>
        <v/>
      </c>
      <c r="N423" s="157">
        <f>IF(B423="","",(D423-M423))</f>
        <v/>
      </c>
      <c r="O423" s="157">
        <f>IF(B423="","",BID_OFFER_SPREAD/2*D423)</f>
        <v/>
      </c>
      <c r="P423" s="157">
        <f>IF(A423="","",IF(D423=0,-E423,IF(AND(D423=(N423+O423),NOT(O423=0)),0,IF(D423&gt;=M423,N423/(1+O423),N423/(1-O423)))))</f>
        <v/>
      </c>
      <c r="Q423" s="157">
        <f>IF(B423="","", IF(D423=0,F423*P423/B423, L423*P423/B423))</f>
        <v/>
      </c>
      <c r="R423" s="157">
        <f>IF(B423="","", Q423+I423)</f>
        <v/>
      </c>
      <c r="S423" s="157">
        <f>IF(A423="","",IF(Q423&gt;0,-Q423*B423*(1+BID_OFFER_SPREAD/2),-Q423*B423*(1-BID_OFFER_SPREAD/2)))</f>
        <v/>
      </c>
      <c r="T423" s="157">
        <f>IF(B423="","", K423+S423)</f>
        <v/>
      </c>
      <c r="U423" s="157">
        <f>IF(B423="","", R423*B423)</f>
        <v/>
      </c>
      <c r="V423" s="157">
        <f>IF(E423="","",U423/(U423+T423))</f>
        <v/>
      </c>
      <c r="W423" s="86">
        <f>IF(B423="","", IF(ROUND(V423,10)=ROUND(D423,10),"Correct", "Error"))</f>
        <v/>
      </c>
      <c r="X423" s="158">
        <f>IF(B423="","", T423+U423)</f>
        <v/>
      </c>
    </row>
    <row customHeight="1" ht="13.5" r="424" s="75">
      <c r="A424" s="126">
        <f>IF('Time Series Inputs'!A424="","",'Time Series Inputs'!A424)</f>
        <v/>
      </c>
      <c r="B424" s="157">
        <f>IF('Time Series Inputs'!B424="","",'Time Series Inputs'!B424)</f>
        <v/>
      </c>
      <c r="C424" s="157">
        <f>IF('Time Series Inputs'!C424="","",'Time Series Inputs'!C424)</f>
        <v/>
      </c>
      <c r="D424" s="157">
        <f>IF(A424="","",'Apply Constraints'!A424)</f>
        <v/>
      </c>
      <c r="E424" s="157">
        <f>IF(B424="","",(V423*B424/B423/(1+V423*(B424/B423-1))))</f>
        <v/>
      </c>
      <c r="F424" s="157">
        <f>IF(B424="","",R423*B424+T423)</f>
        <v/>
      </c>
      <c r="G424" s="157">
        <f>IF(B424="","", E424*F424)</f>
        <v/>
      </c>
      <c r="H424" s="157">
        <f>IF(B424="","", F424 - R423*B424)</f>
        <v/>
      </c>
      <c r="I424" s="157">
        <f>IF(B424="","", G424/B424)</f>
        <v/>
      </c>
      <c r="J424" s="157">
        <f>IF(B424="","", -F424* (1-(1-ANNUAL_STRATEGY_FEE)^(1/252)))</f>
        <v/>
      </c>
      <c r="K424" s="157">
        <f>IF(B424="","", H424+J424)</f>
        <v/>
      </c>
      <c r="L424" s="157">
        <f>IF(B424="","", K424+G424)</f>
        <v/>
      </c>
      <c r="M424" s="157">
        <f>IF(B424="","", G424/L424)</f>
        <v/>
      </c>
      <c r="N424" s="157">
        <f>IF(B424="","",(D424-M424))</f>
        <v/>
      </c>
      <c r="O424" s="157">
        <f>IF(B424="","",BID_OFFER_SPREAD/2*D424)</f>
        <v/>
      </c>
      <c r="P424" s="157">
        <f>IF(A424="","",IF(D424=0,-E424,IF(AND(D424=(N424+O424),NOT(O424=0)),0,IF(D424&gt;=M424,N424/(1+O424),N424/(1-O424)))))</f>
        <v/>
      </c>
      <c r="Q424" s="157">
        <f>IF(B424="","", IF(D424=0,F424*P424/B424, L424*P424/B424))</f>
        <v/>
      </c>
      <c r="R424" s="157">
        <f>IF(B424="","", Q424+I424)</f>
        <v/>
      </c>
      <c r="S424" s="157">
        <f>IF(A424="","",IF(Q424&gt;0,-Q424*B424*(1+BID_OFFER_SPREAD/2),-Q424*B424*(1-BID_OFFER_SPREAD/2)))</f>
        <v/>
      </c>
      <c r="T424" s="157">
        <f>IF(B424="","", K424+S424)</f>
        <v/>
      </c>
      <c r="U424" s="157">
        <f>IF(B424="","", R424*B424)</f>
        <v/>
      </c>
      <c r="V424" s="157">
        <f>IF(E424="","",U424/(U424+T424))</f>
        <v/>
      </c>
      <c r="W424" s="86">
        <f>IF(B424="","", IF(ROUND(V424,10)=ROUND(D424,10),"Correct", "Error"))</f>
        <v/>
      </c>
      <c r="X424" s="158">
        <f>IF(B424="","", T424+U424)</f>
        <v/>
      </c>
    </row>
    <row customHeight="1" ht="13.5" r="425" s="75">
      <c r="A425" s="126">
        <f>IF('Time Series Inputs'!A425="","",'Time Series Inputs'!A425)</f>
        <v/>
      </c>
      <c r="B425" s="157">
        <f>IF('Time Series Inputs'!B425="","",'Time Series Inputs'!B425)</f>
        <v/>
      </c>
      <c r="C425" s="157">
        <f>IF('Time Series Inputs'!C425="","",'Time Series Inputs'!C425)</f>
        <v/>
      </c>
      <c r="D425" s="157">
        <f>IF(A425="","",'Apply Constraints'!A425)</f>
        <v/>
      </c>
      <c r="E425" s="157">
        <f>IF(B425="","",(V424*B425/B424/(1+V424*(B425/B424-1))))</f>
        <v/>
      </c>
      <c r="F425" s="157">
        <f>IF(B425="","",R424*B425+T424)</f>
        <v/>
      </c>
      <c r="G425" s="157">
        <f>IF(B425="","", E425*F425)</f>
        <v/>
      </c>
      <c r="H425" s="157">
        <f>IF(B425="","", F425 - R424*B425)</f>
        <v/>
      </c>
      <c r="I425" s="157">
        <f>IF(B425="","", G425/B425)</f>
        <v/>
      </c>
      <c r="J425" s="157">
        <f>IF(B425="","", -F425* (1-(1-ANNUAL_STRATEGY_FEE)^(1/252)))</f>
        <v/>
      </c>
      <c r="K425" s="157">
        <f>IF(B425="","", H425+J425)</f>
        <v/>
      </c>
      <c r="L425" s="157">
        <f>IF(B425="","", K425+G425)</f>
        <v/>
      </c>
      <c r="M425" s="157">
        <f>IF(B425="","", G425/L425)</f>
        <v/>
      </c>
      <c r="N425" s="157">
        <f>IF(B425="","",(D425-M425))</f>
        <v/>
      </c>
      <c r="O425" s="157">
        <f>IF(B425="","",BID_OFFER_SPREAD/2*D425)</f>
        <v/>
      </c>
      <c r="P425" s="157">
        <f>IF(A425="","",IF(D425=0,-E425,IF(AND(D425=(N425+O425),NOT(O425=0)),0,IF(D425&gt;=M425,N425/(1+O425),N425/(1-O425)))))</f>
        <v/>
      </c>
      <c r="Q425" s="157">
        <f>IF(B425="","", IF(D425=0,F425*P425/B425, L425*P425/B425))</f>
        <v/>
      </c>
      <c r="R425" s="157">
        <f>IF(B425="","", Q425+I425)</f>
        <v/>
      </c>
      <c r="S425" s="157">
        <f>IF(A425="","",IF(Q425&gt;0,-Q425*B425*(1+BID_OFFER_SPREAD/2),-Q425*B425*(1-BID_OFFER_SPREAD/2)))</f>
        <v/>
      </c>
      <c r="T425" s="157">
        <f>IF(B425="","", K425+S425)</f>
        <v/>
      </c>
      <c r="U425" s="157">
        <f>IF(B425="","", R425*B425)</f>
        <v/>
      </c>
      <c r="V425" s="157">
        <f>IF(E425="","",U425/(U425+T425))</f>
        <v/>
      </c>
      <c r="W425" s="86">
        <f>IF(B425="","", IF(ROUND(V425,10)=ROUND(D425,10),"Correct", "Error"))</f>
        <v/>
      </c>
      <c r="X425" s="158">
        <f>IF(B425="","", T425+U425)</f>
        <v/>
      </c>
    </row>
    <row customHeight="1" ht="13.5" r="426" s="75">
      <c r="A426" s="126">
        <f>IF('Time Series Inputs'!A426="","",'Time Series Inputs'!A426)</f>
        <v/>
      </c>
      <c r="B426" s="157">
        <f>IF('Time Series Inputs'!B426="","",'Time Series Inputs'!B426)</f>
        <v/>
      </c>
      <c r="C426" s="157">
        <f>IF('Time Series Inputs'!C426="","",'Time Series Inputs'!C426)</f>
        <v/>
      </c>
      <c r="D426" s="157">
        <f>IF(A426="","",'Apply Constraints'!A426)</f>
        <v/>
      </c>
      <c r="E426" s="157">
        <f>IF(B426="","",(V425*B426/B425/(1+V425*(B426/B425-1))))</f>
        <v/>
      </c>
      <c r="F426" s="157">
        <f>IF(B426="","",R425*B426+T425)</f>
        <v/>
      </c>
      <c r="G426" s="157">
        <f>IF(B426="","", E426*F426)</f>
        <v/>
      </c>
      <c r="H426" s="157">
        <f>IF(B426="","", F426 - R425*B426)</f>
        <v/>
      </c>
      <c r="I426" s="157">
        <f>IF(B426="","", G426/B426)</f>
        <v/>
      </c>
      <c r="J426" s="157">
        <f>IF(B426="","", -F426* (1-(1-ANNUAL_STRATEGY_FEE)^(1/252)))</f>
        <v/>
      </c>
      <c r="K426" s="157">
        <f>IF(B426="","", H426+J426)</f>
        <v/>
      </c>
      <c r="L426" s="157">
        <f>IF(B426="","", K426+G426)</f>
        <v/>
      </c>
      <c r="M426" s="157">
        <f>IF(B426="","", G426/L426)</f>
        <v/>
      </c>
      <c r="N426" s="157">
        <f>IF(B426="","",(D426-M426))</f>
        <v/>
      </c>
      <c r="O426" s="157">
        <f>IF(B426="","",BID_OFFER_SPREAD/2*D426)</f>
        <v/>
      </c>
      <c r="P426" s="157">
        <f>IF(A426="","",IF(D426=0,-E426,IF(AND(D426=(N426+O426),NOT(O426=0)),0,IF(D426&gt;=M426,N426/(1+O426),N426/(1-O426)))))</f>
        <v/>
      </c>
      <c r="Q426" s="157">
        <f>IF(B426="","", IF(D426=0,F426*P426/B426, L426*P426/B426))</f>
        <v/>
      </c>
      <c r="R426" s="157">
        <f>IF(B426="","", Q426+I426)</f>
        <v/>
      </c>
      <c r="S426" s="157">
        <f>IF(A426="","",IF(Q426&gt;0,-Q426*B426*(1+BID_OFFER_SPREAD/2),-Q426*B426*(1-BID_OFFER_SPREAD/2)))</f>
        <v/>
      </c>
      <c r="T426" s="157">
        <f>IF(B426="","", K426+S426)</f>
        <v/>
      </c>
      <c r="U426" s="157">
        <f>IF(B426="","", R426*B426)</f>
        <v/>
      </c>
      <c r="V426" s="157">
        <f>IF(E426="","",U426/(U426+T426))</f>
        <v/>
      </c>
      <c r="W426" s="86">
        <f>IF(B426="","", IF(ROUND(V426,10)=ROUND(D426,10),"Correct", "Error"))</f>
        <v/>
      </c>
      <c r="X426" s="158">
        <f>IF(B426="","", T426+U426)</f>
        <v/>
      </c>
    </row>
    <row customHeight="1" ht="13.5" r="427" s="75">
      <c r="A427" s="126">
        <f>IF('Time Series Inputs'!A427="","",'Time Series Inputs'!A427)</f>
        <v/>
      </c>
      <c r="B427" s="157">
        <f>IF('Time Series Inputs'!B427="","",'Time Series Inputs'!B427)</f>
        <v/>
      </c>
      <c r="C427" s="157">
        <f>IF('Time Series Inputs'!C427="","",'Time Series Inputs'!C427)</f>
        <v/>
      </c>
      <c r="D427" s="157">
        <f>IF(A427="","",'Apply Constraints'!A427)</f>
        <v/>
      </c>
      <c r="E427" s="157">
        <f>IF(B427="","",(V426*B427/B426/(1+V426*(B427/B426-1))))</f>
        <v/>
      </c>
      <c r="F427" s="157">
        <f>IF(B427="","",R426*B427+T426)</f>
        <v/>
      </c>
      <c r="G427" s="157">
        <f>IF(B427="","", E427*F427)</f>
        <v/>
      </c>
      <c r="H427" s="157">
        <f>IF(B427="","", F427 - R426*B427)</f>
        <v/>
      </c>
      <c r="I427" s="157">
        <f>IF(B427="","", G427/B427)</f>
        <v/>
      </c>
      <c r="J427" s="157">
        <f>IF(B427="","", -F427* (1-(1-ANNUAL_STRATEGY_FEE)^(1/252)))</f>
        <v/>
      </c>
      <c r="K427" s="157">
        <f>IF(B427="","", H427+J427)</f>
        <v/>
      </c>
      <c r="L427" s="157">
        <f>IF(B427="","", K427+G427)</f>
        <v/>
      </c>
      <c r="M427" s="157">
        <f>IF(B427="","", G427/L427)</f>
        <v/>
      </c>
      <c r="N427" s="157">
        <f>IF(B427="","",(D427-M427))</f>
        <v/>
      </c>
      <c r="O427" s="157">
        <f>IF(B427="","",BID_OFFER_SPREAD/2*D427)</f>
        <v/>
      </c>
      <c r="P427" s="157">
        <f>IF(A427="","",IF(D427=0,-E427,IF(AND(D427=(N427+O427),NOT(O427=0)),0,IF(D427&gt;=M427,N427/(1+O427),N427/(1-O427)))))</f>
        <v/>
      </c>
      <c r="Q427" s="157">
        <f>IF(B427="","", IF(D427=0,F427*P427/B427, L427*P427/B427))</f>
        <v/>
      </c>
      <c r="R427" s="157">
        <f>IF(B427="","", Q427+I427)</f>
        <v/>
      </c>
      <c r="S427" s="157">
        <f>IF(A427="","",IF(Q427&gt;0,-Q427*B427*(1+BID_OFFER_SPREAD/2),-Q427*B427*(1-BID_OFFER_SPREAD/2)))</f>
        <v/>
      </c>
      <c r="T427" s="157">
        <f>IF(B427="","", K427+S427)</f>
        <v/>
      </c>
      <c r="U427" s="157">
        <f>IF(B427="","", R427*B427)</f>
        <v/>
      </c>
      <c r="V427" s="157">
        <f>IF(E427="","",U427/(U427+T427))</f>
        <v/>
      </c>
      <c r="W427" s="86">
        <f>IF(B427="","", IF(ROUND(V427,10)=ROUND(D427,10),"Correct", "Error"))</f>
        <v/>
      </c>
      <c r="X427" s="158">
        <f>IF(B427="","", T427+U427)</f>
        <v/>
      </c>
    </row>
    <row customHeight="1" ht="13.5" r="428" s="75">
      <c r="A428" s="126">
        <f>IF('Time Series Inputs'!A428="","",'Time Series Inputs'!A428)</f>
        <v/>
      </c>
      <c r="B428" s="157">
        <f>IF('Time Series Inputs'!B428="","",'Time Series Inputs'!B428)</f>
        <v/>
      </c>
      <c r="C428" s="157">
        <f>IF('Time Series Inputs'!C428="","",'Time Series Inputs'!C428)</f>
        <v/>
      </c>
      <c r="D428" s="157">
        <f>IF(A428="","",'Apply Constraints'!A428)</f>
        <v/>
      </c>
      <c r="E428" s="157">
        <f>IF(B428="","",(V427*B428/B427/(1+V427*(B428/B427-1))))</f>
        <v/>
      </c>
      <c r="F428" s="157">
        <f>IF(B428="","",R427*B428+T427)</f>
        <v/>
      </c>
      <c r="G428" s="157">
        <f>IF(B428="","", E428*F428)</f>
        <v/>
      </c>
      <c r="H428" s="157">
        <f>IF(B428="","", F428 - R427*B428)</f>
        <v/>
      </c>
      <c r="I428" s="157">
        <f>IF(B428="","", G428/B428)</f>
        <v/>
      </c>
      <c r="J428" s="157">
        <f>IF(B428="","", -F428* (1-(1-ANNUAL_STRATEGY_FEE)^(1/252)))</f>
        <v/>
      </c>
      <c r="K428" s="157">
        <f>IF(B428="","", H428+J428)</f>
        <v/>
      </c>
      <c r="L428" s="157">
        <f>IF(B428="","", K428+G428)</f>
        <v/>
      </c>
      <c r="M428" s="157">
        <f>IF(B428="","", G428/L428)</f>
        <v/>
      </c>
      <c r="N428" s="157">
        <f>IF(B428="","",(D428-M428))</f>
        <v/>
      </c>
      <c r="O428" s="157">
        <f>IF(B428="","",BID_OFFER_SPREAD/2*D428)</f>
        <v/>
      </c>
      <c r="P428" s="157">
        <f>IF(A428="","",IF(D428=0,-E428,IF(AND(D428=(N428+O428),NOT(O428=0)),0,IF(D428&gt;=M428,N428/(1+O428),N428/(1-O428)))))</f>
        <v/>
      </c>
      <c r="Q428" s="157">
        <f>IF(B428="","", IF(D428=0,F428*P428/B428, L428*P428/B428))</f>
        <v/>
      </c>
      <c r="R428" s="157">
        <f>IF(B428="","", Q428+I428)</f>
        <v/>
      </c>
      <c r="S428" s="157">
        <f>IF(A428="","",IF(Q428&gt;0,-Q428*B428*(1+BID_OFFER_SPREAD/2),-Q428*B428*(1-BID_OFFER_SPREAD/2)))</f>
        <v/>
      </c>
      <c r="T428" s="157">
        <f>IF(B428="","", K428+S428)</f>
        <v/>
      </c>
      <c r="U428" s="157">
        <f>IF(B428="","", R428*B428)</f>
        <v/>
      </c>
      <c r="V428" s="157">
        <f>IF(E428="","",U428/(U428+T428))</f>
        <v/>
      </c>
      <c r="W428" s="86">
        <f>IF(B428="","", IF(ROUND(V428,10)=ROUND(D428,10),"Correct", "Error"))</f>
        <v/>
      </c>
      <c r="X428" s="158">
        <f>IF(B428="","", T428+U428)</f>
        <v/>
      </c>
    </row>
    <row customHeight="1" ht="13.5" r="429" s="75">
      <c r="A429" s="126">
        <f>IF('Time Series Inputs'!A429="","",'Time Series Inputs'!A429)</f>
        <v/>
      </c>
      <c r="B429" s="157">
        <f>IF('Time Series Inputs'!B429="","",'Time Series Inputs'!B429)</f>
        <v/>
      </c>
      <c r="C429" s="157">
        <f>IF('Time Series Inputs'!C429="","",'Time Series Inputs'!C429)</f>
        <v/>
      </c>
      <c r="D429" s="157">
        <f>IF(A429="","",'Apply Constraints'!A429)</f>
        <v/>
      </c>
      <c r="E429" s="157">
        <f>IF(B429="","",(V428*B429/B428/(1+V428*(B429/B428-1))))</f>
        <v/>
      </c>
      <c r="F429" s="157">
        <f>IF(B429="","",R428*B429+T428)</f>
        <v/>
      </c>
      <c r="G429" s="157">
        <f>IF(B429="","", E429*F429)</f>
        <v/>
      </c>
      <c r="H429" s="157">
        <f>IF(B429="","", F429 - R428*B429)</f>
        <v/>
      </c>
      <c r="I429" s="157">
        <f>IF(B429="","", G429/B429)</f>
        <v/>
      </c>
      <c r="J429" s="157">
        <f>IF(B429="","", -F429* (1-(1-ANNUAL_STRATEGY_FEE)^(1/252)))</f>
        <v/>
      </c>
      <c r="K429" s="157">
        <f>IF(B429="","", H429+J429)</f>
        <v/>
      </c>
      <c r="L429" s="157">
        <f>IF(B429="","", K429+G429)</f>
        <v/>
      </c>
      <c r="M429" s="157">
        <f>IF(B429="","", G429/L429)</f>
        <v/>
      </c>
      <c r="N429" s="157">
        <f>IF(B429="","",(D429-M429))</f>
        <v/>
      </c>
      <c r="O429" s="157">
        <f>IF(B429="","",BID_OFFER_SPREAD/2*D429)</f>
        <v/>
      </c>
      <c r="P429" s="157">
        <f>IF(A429="","",IF(D429=0,-E429,IF(AND(D429=(N429+O429),NOT(O429=0)),0,IF(D429&gt;=M429,N429/(1+O429),N429/(1-O429)))))</f>
        <v/>
      </c>
      <c r="Q429" s="157">
        <f>IF(B429="","", IF(D429=0,F429*P429/B429, L429*P429/B429))</f>
        <v/>
      </c>
      <c r="R429" s="157">
        <f>IF(B429="","", Q429+I429)</f>
        <v/>
      </c>
      <c r="S429" s="157">
        <f>IF(A429="","",IF(Q429&gt;0,-Q429*B429*(1+BID_OFFER_SPREAD/2),-Q429*B429*(1-BID_OFFER_SPREAD/2)))</f>
        <v/>
      </c>
      <c r="T429" s="157">
        <f>IF(B429="","", K429+S429)</f>
        <v/>
      </c>
      <c r="U429" s="157">
        <f>IF(B429="","", R429*B429)</f>
        <v/>
      </c>
      <c r="V429" s="157">
        <f>IF(E429="","",U429/(U429+T429))</f>
        <v/>
      </c>
      <c r="W429" s="86">
        <f>IF(B429="","", IF(ROUND(V429,10)=ROUND(D429,10),"Correct", "Error"))</f>
        <v/>
      </c>
      <c r="X429" s="158">
        <f>IF(B429="","", T429+U429)</f>
        <v/>
      </c>
    </row>
    <row customHeight="1" ht="13.5" r="430" s="75">
      <c r="A430" s="126">
        <f>IF('Time Series Inputs'!A430="","",'Time Series Inputs'!A430)</f>
        <v/>
      </c>
      <c r="B430" s="157">
        <f>IF('Time Series Inputs'!B430="","",'Time Series Inputs'!B430)</f>
        <v/>
      </c>
      <c r="C430" s="157">
        <f>IF('Time Series Inputs'!C430="","",'Time Series Inputs'!C430)</f>
        <v/>
      </c>
      <c r="D430" s="157">
        <f>IF(A430="","",'Apply Constraints'!A430)</f>
        <v/>
      </c>
      <c r="E430" s="157">
        <f>IF(B430="","",(V429*B430/B429/(1+V429*(B430/B429-1))))</f>
        <v/>
      </c>
      <c r="F430" s="157">
        <f>IF(B430="","",R429*B430+T429)</f>
        <v/>
      </c>
      <c r="G430" s="157">
        <f>IF(B430="","", E430*F430)</f>
        <v/>
      </c>
      <c r="H430" s="157">
        <f>IF(B430="","", F430 - R429*B430)</f>
        <v/>
      </c>
      <c r="I430" s="157">
        <f>IF(B430="","", G430/B430)</f>
        <v/>
      </c>
      <c r="J430" s="157">
        <f>IF(B430="","", -F430* (1-(1-ANNUAL_STRATEGY_FEE)^(1/252)))</f>
        <v/>
      </c>
      <c r="K430" s="157">
        <f>IF(B430="","", H430+J430)</f>
        <v/>
      </c>
      <c r="L430" s="157">
        <f>IF(B430="","", K430+G430)</f>
        <v/>
      </c>
      <c r="M430" s="157">
        <f>IF(B430="","", G430/L430)</f>
        <v/>
      </c>
      <c r="N430" s="157">
        <f>IF(B430="","",(D430-M430))</f>
        <v/>
      </c>
      <c r="O430" s="157">
        <f>IF(B430="","",BID_OFFER_SPREAD/2*D430)</f>
        <v/>
      </c>
      <c r="P430" s="157">
        <f>IF(A430="","",IF(D430=0,-E430,IF(AND(D430=(N430+O430),NOT(O430=0)),0,IF(D430&gt;=M430,N430/(1+O430),N430/(1-O430)))))</f>
        <v/>
      </c>
      <c r="Q430" s="157">
        <f>IF(B430="","", IF(D430=0,F430*P430/B430, L430*P430/B430))</f>
        <v/>
      </c>
      <c r="R430" s="157">
        <f>IF(B430="","", Q430+I430)</f>
        <v/>
      </c>
      <c r="S430" s="157">
        <f>IF(A430="","",IF(Q430&gt;0,-Q430*B430*(1+BID_OFFER_SPREAD/2),-Q430*B430*(1-BID_OFFER_SPREAD/2)))</f>
        <v/>
      </c>
      <c r="T430" s="157">
        <f>IF(B430="","", K430+S430)</f>
        <v/>
      </c>
      <c r="U430" s="157">
        <f>IF(B430="","", R430*B430)</f>
        <v/>
      </c>
      <c r="V430" s="157">
        <f>IF(E430="","",U430/(U430+T430))</f>
        <v/>
      </c>
      <c r="W430" s="86">
        <f>IF(B430="","", IF(ROUND(V430,10)=ROUND(D430,10),"Correct", "Error"))</f>
        <v/>
      </c>
      <c r="X430" s="158">
        <f>IF(B430="","", T430+U430)</f>
        <v/>
      </c>
    </row>
    <row customHeight="1" ht="13.5" r="431" s="75">
      <c r="A431" s="126">
        <f>IF('Time Series Inputs'!A431="","",'Time Series Inputs'!A431)</f>
        <v/>
      </c>
      <c r="B431" s="157">
        <f>IF('Time Series Inputs'!B431="","",'Time Series Inputs'!B431)</f>
        <v/>
      </c>
      <c r="C431" s="157">
        <f>IF('Time Series Inputs'!C431="","",'Time Series Inputs'!C431)</f>
        <v/>
      </c>
      <c r="D431" s="157">
        <f>IF(A431="","",'Apply Constraints'!A431)</f>
        <v/>
      </c>
      <c r="E431" s="157">
        <f>IF(B431="","",(V430*B431/B430/(1+V430*(B431/B430-1))))</f>
        <v/>
      </c>
      <c r="F431" s="157">
        <f>IF(B431="","",R430*B431+T430)</f>
        <v/>
      </c>
      <c r="G431" s="157">
        <f>IF(B431="","", E431*F431)</f>
        <v/>
      </c>
      <c r="H431" s="157">
        <f>IF(B431="","", F431 - R430*B431)</f>
        <v/>
      </c>
      <c r="I431" s="157">
        <f>IF(B431="","", G431/B431)</f>
        <v/>
      </c>
      <c r="J431" s="157">
        <f>IF(B431="","", -F431* (1-(1-ANNUAL_STRATEGY_FEE)^(1/252)))</f>
        <v/>
      </c>
      <c r="K431" s="157">
        <f>IF(B431="","", H431+J431)</f>
        <v/>
      </c>
      <c r="L431" s="157">
        <f>IF(B431="","", K431+G431)</f>
        <v/>
      </c>
      <c r="M431" s="157">
        <f>IF(B431="","", G431/L431)</f>
        <v/>
      </c>
      <c r="N431" s="157">
        <f>IF(B431="","",(D431-M431))</f>
        <v/>
      </c>
      <c r="O431" s="157">
        <f>IF(B431="","",BID_OFFER_SPREAD/2*D431)</f>
        <v/>
      </c>
      <c r="P431" s="157">
        <f>IF(A431="","",IF(D431=0,-E431,IF(AND(D431=(N431+O431),NOT(O431=0)),0,IF(D431&gt;=M431,N431/(1+O431),N431/(1-O431)))))</f>
        <v/>
      </c>
      <c r="Q431" s="157">
        <f>IF(B431="","", IF(D431=0,F431*P431/B431, L431*P431/B431))</f>
        <v/>
      </c>
      <c r="R431" s="157">
        <f>IF(B431="","", Q431+I431)</f>
        <v/>
      </c>
      <c r="S431" s="157">
        <f>IF(A431="","",IF(Q431&gt;0,-Q431*B431*(1+BID_OFFER_SPREAD/2),-Q431*B431*(1-BID_OFFER_SPREAD/2)))</f>
        <v/>
      </c>
      <c r="T431" s="157">
        <f>IF(B431="","", K431+S431)</f>
        <v/>
      </c>
      <c r="U431" s="157">
        <f>IF(B431="","", R431*B431)</f>
        <v/>
      </c>
      <c r="V431" s="157">
        <f>IF(E431="","",U431/(U431+T431))</f>
        <v/>
      </c>
      <c r="W431" s="86">
        <f>IF(B431="","", IF(ROUND(V431,10)=ROUND(D431,10),"Correct", "Error"))</f>
        <v/>
      </c>
      <c r="X431" s="158">
        <f>IF(B431="","", T431+U431)</f>
        <v/>
      </c>
    </row>
    <row customHeight="1" ht="13.5" r="432" s="75">
      <c r="A432" s="126">
        <f>IF('Time Series Inputs'!A432="","",'Time Series Inputs'!A432)</f>
        <v/>
      </c>
      <c r="B432" s="157">
        <f>IF('Time Series Inputs'!B432="","",'Time Series Inputs'!B432)</f>
        <v/>
      </c>
      <c r="C432" s="157">
        <f>IF('Time Series Inputs'!C432="","",'Time Series Inputs'!C432)</f>
        <v/>
      </c>
      <c r="D432" s="157">
        <f>IF(A432="","",'Apply Constraints'!A432)</f>
        <v/>
      </c>
      <c r="E432" s="157">
        <f>IF(B432="","",(V431*B432/B431/(1+V431*(B432/B431-1))))</f>
        <v/>
      </c>
      <c r="F432" s="157">
        <f>IF(B432="","",R431*B432+T431)</f>
        <v/>
      </c>
      <c r="G432" s="157">
        <f>IF(B432="","", E432*F432)</f>
        <v/>
      </c>
      <c r="H432" s="157">
        <f>IF(B432="","", F432 - R431*B432)</f>
        <v/>
      </c>
      <c r="I432" s="157">
        <f>IF(B432="","", G432/B432)</f>
        <v/>
      </c>
      <c r="J432" s="157">
        <f>IF(B432="","", -F432* (1-(1-ANNUAL_STRATEGY_FEE)^(1/252)))</f>
        <v/>
      </c>
      <c r="K432" s="157">
        <f>IF(B432="","", H432+J432)</f>
        <v/>
      </c>
      <c r="L432" s="157">
        <f>IF(B432="","", K432+G432)</f>
        <v/>
      </c>
      <c r="M432" s="157">
        <f>IF(B432="","", G432/L432)</f>
        <v/>
      </c>
      <c r="N432" s="157">
        <f>IF(B432="","",(D432-M432))</f>
        <v/>
      </c>
      <c r="O432" s="157">
        <f>IF(B432="","",BID_OFFER_SPREAD/2*D432)</f>
        <v/>
      </c>
      <c r="P432" s="157">
        <f>IF(A432="","",IF(D432=0,-E432,IF(AND(D432=(N432+O432),NOT(O432=0)),0,IF(D432&gt;=M432,N432/(1+O432),N432/(1-O432)))))</f>
        <v/>
      </c>
      <c r="Q432" s="157">
        <f>IF(B432="","", IF(D432=0,F432*P432/B432, L432*P432/B432))</f>
        <v/>
      </c>
      <c r="R432" s="157">
        <f>IF(B432="","", Q432+I432)</f>
        <v/>
      </c>
      <c r="S432" s="157">
        <f>IF(A432="","",IF(Q432&gt;0,-Q432*B432*(1+BID_OFFER_SPREAD/2),-Q432*B432*(1-BID_OFFER_SPREAD/2)))</f>
        <v/>
      </c>
      <c r="T432" s="157">
        <f>IF(B432="","", K432+S432)</f>
        <v/>
      </c>
      <c r="U432" s="157">
        <f>IF(B432="","", R432*B432)</f>
        <v/>
      </c>
      <c r="V432" s="157">
        <f>IF(E432="","",U432/(U432+T432))</f>
        <v/>
      </c>
      <c r="W432" s="86">
        <f>IF(B432="","", IF(ROUND(V432,10)=ROUND(D432,10),"Correct", "Error"))</f>
        <v/>
      </c>
      <c r="X432" s="158">
        <f>IF(B432="","", T432+U432)</f>
        <v/>
      </c>
    </row>
    <row customHeight="1" ht="13.5" r="433" s="75">
      <c r="A433" s="126">
        <f>IF('Time Series Inputs'!A433="","",'Time Series Inputs'!A433)</f>
        <v/>
      </c>
      <c r="B433" s="157">
        <f>IF('Time Series Inputs'!B433="","",'Time Series Inputs'!B433)</f>
        <v/>
      </c>
      <c r="C433" s="157">
        <f>IF('Time Series Inputs'!C433="","",'Time Series Inputs'!C433)</f>
        <v/>
      </c>
      <c r="D433" s="157">
        <f>IF(A433="","",'Apply Constraints'!A433)</f>
        <v/>
      </c>
      <c r="E433" s="157">
        <f>IF(B433="","",(V432*B433/B432/(1+V432*(B433/B432-1))))</f>
        <v/>
      </c>
      <c r="F433" s="157">
        <f>IF(B433="","",R432*B433+T432)</f>
        <v/>
      </c>
      <c r="G433" s="157">
        <f>IF(B433="","", E433*F433)</f>
        <v/>
      </c>
      <c r="H433" s="157">
        <f>IF(B433="","", F433 - R432*B433)</f>
        <v/>
      </c>
      <c r="I433" s="157">
        <f>IF(B433="","", G433/B433)</f>
        <v/>
      </c>
      <c r="J433" s="157">
        <f>IF(B433="","", -F433* (1-(1-ANNUAL_STRATEGY_FEE)^(1/252)))</f>
        <v/>
      </c>
      <c r="K433" s="157">
        <f>IF(B433="","", H433+J433)</f>
        <v/>
      </c>
      <c r="L433" s="157">
        <f>IF(B433="","", K433+G433)</f>
        <v/>
      </c>
      <c r="M433" s="157">
        <f>IF(B433="","", G433/L433)</f>
        <v/>
      </c>
      <c r="N433" s="157">
        <f>IF(B433="","",(D433-M433))</f>
        <v/>
      </c>
      <c r="O433" s="157">
        <f>IF(B433="","",BID_OFFER_SPREAD/2*D433)</f>
        <v/>
      </c>
      <c r="P433" s="157">
        <f>IF(A433="","",IF(D433=0,-E433,IF(AND(D433=(N433+O433),NOT(O433=0)),0,IF(D433&gt;=M433,N433/(1+O433),N433/(1-O433)))))</f>
        <v/>
      </c>
      <c r="Q433" s="157">
        <f>IF(B433="","", IF(D433=0,F433*P433/B433, L433*P433/B433))</f>
        <v/>
      </c>
      <c r="R433" s="157">
        <f>IF(B433="","", Q433+I433)</f>
        <v/>
      </c>
      <c r="S433" s="157">
        <f>IF(A433="","",IF(Q433&gt;0,-Q433*B433*(1+BID_OFFER_SPREAD/2),-Q433*B433*(1-BID_OFFER_SPREAD/2)))</f>
        <v/>
      </c>
      <c r="T433" s="157">
        <f>IF(B433="","", K433+S433)</f>
        <v/>
      </c>
      <c r="U433" s="157">
        <f>IF(B433="","", R433*B433)</f>
        <v/>
      </c>
      <c r="V433" s="157">
        <f>IF(E433="","",U433/(U433+T433))</f>
        <v/>
      </c>
      <c r="W433" s="86">
        <f>IF(B433="","", IF(ROUND(V433,10)=ROUND(D433,10),"Correct", "Error"))</f>
        <v/>
      </c>
      <c r="X433" s="158">
        <f>IF(B433="","", T433+U433)</f>
        <v/>
      </c>
    </row>
    <row customHeight="1" ht="13.5" r="434" s="75">
      <c r="A434" s="126">
        <f>IF('Time Series Inputs'!A434="","",'Time Series Inputs'!A434)</f>
        <v/>
      </c>
      <c r="B434" s="157">
        <f>IF('Time Series Inputs'!B434="","",'Time Series Inputs'!B434)</f>
        <v/>
      </c>
      <c r="C434" s="157">
        <f>IF('Time Series Inputs'!C434="","",'Time Series Inputs'!C434)</f>
        <v/>
      </c>
      <c r="D434" s="157">
        <f>IF(A434="","",'Apply Constraints'!A434)</f>
        <v/>
      </c>
      <c r="E434" s="157">
        <f>IF(B434="","",(V433*B434/B433/(1+V433*(B434/B433-1))))</f>
        <v/>
      </c>
      <c r="F434" s="157">
        <f>IF(B434="","",R433*B434+T433)</f>
        <v/>
      </c>
      <c r="G434" s="157">
        <f>IF(B434="","", E434*F434)</f>
        <v/>
      </c>
      <c r="H434" s="157">
        <f>IF(B434="","", F434 - R433*B434)</f>
        <v/>
      </c>
      <c r="I434" s="157">
        <f>IF(B434="","", G434/B434)</f>
        <v/>
      </c>
      <c r="J434" s="157">
        <f>IF(B434="","", -F434* (1-(1-ANNUAL_STRATEGY_FEE)^(1/252)))</f>
        <v/>
      </c>
      <c r="K434" s="157">
        <f>IF(B434="","", H434+J434)</f>
        <v/>
      </c>
      <c r="L434" s="157">
        <f>IF(B434="","", K434+G434)</f>
        <v/>
      </c>
      <c r="M434" s="157">
        <f>IF(B434="","", G434/L434)</f>
        <v/>
      </c>
      <c r="N434" s="157">
        <f>IF(B434="","",(D434-M434))</f>
        <v/>
      </c>
      <c r="O434" s="157">
        <f>IF(B434="","",BID_OFFER_SPREAD/2*D434)</f>
        <v/>
      </c>
      <c r="P434" s="157">
        <f>IF(A434="","",IF(D434=0,-E434,IF(AND(D434=(N434+O434),NOT(O434=0)),0,IF(D434&gt;=M434,N434/(1+O434),N434/(1-O434)))))</f>
        <v/>
      </c>
      <c r="Q434" s="157">
        <f>IF(B434="","", IF(D434=0,F434*P434/B434, L434*P434/B434))</f>
        <v/>
      </c>
      <c r="R434" s="157">
        <f>IF(B434="","", Q434+I434)</f>
        <v/>
      </c>
      <c r="S434" s="157">
        <f>IF(A434="","",IF(Q434&gt;0,-Q434*B434*(1+BID_OFFER_SPREAD/2),-Q434*B434*(1-BID_OFFER_SPREAD/2)))</f>
        <v/>
      </c>
      <c r="T434" s="157">
        <f>IF(B434="","", K434+S434)</f>
        <v/>
      </c>
      <c r="U434" s="157">
        <f>IF(B434="","", R434*B434)</f>
        <v/>
      </c>
      <c r="V434" s="157">
        <f>IF(E434="","",U434/(U434+T434))</f>
        <v/>
      </c>
      <c r="W434" s="86">
        <f>IF(B434="","", IF(ROUND(V434,10)=ROUND(D434,10),"Correct", "Error"))</f>
        <v/>
      </c>
      <c r="X434" s="158">
        <f>IF(B434="","", T434+U434)</f>
        <v/>
      </c>
    </row>
    <row customHeight="1" ht="13.5" r="435" s="75">
      <c r="A435" s="126">
        <f>IF('Time Series Inputs'!A435="","",'Time Series Inputs'!A435)</f>
        <v/>
      </c>
      <c r="B435" s="157">
        <f>IF('Time Series Inputs'!B435="","",'Time Series Inputs'!B435)</f>
        <v/>
      </c>
      <c r="C435" s="157">
        <f>IF('Time Series Inputs'!C435="","",'Time Series Inputs'!C435)</f>
        <v/>
      </c>
      <c r="D435" s="157">
        <f>IF(A435="","",'Apply Constraints'!A435)</f>
        <v/>
      </c>
      <c r="E435" s="157">
        <f>IF(B435="","",(V434*B435/B434/(1+V434*(B435/B434-1))))</f>
        <v/>
      </c>
      <c r="F435" s="157">
        <f>IF(B435="","",R434*B435+T434)</f>
        <v/>
      </c>
      <c r="G435" s="157">
        <f>IF(B435="","", E435*F435)</f>
        <v/>
      </c>
      <c r="H435" s="157">
        <f>IF(B435="","", F435 - R434*B435)</f>
        <v/>
      </c>
      <c r="I435" s="157">
        <f>IF(B435="","", G435/B435)</f>
        <v/>
      </c>
      <c r="J435" s="157">
        <f>IF(B435="","", -F435* (1-(1-ANNUAL_STRATEGY_FEE)^(1/252)))</f>
        <v/>
      </c>
      <c r="K435" s="157">
        <f>IF(B435="","", H435+J435)</f>
        <v/>
      </c>
      <c r="L435" s="157">
        <f>IF(B435="","", K435+G435)</f>
        <v/>
      </c>
      <c r="M435" s="157">
        <f>IF(B435="","", G435/L435)</f>
        <v/>
      </c>
      <c r="N435" s="157">
        <f>IF(B435="","",(D435-M435))</f>
        <v/>
      </c>
      <c r="O435" s="157">
        <f>IF(B435="","",BID_OFFER_SPREAD/2*D435)</f>
        <v/>
      </c>
      <c r="P435" s="157">
        <f>IF(A435="","",IF(D435=0,-E435,IF(AND(D435=(N435+O435),NOT(O435=0)),0,IF(D435&gt;=M435,N435/(1+O435),N435/(1-O435)))))</f>
        <v/>
      </c>
      <c r="Q435" s="157">
        <f>IF(B435="","", IF(D435=0,F435*P435/B435, L435*P435/B435))</f>
        <v/>
      </c>
      <c r="R435" s="157">
        <f>IF(B435="","", Q435+I435)</f>
        <v/>
      </c>
      <c r="S435" s="157">
        <f>IF(A435="","",IF(Q435&gt;0,-Q435*B435*(1+BID_OFFER_SPREAD/2),-Q435*B435*(1-BID_OFFER_SPREAD/2)))</f>
        <v/>
      </c>
      <c r="T435" s="157">
        <f>IF(B435="","", K435+S435)</f>
        <v/>
      </c>
      <c r="U435" s="157">
        <f>IF(B435="","", R435*B435)</f>
        <v/>
      </c>
      <c r="V435" s="157">
        <f>IF(E435="","",U435/(U435+T435))</f>
        <v/>
      </c>
      <c r="W435" s="86">
        <f>IF(B435="","", IF(ROUND(V435,10)=ROUND(D435,10),"Correct", "Error"))</f>
        <v/>
      </c>
      <c r="X435" s="158">
        <f>IF(B435="","", T435+U435)</f>
        <v/>
      </c>
    </row>
    <row customHeight="1" ht="13.5" r="436" s="75">
      <c r="A436" s="126">
        <f>IF('Time Series Inputs'!A436="","",'Time Series Inputs'!A436)</f>
        <v/>
      </c>
      <c r="B436" s="157">
        <f>IF('Time Series Inputs'!B436="","",'Time Series Inputs'!B436)</f>
        <v/>
      </c>
      <c r="C436" s="157">
        <f>IF('Time Series Inputs'!C436="","",'Time Series Inputs'!C436)</f>
        <v/>
      </c>
      <c r="D436" s="157">
        <f>IF(A436="","",'Apply Constraints'!A436)</f>
        <v/>
      </c>
      <c r="E436" s="157">
        <f>IF(B436="","",(V435*B436/B435/(1+V435*(B436/B435-1))))</f>
        <v/>
      </c>
      <c r="F436" s="157">
        <f>IF(B436="","",R435*B436+T435)</f>
        <v/>
      </c>
      <c r="G436" s="157">
        <f>IF(B436="","", E436*F436)</f>
        <v/>
      </c>
      <c r="H436" s="157">
        <f>IF(B436="","", F436 - R435*B436)</f>
        <v/>
      </c>
      <c r="I436" s="157">
        <f>IF(B436="","", G436/B436)</f>
        <v/>
      </c>
      <c r="J436" s="157">
        <f>IF(B436="","", -F436* (1-(1-ANNUAL_STRATEGY_FEE)^(1/252)))</f>
        <v/>
      </c>
      <c r="K436" s="157">
        <f>IF(B436="","", H436+J436)</f>
        <v/>
      </c>
      <c r="L436" s="157">
        <f>IF(B436="","", K436+G436)</f>
        <v/>
      </c>
      <c r="M436" s="157">
        <f>IF(B436="","", G436/L436)</f>
        <v/>
      </c>
      <c r="N436" s="157">
        <f>IF(B436="","",(D436-M436))</f>
        <v/>
      </c>
      <c r="O436" s="157">
        <f>IF(B436="","",BID_OFFER_SPREAD/2*D436)</f>
        <v/>
      </c>
      <c r="P436" s="157">
        <f>IF(A436="","",IF(D436=0,-E436,IF(AND(D436=(N436+O436),NOT(O436=0)),0,IF(D436&gt;=M436,N436/(1+O436),N436/(1-O436)))))</f>
        <v/>
      </c>
      <c r="Q436" s="157">
        <f>IF(B436="","", IF(D436=0,F436*P436/B436, L436*P436/B436))</f>
        <v/>
      </c>
      <c r="R436" s="157">
        <f>IF(B436="","", Q436+I436)</f>
        <v/>
      </c>
      <c r="S436" s="157">
        <f>IF(A436="","",IF(Q436&gt;0,-Q436*B436*(1+BID_OFFER_SPREAD/2),-Q436*B436*(1-BID_OFFER_SPREAD/2)))</f>
        <v/>
      </c>
      <c r="T436" s="157">
        <f>IF(B436="","", K436+S436)</f>
        <v/>
      </c>
      <c r="U436" s="157">
        <f>IF(B436="","", R436*B436)</f>
        <v/>
      </c>
      <c r="V436" s="157">
        <f>IF(E436="","",U436/(U436+T436))</f>
        <v/>
      </c>
      <c r="W436" s="86">
        <f>IF(B436="","", IF(ROUND(V436,10)=ROUND(D436,10),"Correct", "Error"))</f>
        <v/>
      </c>
      <c r="X436" s="158">
        <f>IF(B436="","", T436+U436)</f>
        <v/>
      </c>
    </row>
    <row customHeight="1" ht="13.5" r="437" s="75">
      <c r="A437" s="126">
        <f>IF('Time Series Inputs'!A437="","",'Time Series Inputs'!A437)</f>
        <v/>
      </c>
      <c r="B437" s="157">
        <f>IF('Time Series Inputs'!B437="","",'Time Series Inputs'!B437)</f>
        <v/>
      </c>
      <c r="C437" s="157">
        <f>IF('Time Series Inputs'!C437="","",'Time Series Inputs'!C437)</f>
        <v/>
      </c>
      <c r="D437" s="157">
        <f>IF(A437="","",'Apply Constraints'!A437)</f>
        <v/>
      </c>
      <c r="E437" s="157">
        <f>IF(B437="","",(V436*B437/B436/(1+V436*(B437/B436-1))))</f>
        <v/>
      </c>
      <c r="F437" s="157">
        <f>IF(B437="","",R436*B437+T436)</f>
        <v/>
      </c>
      <c r="G437" s="157">
        <f>IF(B437="","", E437*F437)</f>
        <v/>
      </c>
      <c r="H437" s="157">
        <f>IF(B437="","", F437 - R436*B437)</f>
        <v/>
      </c>
      <c r="I437" s="157">
        <f>IF(B437="","", G437/B437)</f>
        <v/>
      </c>
      <c r="J437" s="157">
        <f>IF(B437="","", -F437* (1-(1-ANNUAL_STRATEGY_FEE)^(1/252)))</f>
        <v/>
      </c>
      <c r="K437" s="157">
        <f>IF(B437="","", H437+J437)</f>
        <v/>
      </c>
      <c r="L437" s="157">
        <f>IF(B437="","", K437+G437)</f>
        <v/>
      </c>
      <c r="M437" s="157">
        <f>IF(B437="","", G437/L437)</f>
        <v/>
      </c>
      <c r="N437" s="157">
        <f>IF(B437="","",(D437-M437))</f>
        <v/>
      </c>
      <c r="O437" s="157">
        <f>IF(B437="","",BID_OFFER_SPREAD/2*D437)</f>
        <v/>
      </c>
      <c r="P437" s="157">
        <f>IF(A437="","",IF(D437=0,-E437,IF(AND(D437=(N437+O437),NOT(O437=0)),0,IF(D437&gt;=M437,N437/(1+O437),N437/(1-O437)))))</f>
        <v/>
      </c>
      <c r="Q437" s="157">
        <f>IF(B437="","", IF(D437=0,F437*P437/B437, L437*P437/B437))</f>
        <v/>
      </c>
      <c r="R437" s="157">
        <f>IF(B437="","", Q437+I437)</f>
        <v/>
      </c>
      <c r="S437" s="157">
        <f>IF(A437="","",IF(Q437&gt;0,-Q437*B437*(1+BID_OFFER_SPREAD/2),-Q437*B437*(1-BID_OFFER_SPREAD/2)))</f>
        <v/>
      </c>
      <c r="T437" s="157">
        <f>IF(B437="","", K437+S437)</f>
        <v/>
      </c>
      <c r="U437" s="157">
        <f>IF(B437="","", R437*B437)</f>
        <v/>
      </c>
      <c r="V437" s="157">
        <f>IF(E437="","",U437/(U437+T437))</f>
        <v/>
      </c>
      <c r="W437" s="86">
        <f>IF(B437="","", IF(ROUND(V437,10)=ROUND(D437,10),"Correct", "Error"))</f>
        <v/>
      </c>
      <c r="X437" s="158">
        <f>IF(B437="","", T437+U437)</f>
        <v/>
      </c>
    </row>
    <row customHeight="1" ht="13.5" r="438" s="75">
      <c r="A438" s="126">
        <f>IF('Time Series Inputs'!A438="","",'Time Series Inputs'!A438)</f>
        <v/>
      </c>
      <c r="B438" s="157">
        <f>IF('Time Series Inputs'!B438="","",'Time Series Inputs'!B438)</f>
        <v/>
      </c>
      <c r="C438" s="157">
        <f>IF('Time Series Inputs'!C438="","",'Time Series Inputs'!C438)</f>
        <v/>
      </c>
      <c r="D438" s="157">
        <f>IF(A438="","",'Apply Constraints'!A438)</f>
        <v/>
      </c>
      <c r="E438" s="157">
        <f>IF(B438="","",(V437*B438/B437/(1+V437*(B438/B437-1))))</f>
        <v/>
      </c>
      <c r="F438" s="157">
        <f>IF(B438="","",R437*B438+T437)</f>
        <v/>
      </c>
      <c r="G438" s="157">
        <f>IF(B438="","", E438*F438)</f>
        <v/>
      </c>
      <c r="H438" s="157">
        <f>IF(B438="","", F438 - R437*B438)</f>
        <v/>
      </c>
      <c r="I438" s="157">
        <f>IF(B438="","", G438/B438)</f>
        <v/>
      </c>
      <c r="J438" s="157">
        <f>IF(B438="","", -F438* (1-(1-ANNUAL_STRATEGY_FEE)^(1/252)))</f>
        <v/>
      </c>
      <c r="K438" s="157">
        <f>IF(B438="","", H438+J438)</f>
        <v/>
      </c>
      <c r="L438" s="157">
        <f>IF(B438="","", K438+G438)</f>
        <v/>
      </c>
      <c r="M438" s="157">
        <f>IF(B438="","", G438/L438)</f>
        <v/>
      </c>
      <c r="N438" s="157">
        <f>IF(B438="","",(D438-M438))</f>
        <v/>
      </c>
      <c r="O438" s="157">
        <f>IF(B438="","",BID_OFFER_SPREAD/2*D438)</f>
        <v/>
      </c>
      <c r="P438" s="157">
        <f>IF(A438="","",IF(D438=0,-E438,IF(AND(D438=(N438+O438),NOT(O438=0)),0,IF(D438&gt;=M438,N438/(1+O438),N438/(1-O438)))))</f>
        <v/>
      </c>
      <c r="Q438" s="157">
        <f>IF(B438="","", IF(D438=0,F438*P438/B438, L438*P438/B438))</f>
        <v/>
      </c>
      <c r="R438" s="157">
        <f>IF(B438="","", Q438+I438)</f>
        <v/>
      </c>
      <c r="S438" s="157">
        <f>IF(A438="","",IF(Q438&gt;0,-Q438*B438*(1+BID_OFFER_SPREAD/2),-Q438*B438*(1-BID_OFFER_SPREAD/2)))</f>
        <v/>
      </c>
      <c r="T438" s="157">
        <f>IF(B438="","", K438+S438)</f>
        <v/>
      </c>
      <c r="U438" s="157">
        <f>IF(B438="","", R438*B438)</f>
        <v/>
      </c>
      <c r="V438" s="157">
        <f>IF(E438="","",U438/(U438+T438))</f>
        <v/>
      </c>
      <c r="W438" s="86">
        <f>IF(B438="","", IF(ROUND(V438,10)=ROUND(D438,10),"Correct", "Error"))</f>
        <v/>
      </c>
      <c r="X438" s="158">
        <f>IF(B438="","", T438+U438)</f>
        <v/>
      </c>
    </row>
    <row customHeight="1" ht="13.5" r="439" s="75">
      <c r="A439" s="126">
        <f>IF('Time Series Inputs'!A439="","",'Time Series Inputs'!A439)</f>
        <v/>
      </c>
      <c r="B439" s="157">
        <f>IF('Time Series Inputs'!B439="","",'Time Series Inputs'!B439)</f>
        <v/>
      </c>
      <c r="C439" s="157">
        <f>IF('Time Series Inputs'!C439="","",'Time Series Inputs'!C439)</f>
        <v/>
      </c>
      <c r="D439" s="157">
        <f>IF(A439="","",'Apply Constraints'!A439)</f>
        <v/>
      </c>
      <c r="E439" s="157">
        <f>IF(B439="","",(V438*B439/B438/(1+V438*(B439/B438-1))))</f>
        <v/>
      </c>
      <c r="F439" s="157">
        <f>IF(B439="","",R438*B439+T438)</f>
        <v/>
      </c>
      <c r="G439" s="157">
        <f>IF(B439="","", E439*F439)</f>
        <v/>
      </c>
      <c r="H439" s="157">
        <f>IF(B439="","", F439 - R438*B439)</f>
        <v/>
      </c>
      <c r="I439" s="157">
        <f>IF(B439="","", G439/B439)</f>
        <v/>
      </c>
      <c r="J439" s="157">
        <f>IF(B439="","", -F439* (1-(1-ANNUAL_STRATEGY_FEE)^(1/252)))</f>
        <v/>
      </c>
      <c r="K439" s="157">
        <f>IF(B439="","", H439+J439)</f>
        <v/>
      </c>
      <c r="L439" s="157">
        <f>IF(B439="","", K439+G439)</f>
        <v/>
      </c>
      <c r="M439" s="157">
        <f>IF(B439="","", G439/L439)</f>
        <v/>
      </c>
      <c r="N439" s="157">
        <f>IF(B439="","",(D439-M439))</f>
        <v/>
      </c>
      <c r="O439" s="157">
        <f>IF(B439="","",BID_OFFER_SPREAD/2*D439)</f>
        <v/>
      </c>
      <c r="P439" s="157">
        <f>IF(A439="","",IF(D439=0,-E439,IF(AND(D439=(N439+O439),NOT(O439=0)),0,IF(D439&gt;=M439,N439/(1+O439),N439/(1-O439)))))</f>
        <v/>
      </c>
      <c r="Q439" s="157">
        <f>IF(B439="","", IF(D439=0,F439*P439/B439, L439*P439/B439))</f>
        <v/>
      </c>
      <c r="R439" s="157">
        <f>IF(B439="","", Q439+I439)</f>
        <v/>
      </c>
      <c r="S439" s="157">
        <f>IF(A439="","",IF(Q439&gt;0,-Q439*B439*(1+BID_OFFER_SPREAD/2),-Q439*B439*(1-BID_OFFER_SPREAD/2)))</f>
        <v/>
      </c>
      <c r="T439" s="157">
        <f>IF(B439="","", K439+S439)</f>
        <v/>
      </c>
      <c r="U439" s="157">
        <f>IF(B439="","", R439*B439)</f>
        <v/>
      </c>
      <c r="V439" s="157">
        <f>IF(E439="","",U439/(U439+T439))</f>
        <v/>
      </c>
      <c r="W439" s="86">
        <f>IF(B439="","", IF(ROUND(V439,10)=ROUND(D439,10),"Correct", "Error"))</f>
        <v/>
      </c>
      <c r="X439" s="158">
        <f>IF(B439="","", T439+U439)</f>
        <v/>
      </c>
    </row>
    <row customHeight="1" ht="13.5" r="440" s="75">
      <c r="A440" s="126">
        <f>IF('Time Series Inputs'!A440="","",'Time Series Inputs'!A440)</f>
        <v/>
      </c>
      <c r="B440" s="157">
        <f>IF('Time Series Inputs'!B440="","",'Time Series Inputs'!B440)</f>
        <v/>
      </c>
      <c r="C440" s="157">
        <f>IF('Time Series Inputs'!C440="","",'Time Series Inputs'!C440)</f>
        <v/>
      </c>
      <c r="D440" s="157">
        <f>IF(A440="","",'Apply Constraints'!A440)</f>
        <v/>
      </c>
      <c r="E440" s="157">
        <f>IF(B440="","",(V439*B440/B439/(1+V439*(B440/B439-1))))</f>
        <v/>
      </c>
      <c r="F440" s="157">
        <f>IF(B440="","",R439*B440+T439)</f>
        <v/>
      </c>
      <c r="G440" s="157">
        <f>IF(B440="","", E440*F440)</f>
        <v/>
      </c>
      <c r="H440" s="157">
        <f>IF(B440="","", F440 - R439*B440)</f>
        <v/>
      </c>
      <c r="I440" s="157">
        <f>IF(B440="","", G440/B440)</f>
        <v/>
      </c>
      <c r="J440" s="157">
        <f>IF(B440="","", -F440* (1-(1-ANNUAL_STRATEGY_FEE)^(1/252)))</f>
        <v/>
      </c>
      <c r="K440" s="157">
        <f>IF(B440="","", H440+J440)</f>
        <v/>
      </c>
      <c r="L440" s="157">
        <f>IF(B440="","", K440+G440)</f>
        <v/>
      </c>
      <c r="M440" s="157">
        <f>IF(B440="","", G440/L440)</f>
        <v/>
      </c>
      <c r="N440" s="157">
        <f>IF(B440="","",(D440-M440))</f>
        <v/>
      </c>
      <c r="O440" s="157">
        <f>IF(B440="","",BID_OFFER_SPREAD/2*D440)</f>
        <v/>
      </c>
      <c r="P440" s="157">
        <f>IF(A440="","",IF(D440=0,-E440,IF(AND(D440=(N440+O440),NOT(O440=0)),0,IF(D440&gt;=M440,N440/(1+O440),N440/(1-O440)))))</f>
        <v/>
      </c>
      <c r="Q440" s="157">
        <f>IF(B440="","", IF(D440=0,F440*P440/B440, L440*P440/B440))</f>
        <v/>
      </c>
      <c r="R440" s="157">
        <f>IF(B440="","", Q440+I440)</f>
        <v/>
      </c>
      <c r="S440" s="157">
        <f>IF(A440="","",IF(Q440&gt;0,-Q440*B440*(1+BID_OFFER_SPREAD/2),-Q440*B440*(1-BID_OFFER_SPREAD/2)))</f>
        <v/>
      </c>
      <c r="T440" s="157">
        <f>IF(B440="","", K440+S440)</f>
        <v/>
      </c>
      <c r="U440" s="157">
        <f>IF(B440="","", R440*B440)</f>
        <v/>
      </c>
      <c r="V440" s="157">
        <f>IF(E440="","",U440/(U440+T440))</f>
        <v/>
      </c>
      <c r="W440" s="86">
        <f>IF(B440="","", IF(ROUND(V440,10)=ROUND(D440,10),"Correct", "Error"))</f>
        <v/>
      </c>
      <c r="X440" s="158">
        <f>IF(B440="","", T440+U440)</f>
        <v/>
      </c>
    </row>
    <row customHeight="1" ht="13.5" r="441" s="75">
      <c r="A441" s="126">
        <f>IF('Time Series Inputs'!A441="","",'Time Series Inputs'!A441)</f>
        <v/>
      </c>
      <c r="B441" s="157">
        <f>IF('Time Series Inputs'!B441="","",'Time Series Inputs'!B441)</f>
        <v/>
      </c>
      <c r="C441" s="157">
        <f>IF('Time Series Inputs'!C441="","",'Time Series Inputs'!C441)</f>
        <v/>
      </c>
      <c r="D441" s="157">
        <f>IF(A441="","",'Apply Constraints'!A441)</f>
        <v/>
      </c>
      <c r="E441" s="157">
        <f>IF(B441="","",(V440*B441/B440/(1+V440*(B441/B440-1))))</f>
        <v/>
      </c>
      <c r="F441" s="157">
        <f>IF(B441="","",R440*B441+T440)</f>
        <v/>
      </c>
      <c r="G441" s="157">
        <f>IF(B441="","", E441*F441)</f>
        <v/>
      </c>
      <c r="H441" s="157">
        <f>IF(B441="","", F441 - R440*B441)</f>
        <v/>
      </c>
      <c r="I441" s="157">
        <f>IF(B441="","", G441/B441)</f>
        <v/>
      </c>
      <c r="J441" s="157">
        <f>IF(B441="","", -F441* (1-(1-ANNUAL_STRATEGY_FEE)^(1/252)))</f>
        <v/>
      </c>
      <c r="K441" s="157">
        <f>IF(B441="","", H441+J441)</f>
        <v/>
      </c>
      <c r="L441" s="157">
        <f>IF(B441="","", K441+G441)</f>
        <v/>
      </c>
      <c r="M441" s="157">
        <f>IF(B441="","", G441/L441)</f>
        <v/>
      </c>
      <c r="N441" s="157">
        <f>IF(B441="","",(D441-M441))</f>
        <v/>
      </c>
      <c r="O441" s="157">
        <f>IF(B441="","",BID_OFFER_SPREAD/2*D441)</f>
        <v/>
      </c>
      <c r="P441" s="157">
        <f>IF(A441="","",IF(D441=0,-E441,IF(AND(D441=(N441+O441),NOT(O441=0)),0,IF(D441&gt;=M441,N441/(1+O441),N441/(1-O441)))))</f>
        <v/>
      </c>
      <c r="Q441" s="157">
        <f>IF(B441="","", IF(D441=0,F441*P441/B441, L441*P441/B441))</f>
        <v/>
      </c>
      <c r="R441" s="157">
        <f>IF(B441="","", Q441+I441)</f>
        <v/>
      </c>
      <c r="S441" s="157">
        <f>IF(A441="","",IF(Q441&gt;0,-Q441*B441*(1+BID_OFFER_SPREAD/2),-Q441*B441*(1-BID_OFFER_SPREAD/2)))</f>
        <v/>
      </c>
      <c r="T441" s="157">
        <f>IF(B441="","", K441+S441)</f>
        <v/>
      </c>
      <c r="U441" s="157">
        <f>IF(B441="","", R441*B441)</f>
        <v/>
      </c>
      <c r="V441" s="157">
        <f>IF(E441="","",U441/(U441+T441))</f>
        <v/>
      </c>
      <c r="W441" s="86">
        <f>IF(B441="","", IF(ROUND(V441,10)=ROUND(D441,10),"Correct", "Error"))</f>
        <v/>
      </c>
      <c r="X441" s="158">
        <f>IF(B441="","", T441+U441)</f>
        <v/>
      </c>
    </row>
    <row customHeight="1" ht="13.5" r="442" s="75">
      <c r="A442" s="126">
        <f>IF('Time Series Inputs'!A442="","",'Time Series Inputs'!A442)</f>
        <v/>
      </c>
      <c r="B442" s="157">
        <f>IF('Time Series Inputs'!B442="","",'Time Series Inputs'!B442)</f>
        <v/>
      </c>
      <c r="C442" s="157">
        <f>IF('Time Series Inputs'!C442="","",'Time Series Inputs'!C442)</f>
        <v/>
      </c>
      <c r="D442" s="157">
        <f>IF(A442="","",'Apply Constraints'!A442)</f>
        <v/>
      </c>
      <c r="E442" s="157">
        <f>IF(B442="","",(V441*B442/B441/(1+V441*(B442/B441-1))))</f>
        <v/>
      </c>
      <c r="F442" s="157">
        <f>IF(B442="","",R441*B442+T441)</f>
        <v/>
      </c>
      <c r="G442" s="157">
        <f>IF(B442="","", E442*F442)</f>
        <v/>
      </c>
      <c r="H442" s="157">
        <f>IF(B442="","", F442 - R441*B442)</f>
        <v/>
      </c>
      <c r="I442" s="157">
        <f>IF(B442="","", G442/B442)</f>
        <v/>
      </c>
      <c r="J442" s="157">
        <f>IF(B442="","", -F442* (1-(1-ANNUAL_STRATEGY_FEE)^(1/252)))</f>
        <v/>
      </c>
      <c r="K442" s="157">
        <f>IF(B442="","", H442+J442)</f>
        <v/>
      </c>
      <c r="L442" s="157">
        <f>IF(B442="","", K442+G442)</f>
        <v/>
      </c>
      <c r="M442" s="157">
        <f>IF(B442="","", G442/L442)</f>
        <v/>
      </c>
      <c r="N442" s="157">
        <f>IF(B442="","",(D442-M442))</f>
        <v/>
      </c>
      <c r="O442" s="157">
        <f>IF(B442="","",BID_OFFER_SPREAD/2*D442)</f>
        <v/>
      </c>
      <c r="P442" s="157">
        <f>IF(A442="","",IF(D442=0,-E442,IF(AND(D442=(N442+O442),NOT(O442=0)),0,IF(D442&gt;=M442,N442/(1+O442),N442/(1-O442)))))</f>
        <v/>
      </c>
      <c r="Q442" s="157">
        <f>IF(B442="","", IF(D442=0,F442*P442/B442, L442*P442/B442))</f>
        <v/>
      </c>
      <c r="R442" s="157">
        <f>IF(B442="","", Q442+I442)</f>
        <v/>
      </c>
      <c r="S442" s="157">
        <f>IF(A442="","",IF(Q442&gt;0,-Q442*B442*(1+BID_OFFER_SPREAD/2),-Q442*B442*(1-BID_OFFER_SPREAD/2)))</f>
        <v/>
      </c>
      <c r="T442" s="157">
        <f>IF(B442="","", K442+S442)</f>
        <v/>
      </c>
      <c r="U442" s="157">
        <f>IF(B442="","", R442*B442)</f>
        <v/>
      </c>
      <c r="V442" s="157">
        <f>IF(E442="","",U442/(U442+T442))</f>
        <v/>
      </c>
      <c r="W442" s="86">
        <f>IF(B442="","", IF(ROUND(V442,10)=ROUND(D442,10),"Correct", "Error"))</f>
        <v/>
      </c>
      <c r="X442" s="158">
        <f>IF(B442="","", T442+U442)</f>
        <v/>
      </c>
    </row>
    <row customHeight="1" ht="13.5" r="443" s="75">
      <c r="A443" s="126">
        <f>IF('Time Series Inputs'!A443="","",'Time Series Inputs'!A443)</f>
        <v/>
      </c>
      <c r="B443" s="157">
        <f>IF('Time Series Inputs'!B443="","",'Time Series Inputs'!B443)</f>
        <v/>
      </c>
      <c r="C443" s="157">
        <f>IF('Time Series Inputs'!C443="","",'Time Series Inputs'!C443)</f>
        <v/>
      </c>
      <c r="D443" s="157">
        <f>IF(A443="","",'Apply Constraints'!A443)</f>
        <v/>
      </c>
      <c r="E443" s="157">
        <f>IF(B443="","",(V442*B443/B442/(1+V442*(B443/B442-1))))</f>
        <v/>
      </c>
      <c r="F443" s="157">
        <f>IF(B443="","",R442*B443+T442)</f>
        <v/>
      </c>
      <c r="G443" s="157">
        <f>IF(B443="","", E443*F443)</f>
        <v/>
      </c>
      <c r="H443" s="157">
        <f>IF(B443="","", F443 - R442*B443)</f>
        <v/>
      </c>
      <c r="I443" s="157">
        <f>IF(B443="","", G443/B443)</f>
        <v/>
      </c>
      <c r="J443" s="157">
        <f>IF(B443="","", -F443* (1-(1-ANNUAL_STRATEGY_FEE)^(1/252)))</f>
        <v/>
      </c>
      <c r="K443" s="157">
        <f>IF(B443="","", H443+J443)</f>
        <v/>
      </c>
      <c r="L443" s="157">
        <f>IF(B443="","", K443+G443)</f>
        <v/>
      </c>
      <c r="M443" s="157">
        <f>IF(B443="","", G443/L443)</f>
        <v/>
      </c>
      <c r="N443" s="157">
        <f>IF(B443="","",(D443-M443))</f>
        <v/>
      </c>
      <c r="O443" s="157">
        <f>IF(B443="","",BID_OFFER_SPREAD/2*D443)</f>
        <v/>
      </c>
      <c r="P443" s="157">
        <f>IF(A443="","",IF(D443=0,-E443,IF(AND(D443=(N443+O443),NOT(O443=0)),0,IF(D443&gt;=M443,N443/(1+O443),N443/(1-O443)))))</f>
        <v/>
      </c>
      <c r="Q443" s="157">
        <f>IF(B443="","", IF(D443=0,F443*P443/B443, L443*P443/B443))</f>
        <v/>
      </c>
      <c r="R443" s="157">
        <f>IF(B443="","", Q443+I443)</f>
        <v/>
      </c>
      <c r="S443" s="157">
        <f>IF(A443="","",IF(Q443&gt;0,-Q443*B443*(1+BID_OFFER_SPREAD/2),-Q443*B443*(1-BID_OFFER_SPREAD/2)))</f>
        <v/>
      </c>
      <c r="T443" s="157">
        <f>IF(B443="","", K443+S443)</f>
        <v/>
      </c>
      <c r="U443" s="157">
        <f>IF(B443="","", R443*B443)</f>
        <v/>
      </c>
      <c r="V443" s="157">
        <f>IF(E443="","",U443/(U443+T443))</f>
        <v/>
      </c>
      <c r="W443" s="86">
        <f>IF(B443="","", IF(ROUND(V443,10)=ROUND(D443,10),"Correct", "Error"))</f>
        <v/>
      </c>
      <c r="X443" s="158">
        <f>IF(B443="","", T443+U443)</f>
        <v/>
      </c>
    </row>
    <row customHeight="1" ht="13.5" r="444" s="75">
      <c r="A444" s="126">
        <f>IF('Time Series Inputs'!A444="","",'Time Series Inputs'!A444)</f>
        <v/>
      </c>
      <c r="B444" s="157">
        <f>IF('Time Series Inputs'!B444="","",'Time Series Inputs'!B444)</f>
        <v/>
      </c>
      <c r="C444" s="157">
        <f>IF('Time Series Inputs'!C444="","",'Time Series Inputs'!C444)</f>
        <v/>
      </c>
      <c r="D444" s="157">
        <f>IF(A444="","",'Apply Constraints'!A444)</f>
        <v/>
      </c>
      <c r="E444" s="157">
        <f>IF(B444="","",(V443*B444/B443/(1+V443*(B444/B443-1))))</f>
        <v/>
      </c>
      <c r="F444" s="157">
        <f>IF(B444="","",R443*B444+T443)</f>
        <v/>
      </c>
      <c r="G444" s="157">
        <f>IF(B444="","", E444*F444)</f>
        <v/>
      </c>
      <c r="H444" s="157">
        <f>IF(B444="","", F444 - R443*B444)</f>
        <v/>
      </c>
      <c r="I444" s="157">
        <f>IF(B444="","", G444/B444)</f>
        <v/>
      </c>
      <c r="J444" s="157">
        <f>IF(B444="","", -F444* (1-(1-ANNUAL_STRATEGY_FEE)^(1/252)))</f>
        <v/>
      </c>
      <c r="K444" s="157">
        <f>IF(B444="","", H444+J444)</f>
        <v/>
      </c>
      <c r="L444" s="157">
        <f>IF(B444="","", K444+G444)</f>
        <v/>
      </c>
      <c r="M444" s="157">
        <f>IF(B444="","", G444/L444)</f>
        <v/>
      </c>
      <c r="N444" s="157">
        <f>IF(B444="","",(D444-M444))</f>
        <v/>
      </c>
      <c r="O444" s="157">
        <f>IF(B444="","",BID_OFFER_SPREAD/2*D444)</f>
        <v/>
      </c>
      <c r="P444" s="157">
        <f>IF(A444="","",IF(D444=0,-E444,IF(AND(D444=(N444+O444),NOT(O444=0)),0,IF(D444&gt;=M444,N444/(1+O444),N444/(1-O444)))))</f>
        <v/>
      </c>
      <c r="Q444" s="157">
        <f>IF(B444="","", IF(D444=0,F444*P444/B444, L444*P444/B444))</f>
        <v/>
      </c>
      <c r="R444" s="157">
        <f>IF(B444="","", Q444+I444)</f>
        <v/>
      </c>
      <c r="S444" s="157">
        <f>IF(A444="","",IF(Q444&gt;0,-Q444*B444*(1+BID_OFFER_SPREAD/2),-Q444*B444*(1-BID_OFFER_SPREAD/2)))</f>
        <v/>
      </c>
      <c r="T444" s="157">
        <f>IF(B444="","", K444+S444)</f>
        <v/>
      </c>
      <c r="U444" s="157">
        <f>IF(B444="","", R444*B444)</f>
        <v/>
      </c>
      <c r="V444" s="157">
        <f>IF(E444="","",U444/(U444+T444))</f>
        <v/>
      </c>
      <c r="W444" s="86">
        <f>IF(B444="","", IF(ROUND(V444,10)=ROUND(D444,10),"Correct", "Error"))</f>
        <v/>
      </c>
      <c r="X444" s="158">
        <f>IF(B444="","", T444+U444)</f>
        <v/>
      </c>
    </row>
    <row customHeight="1" ht="13.5" r="445" s="75">
      <c r="A445" s="126">
        <f>IF('Time Series Inputs'!A445="","",'Time Series Inputs'!A445)</f>
        <v/>
      </c>
      <c r="B445" s="157">
        <f>IF('Time Series Inputs'!B445="","",'Time Series Inputs'!B445)</f>
        <v/>
      </c>
      <c r="C445" s="157">
        <f>IF('Time Series Inputs'!C445="","",'Time Series Inputs'!C445)</f>
        <v/>
      </c>
      <c r="D445" s="157">
        <f>IF(A445="","",'Apply Constraints'!A445)</f>
        <v/>
      </c>
      <c r="E445" s="157">
        <f>IF(B445="","",(V444*B445/B444/(1+V444*(B445/B444-1))))</f>
        <v/>
      </c>
      <c r="F445" s="157">
        <f>IF(B445="","",R444*B445+T444)</f>
        <v/>
      </c>
      <c r="G445" s="157">
        <f>IF(B445="","", E445*F445)</f>
        <v/>
      </c>
      <c r="H445" s="157">
        <f>IF(B445="","", F445 - R444*B445)</f>
        <v/>
      </c>
      <c r="I445" s="157">
        <f>IF(B445="","", G445/B445)</f>
        <v/>
      </c>
      <c r="J445" s="157">
        <f>IF(B445="","", -F445* (1-(1-ANNUAL_STRATEGY_FEE)^(1/252)))</f>
        <v/>
      </c>
      <c r="K445" s="157">
        <f>IF(B445="","", H445+J445)</f>
        <v/>
      </c>
      <c r="L445" s="157">
        <f>IF(B445="","", K445+G445)</f>
        <v/>
      </c>
      <c r="M445" s="157">
        <f>IF(B445="","", G445/L445)</f>
        <v/>
      </c>
      <c r="N445" s="157">
        <f>IF(B445="","",(D445-M445))</f>
        <v/>
      </c>
      <c r="O445" s="157">
        <f>IF(B445="","",BID_OFFER_SPREAD/2*D445)</f>
        <v/>
      </c>
      <c r="P445" s="157">
        <f>IF(A445="","",IF(D445=0,-E445,IF(AND(D445=(N445+O445),NOT(O445=0)),0,IF(D445&gt;=M445,N445/(1+O445),N445/(1-O445)))))</f>
        <v/>
      </c>
      <c r="Q445" s="157">
        <f>IF(B445="","", IF(D445=0,F445*P445/B445, L445*P445/B445))</f>
        <v/>
      </c>
      <c r="R445" s="157">
        <f>IF(B445="","", Q445+I445)</f>
        <v/>
      </c>
      <c r="S445" s="157">
        <f>IF(A445="","",IF(Q445&gt;0,-Q445*B445*(1+BID_OFFER_SPREAD/2),-Q445*B445*(1-BID_OFFER_SPREAD/2)))</f>
        <v/>
      </c>
      <c r="T445" s="157">
        <f>IF(B445="","", K445+S445)</f>
        <v/>
      </c>
      <c r="U445" s="157">
        <f>IF(B445="","", R445*B445)</f>
        <v/>
      </c>
      <c r="V445" s="157">
        <f>IF(E445="","",U445/(U445+T445))</f>
        <v/>
      </c>
      <c r="W445" s="86">
        <f>IF(B445="","", IF(ROUND(V445,10)=ROUND(D445,10),"Correct", "Error"))</f>
        <v/>
      </c>
      <c r="X445" s="158">
        <f>IF(B445="","", T445+U445)</f>
        <v/>
      </c>
    </row>
    <row customHeight="1" ht="13.5" r="446" s="75">
      <c r="A446" s="126">
        <f>IF('Time Series Inputs'!A446="","",'Time Series Inputs'!A446)</f>
        <v/>
      </c>
      <c r="B446" s="157">
        <f>IF('Time Series Inputs'!B446="","",'Time Series Inputs'!B446)</f>
        <v/>
      </c>
      <c r="C446" s="157">
        <f>IF('Time Series Inputs'!C446="","",'Time Series Inputs'!C446)</f>
        <v/>
      </c>
      <c r="D446" s="157">
        <f>IF(A446="","",'Apply Constraints'!A446)</f>
        <v/>
      </c>
      <c r="E446" s="157">
        <f>IF(B446="","",(V445*B446/B445/(1+V445*(B446/B445-1))))</f>
        <v/>
      </c>
      <c r="F446" s="157">
        <f>IF(B446="","",R445*B446+T445)</f>
        <v/>
      </c>
      <c r="G446" s="157">
        <f>IF(B446="","", E446*F446)</f>
        <v/>
      </c>
      <c r="H446" s="157">
        <f>IF(B446="","", F446 - R445*B446)</f>
        <v/>
      </c>
      <c r="I446" s="157">
        <f>IF(B446="","", G446/B446)</f>
        <v/>
      </c>
      <c r="J446" s="157">
        <f>IF(B446="","", -F446* (1-(1-ANNUAL_STRATEGY_FEE)^(1/252)))</f>
        <v/>
      </c>
      <c r="K446" s="157">
        <f>IF(B446="","", H446+J446)</f>
        <v/>
      </c>
      <c r="L446" s="157">
        <f>IF(B446="","", K446+G446)</f>
        <v/>
      </c>
      <c r="M446" s="157">
        <f>IF(B446="","", G446/L446)</f>
        <v/>
      </c>
      <c r="N446" s="157">
        <f>IF(B446="","",(D446-M446))</f>
        <v/>
      </c>
      <c r="O446" s="157">
        <f>IF(B446="","",BID_OFFER_SPREAD/2*D446)</f>
        <v/>
      </c>
      <c r="P446" s="157">
        <f>IF(A446="","",IF(D446=0,-E446,IF(AND(D446=(N446+O446),NOT(O446=0)),0,IF(D446&gt;=M446,N446/(1+O446),N446/(1-O446)))))</f>
        <v/>
      </c>
      <c r="Q446" s="157">
        <f>IF(B446="","", IF(D446=0,F446*P446/B446, L446*P446/B446))</f>
        <v/>
      </c>
      <c r="R446" s="157">
        <f>IF(B446="","", Q446+I446)</f>
        <v/>
      </c>
      <c r="S446" s="157">
        <f>IF(A446="","",IF(Q446&gt;0,-Q446*B446*(1+BID_OFFER_SPREAD/2),-Q446*B446*(1-BID_OFFER_SPREAD/2)))</f>
        <v/>
      </c>
      <c r="T446" s="157">
        <f>IF(B446="","", K446+S446)</f>
        <v/>
      </c>
      <c r="U446" s="157">
        <f>IF(B446="","", R446*B446)</f>
        <v/>
      </c>
      <c r="V446" s="157">
        <f>IF(E446="","",U446/(U446+T446))</f>
        <v/>
      </c>
      <c r="W446" s="86">
        <f>IF(B446="","", IF(ROUND(V446,10)=ROUND(D446,10),"Correct", "Error"))</f>
        <v/>
      </c>
      <c r="X446" s="158">
        <f>IF(B446="","", T446+U446)</f>
        <v/>
      </c>
    </row>
    <row customHeight="1" ht="13.5" r="447" s="75">
      <c r="A447" s="126">
        <f>IF('Time Series Inputs'!A447="","",'Time Series Inputs'!A447)</f>
        <v/>
      </c>
      <c r="B447" s="157">
        <f>IF('Time Series Inputs'!B447="","",'Time Series Inputs'!B447)</f>
        <v/>
      </c>
      <c r="C447" s="157">
        <f>IF('Time Series Inputs'!C447="","",'Time Series Inputs'!C447)</f>
        <v/>
      </c>
      <c r="D447" s="157">
        <f>IF(A447="","",'Apply Constraints'!A447)</f>
        <v/>
      </c>
      <c r="E447" s="157">
        <f>IF(B447="","",(V446*B447/B446/(1+V446*(B447/B446-1))))</f>
        <v/>
      </c>
      <c r="F447" s="157">
        <f>IF(B447="","",R446*B447+T446)</f>
        <v/>
      </c>
      <c r="G447" s="157">
        <f>IF(B447="","", E447*F447)</f>
        <v/>
      </c>
      <c r="H447" s="157">
        <f>IF(B447="","", F447 - R446*B447)</f>
        <v/>
      </c>
      <c r="I447" s="157">
        <f>IF(B447="","", G447/B447)</f>
        <v/>
      </c>
      <c r="J447" s="157">
        <f>IF(B447="","", -F447* (1-(1-ANNUAL_STRATEGY_FEE)^(1/252)))</f>
        <v/>
      </c>
      <c r="K447" s="157">
        <f>IF(B447="","", H447+J447)</f>
        <v/>
      </c>
      <c r="L447" s="157">
        <f>IF(B447="","", K447+G447)</f>
        <v/>
      </c>
      <c r="M447" s="157">
        <f>IF(B447="","", G447/L447)</f>
        <v/>
      </c>
      <c r="N447" s="157">
        <f>IF(B447="","",(D447-M447))</f>
        <v/>
      </c>
      <c r="O447" s="157">
        <f>IF(B447="","",BID_OFFER_SPREAD/2*D447)</f>
        <v/>
      </c>
      <c r="P447" s="157">
        <f>IF(A447="","",IF(D447=0,-E447,IF(AND(D447=(N447+O447),NOT(O447=0)),0,IF(D447&gt;=M447,N447/(1+O447),N447/(1-O447)))))</f>
        <v/>
      </c>
      <c r="Q447" s="157">
        <f>IF(B447="","", IF(D447=0,F447*P447/B447, L447*P447/B447))</f>
        <v/>
      </c>
      <c r="R447" s="157">
        <f>IF(B447="","", Q447+I447)</f>
        <v/>
      </c>
      <c r="S447" s="157">
        <f>IF(A447="","",IF(Q447&gt;0,-Q447*B447*(1+BID_OFFER_SPREAD/2),-Q447*B447*(1-BID_OFFER_SPREAD/2)))</f>
        <v/>
      </c>
      <c r="T447" s="157">
        <f>IF(B447="","", K447+S447)</f>
        <v/>
      </c>
      <c r="U447" s="157">
        <f>IF(B447="","", R447*B447)</f>
        <v/>
      </c>
      <c r="V447" s="157">
        <f>IF(E447="","",U447/(U447+T447))</f>
        <v/>
      </c>
      <c r="W447" s="86">
        <f>IF(B447="","", IF(ROUND(V447,10)=ROUND(D447,10),"Correct", "Error"))</f>
        <v/>
      </c>
      <c r="X447" s="158">
        <f>IF(B447="","", T447+U447)</f>
        <v/>
      </c>
    </row>
    <row customHeight="1" ht="13.5" r="448" s="75">
      <c r="A448" s="126">
        <f>IF('Time Series Inputs'!A448="","",'Time Series Inputs'!A448)</f>
        <v/>
      </c>
      <c r="B448" s="157">
        <f>IF('Time Series Inputs'!B448="","",'Time Series Inputs'!B448)</f>
        <v/>
      </c>
      <c r="C448" s="157">
        <f>IF('Time Series Inputs'!C448="","",'Time Series Inputs'!C448)</f>
        <v/>
      </c>
      <c r="D448" s="157">
        <f>IF(A448="","",'Apply Constraints'!A448)</f>
        <v/>
      </c>
      <c r="E448" s="157">
        <f>IF(B448="","",(V447*B448/B447/(1+V447*(B448/B447-1))))</f>
        <v/>
      </c>
      <c r="F448" s="157">
        <f>IF(B448="","",R447*B448+T447)</f>
        <v/>
      </c>
      <c r="G448" s="157">
        <f>IF(B448="","", E448*F448)</f>
        <v/>
      </c>
      <c r="H448" s="157">
        <f>IF(B448="","", F448 - R447*B448)</f>
        <v/>
      </c>
      <c r="I448" s="157">
        <f>IF(B448="","", G448/B448)</f>
        <v/>
      </c>
      <c r="J448" s="157">
        <f>IF(B448="","", -F448* (1-(1-ANNUAL_STRATEGY_FEE)^(1/252)))</f>
        <v/>
      </c>
      <c r="K448" s="157">
        <f>IF(B448="","", H448+J448)</f>
        <v/>
      </c>
      <c r="L448" s="157">
        <f>IF(B448="","", K448+G448)</f>
        <v/>
      </c>
      <c r="M448" s="157">
        <f>IF(B448="","", G448/L448)</f>
        <v/>
      </c>
      <c r="N448" s="157">
        <f>IF(B448="","",(D448-M448))</f>
        <v/>
      </c>
      <c r="O448" s="157">
        <f>IF(B448="","",BID_OFFER_SPREAD/2*D448)</f>
        <v/>
      </c>
      <c r="P448" s="157">
        <f>IF(A448="","",IF(D448=0,-E448,IF(AND(D448=(N448+O448),NOT(O448=0)),0,IF(D448&gt;=M448,N448/(1+O448),N448/(1-O448)))))</f>
        <v/>
      </c>
      <c r="Q448" s="157">
        <f>IF(B448="","", IF(D448=0,F448*P448/B448, L448*P448/B448))</f>
        <v/>
      </c>
      <c r="R448" s="157">
        <f>IF(B448="","", Q448+I448)</f>
        <v/>
      </c>
      <c r="S448" s="157">
        <f>IF(A448="","",IF(Q448&gt;0,-Q448*B448*(1+BID_OFFER_SPREAD/2),-Q448*B448*(1-BID_OFFER_SPREAD/2)))</f>
        <v/>
      </c>
      <c r="T448" s="157">
        <f>IF(B448="","", K448+S448)</f>
        <v/>
      </c>
      <c r="U448" s="157">
        <f>IF(B448="","", R448*B448)</f>
        <v/>
      </c>
      <c r="V448" s="157">
        <f>IF(E448="","",U448/(U448+T448))</f>
        <v/>
      </c>
      <c r="W448" s="86">
        <f>IF(B448="","", IF(ROUND(V448,10)=ROUND(D448,10),"Correct", "Error"))</f>
        <v/>
      </c>
      <c r="X448" s="158">
        <f>IF(B448="","", T448+U448)</f>
        <v/>
      </c>
    </row>
    <row customHeight="1" ht="13.5" r="449" s="75">
      <c r="A449" s="126">
        <f>IF('Time Series Inputs'!A449="","",'Time Series Inputs'!A449)</f>
        <v/>
      </c>
      <c r="B449" s="157">
        <f>IF('Time Series Inputs'!B449="","",'Time Series Inputs'!B449)</f>
        <v/>
      </c>
      <c r="C449" s="157">
        <f>IF('Time Series Inputs'!C449="","",'Time Series Inputs'!C449)</f>
        <v/>
      </c>
      <c r="D449" s="157">
        <f>IF(A449="","",'Apply Constraints'!A449)</f>
        <v/>
      </c>
      <c r="E449" s="157">
        <f>IF(B449="","",(V448*B449/B448/(1+V448*(B449/B448-1))))</f>
        <v/>
      </c>
      <c r="F449" s="157">
        <f>IF(B449="","",R448*B449+T448)</f>
        <v/>
      </c>
      <c r="G449" s="157">
        <f>IF(B449="","", E449*F449)</f>
        <v/>
      </c>
      <c r="H449" s="157">
        <f>IF(B449="","", F449 - R448*B449)</f>
        <v/>
      </c>
      <c r="I449" s="157">
        <f>IF(B449="","", G449/B449)</f>
        <v/>
      </c>
      <c r="J449" s="157">
        <f>IF(B449="","", -F449* (1-(1-ANNUAL_STRATEGY_FEE)^(1/252)))</f>
        <v/>
      </c>
      <c r="K449" s="157">
        <f>IF(B449="","", H449+J449)</f>
        <v/>
      </c>
      <c r="L449" s="157">
        <f>IF(B449="","", K449+G449)</f>
        <v/>
      </c>
      <c r="M449" s="157">
        <f>IF(B449="","", G449/L449)</f>
        <v/>
      </c>
      <c r="N449" s="157">
        <f>IF(B449="","",(D449-M449))</f>
        <v/>
      </c>
      <c r="O449" s="157">
        <f>IF(B449="","",BID_OFFER_SPREAD/2*D449)</f>
        <v/>
      </c>
      <c r="P449" s="157">
        <f>IF(A449="","",IF(D449=0,-E449,IF(AND(D449=(N449+O449),NOT(O449=0)),0,IF(D449&gt;=M449,N449/(1+O449),N449/(1-O449)))))</f>
        <v/>
      </c>
      <c r="Q449" s="157">
        <f>IF(B449="","", IF(D449=0,F449*P449/B449, L449*P449/B449))</f>
        <v/>
      </c>
      <c r="R449" s="157">
        <f>IF(B449="","", Q449+I449)</f>
        <v/>
      </c>
      <c r="S449" s="157">
        <f>IF(A449="","",IF(Q449&gt;0,-Q449*B449*(1+BID_OFFER_SPREAD/2),-Q449*B449*(1-BID_OFFER_SPREAD/2)))</f>
        <v/>
      </c>
      <c r="T449" s="157">
        <f>IF(B449="","", K449+S449)</f>
        <v/>
      </c>
      <c r="U449" s="157">
        <f>IF(B449="","", R449*B449)</f>
        <v/>
      </c>
      <c r="V449" s="157">
        <f>IF(E449="","",U449/(U449+T449))</f>
        <v/>
      </c>
      <c r="W449" s="86">
        <f>IF(B449="","", IF(ROUND(V449,10)=ROUND(D449,10),"Correct", "Error"))</f>
        <v/>
      </c>
      <c r="X449" s="158">
        <f>IF(B449="","", T449+U449)</f>
        <v/>
      </c>
    </row>
    <row customHeight="1" ht="13.5" r="450" s="75">
      <c r="A450" s="126">
        <f>IF('Time Series Inputs'!A450="","",'Time Series Inputs'!A450)</f>
        <v/>
      </c>
      <c r="B450" s="157">
        <f>IF('Time Series Inputs'!B450="","",'Time Series Inputs'!B450)</f>
        <v/>
      </c>
      <c r="C450" s="157">
        <f>IF('Time Series Inputs'!C450="","",'Time Series Inputs'!C450)</f>
        <v/>
      </c>
      <c r="D450" s="157">
        <f>IF(A450="","",'Apply Constraints'!A450)</f>
        <v/>
      </c>
      <c r="E450" s="157">
        <f>IF(B450="","",(V449*B450/B449/(1+V449*(B450/B449-1))))</f>
        <v/>
      </c>
      <c r="F450" s="157">
        <f>IF(B450="","",R449*B450+T449)</f>
        <v/>
      </c>
      <c r="G450" s="157">
        <f>IF(B450="","", E450*F450)</f>
        <v/>
      </c>
      <c r="H450" s="157">
        <f>IF(B450="","", F450 - R449*B450)</f>
        <v/>
      </c>
      <c r="I450" s="157">
        <f>IF(B450="","", G450/B450)</f>
        <v/>
      </c>
      <c r="J450" s="157">
        <f>IF(B450="","", -F450* (1-(1-ANNUAL_STRATEGY_FEE)^(1/252)))</f>
        <v/>
      </c>
      <c r="K450" s="157">
        <f>IF(B450="","", H450+J450)</f>
        <v/>
      </c>
      <c r="L450" s="157">
        <f>IF(B450="","", K450+G450)</f>
        <v/>
      </c>
      <c r="M450" s="157">
        <f>IF(B450="","", G450/L450)</f>
        <v/>
      </c>
      <c r="N450" s="157">
        <f>IF(B450="","",(D450-M450))</f>
        <v/>
      </c>
      <c r="O450" s="157">
        <f>IF(B450="","",BID_OFFER_SPREAD/2*D450)</f>
        <v/>
      </c>
      <c r="P450" s="157">
        <f>IF(A450="","",IF(D450=0,-E450,IF(AND(D450=(N450+O450),NOT(O450=0)),0,IF(D450&gt;=M450,N450/(1+O450),N450/(1-O450)))))</f>
        <v/>
      </c>
      <c r="Q450" s="157">
        <f>IF(B450="","", IF(D450=0,F450*P450/B450, L450*P450/B450))</f>
        <v/>
      </c>
      <c r="R450" s="157">
        <f>IF(B450="","", Q450+I450)</f>
        <v/>
      </c>
      <c r="S450" s="157">
        <f>IF(A450="","",IF(Q450&gt;0,-Q450*B450*(1+BID_OFFER_SPREAD/2),-Q450*B450*(1-BID_OFFER_SPREAD/2)))</f>
        <v/>
      </c>
      <c r="T450" s="157">
        <f>IF(B450="","", K450+S450)</f>
        <v/>
      </c>
      <c r="U450" s="157">
        <f>IF(B450="","", R450*B450)</f>
        <v/>
      </c>
      <c r="V450" s="157">
        <f>IF(E450="","",U450/(U450+T450))</f>
        <v/>
      </c>
      <c r="W450" s="86">
        <f>IF(B450="","", IF(ROUND(V450,10)=ROUND(D450,10),"Correct", "Error"))</f>
        <v/>
      </c>
      <c r="X450" s="158">
        <f>IF(B450="","", T450+U450)</f>
        <v/>
      </c>
    </row>
    <row customHeight="1" ht="13.5" r="451" s="75">
      <c r="A451" s="126">
        <f>IF('Time Series Inputs'!A451="","",'Time Series Inputs'!A451)</f>
        <v/>
      </c>
      <c r="B451" s="157">
        <f>IF('Time Series Inputs'!B451="","",'Time Series Inputs'!B451)</f>
        <v/>
      </c>
      <c r="C451" s="157">
        <f>IF('Time Series Inputs'!C451="","",'Time Series Inputs'!C451)</f>
        <v/>
      </c>
      <c r="D451" s="157">
        <f>IF(A451="","",'Apply Constraints'!A451)</f>
        <v/>
      </c>
      <c r="E451" s="157">
        <f>IF(B451="","",(V450*B451/B450/(1+V450*(B451/B450-1))))</f>
        <v/>
      </c>
      <c r="F451" s="157">
        <f>IF(B451="","",R450*B451+T450)</f>
        <v/>
      </c>
      <c r="G451" s="157">
        <f>IF(B451="","", E451*F451)</f>
        <v/>
      </c>
      <c r="H451" s="157">
        <f>IF(B451="","", F451 - R450*B451)</f>
        <v/>
      </c>
      <c r="I451" s="157">
        <f>IF(B451="","", G451/B451)</f>
        <v/>
      </c>
      <c r="J451" s="157">
        <f>IF(B451="","", -F451* (1-(1-ANNUAL_STRATEGY_FEE)^(1/252)))</f>
        <v/>
      </c>
      <c r="K451" s="157">
        <f>IF(B451="","", H451+J451)</f>
        <v/>
      </c>
      <c r="L451" s="157">
        <f>IF(B451="","", K451+G451)</f>
        <v/>
      </c>
      <c r="M451" s="157">
        <f>IF(B451="","", G451/L451)</f>
        <v/>
      </c>
      <c r="N451" s="157">
        <f>IF(B451="","",(D451-M451))</f>
        <v/>
      </c>
      <c r="O451" s="157">
        <f>IF(B451="","",BID_OFFER_SPREAD/2*D451)</f>
        <v/>
      </c>
      <c r="P451" s="157">
        <f>IF(A451="","",IF(D451=0,-E451,IF(AND(D451=(N451+O451),NOT(O451=0)),0,IF(D451&gt;=M451,N451/(1+O451),N451/(1-O451)))))</f>
        <v/>
      </c>
      <c r="Q451" s="157">
        <f>IF(B451="","", IF(D451=0,F451*P451/B451, L451*P451/B451))</f>
        <v/>
      </c>
      <c r="R451" s="157">
        <f>IF(B451="","", Q451+I451)</f>
        <v/>
      </c>
      <c r="S451" s="157">
        <f>IF(A451="","",IF(Q451&gt;0,-Q451*B451*(1+BID_OFFER_SPREAD/2),-Q451*B451*(1-BID_OFFER_SPREAD/2)))</f>
        <v/>
      </c>
      <c r="T451" s="157">
        <f>IF(B451="","", K451+S451)</f>
        <v/>
      </c>
      <c r="U451" s="157">
        <f>IF(B451="","", R451*B451)</f>
        <v/>
      </c>
      <c r="V451" s="157">
        <f>IF(E451="","",U451/(U451+T451))</f>
        <v/>
      </c>
      <c r="W451" s="86">
        <f>IF(B451="","", IF(ROUND(V451,10)=ROUND(D451,10),"Correct", "Error"))</f>
        <v/>
      </c>
      <c r="X451" s="158">
        <f>IF(B451="","", T451+U451)</f>
        <v/>
      </c>
    </row>
    <row customHeight="1" ht="13.5" r="452" s="75">
      <c r="A452" s="126">
        <f>IF('Time Series Inputs'!A452="","",'Time Series Inputs'!A452)</f>
        <v/>
      </c>
      <c r="B452" s="157">
        <f>IF('Time Series Inputs'!B452="","",'Time Series Inputs'!B452)</f>
        <v/>
      </c>
      <c r="C452" s="157">
        <f>IF('Time Series Inputs'!C452="","",'Time Series Inputs'!C452)</f>
        <v/>
      </c>
      <c r="D452" s="157">
        <f>IF(A452="","",'Apply Constraints'!A452)</f>
        <v/>
      </c>
      <c r="E452" s="157">
        <f>IF(B452="","",(V451*B452/B451/(1+V451*(B452/B451-1))))</f>
        <v/>
      </c>
      <c r="F452" s="157">
        <f>IF(B452="","",R451*B452+T451)</f>
        <v/>
      </c>
      <c r="G452" s="157">
        <f>IF(B452="","", E452*F452)</f>
        <v/>
      </c>
      <c r="H452" s="157">
        <f>IF(B452="","", F452 - R451*B452)</f>
        <v/>
      </c>
      <c r="I452" s="157">
        <f>IF(B452="","", G452/B452)</f>
        <v/>
      </c>
      <c r="J452" s="157">
        <f>IF(B452="","", -F452* (1-(1-ANNUAL_STRATEGY_FEE)^(1/252)))</f>
        <v/>
      </c>
      <c r="K452" s="157">
        <f>IF(B452="","", H452+J452)</f>
        <v/>
      </c>
      <c r="L452" s="157">
        <f>IF(B452="","", K452+G452)</f>
        <v/>
      </c>
      <c r="M452" s="157">
        <f>IF(B452="","", G452/L452)</f>
        <v/>
      </c>
      <c r="N452" s="157">
        <f>IF(B452="","",(D452-M452))</f>
        <v/>
      </c>
      <c r="O452" s="157">
        <f>IF(B452="","",BID_OFFER_SPREAD/2*D452)</f>
        <v/>
      </c>
      <c r="P452" s="157">
        <f>IF(A452="","",IF(D452=0,-E452,IF(AND(D452=(N452+O452),NOT(O452=0)),0,IF(D452&gt;=M452,N452/(1+O452),N452/(1-O452)))))</f>
        <v/>
      </c>
      <c r="Q452" s="157">
        <f>IF(B452="","", IF(D452=0,F452*P452/B452, L452*P452/B452))</f>
        <v/>
      </c>
      <c r="R452" s="157">
        <f>IF(B452="","", Q452+I452)</f>
        <v/>
      </c>
      <c r="S452" s="157">
        <f>IF(A452="","",IF(Q452&gt;0,-Q452*B452*(1+BID_OFFER_SPREAD/2),-Q452*B452*(1-BID_OFFER_SPREAD/2)))</f>
        <v/>
      </c>
      <c r="T452" s="157">
        <f>IF(B452="","", K452+S452)</f>
        <v/>
      </c>
      <c r="U452" s="157">
        <f>IF(B452="","", R452*B452)</f>
        <v/>
      </c>
      <c r="V452" s="157">
        <f>IF(E452="","",U452/(U452+T452))</f>
        <v/>
      </c>
      <c r="W452" s="86">
        <f>IF(B452="","", IF(ROUND(V452,10)=ROUND(D452,10),"Correct", "Error"))</f>
        <v/>
      </c>
      <c r="X452" s="158">
        <f>IF(B452="","", T452+U452)</f>
        <v/>
      </c>
    </row>
    <row customHeight="1" ht="13.5" r="453" s="75">
      <c r="A453" s="126">
        <f>IF('Time Series Inputs'!A453="","",'Time Series Inputs'!A453)</f>
        <v/>
      </c>
      <c r="B453" s="157">
        <f>IF('Time Series Inputs'!B453="","",'Time Series Inputs'!B453)</f>
        <v/>
      </c>
      <c r="C453" s="157">
        <f>IF('Time Series Inputs'!C453="","",'Time Series Inputs'!C453)</f>
        <v/>
      </c>
      <c r="D453" s="157">
        <f>IF(A453="","",'Apply Constraints'!A453)</f>
        <v/>
      </c>
      <c r="E453" s="157">
        <f>IF(B453="","",(V452*B453/B452/(1+V452*(B453/B452-1))))</f>
        <v/>
      </c>
      <c r="F453" s="157">
        <f>IF(B453="","",R452*B453+T452)</f>
        <v/>
      </c>
      <c r="G453" s="157">
        <f>IF(B453="","", E453*F453)</f>
        <v/>
      </c>
      <c r="H453" s="157">
        <f>IF(B453="","", F453 - R452*B453)</f>
        <v/>
      </c>
      <c r="I453" s="157">
        <f>IF(B453="","", G453/B453)</f>
        <v/>
      </c>
      <c r="J453" s="157">
        <f>IF(B453="","", -F453* (1-(1-ANNUAL_STRATEGY_FEE)^(1/252)))</f>
        <v/>
      </c>
      <c r="K453" s="157">
        <f>IF(B453="","", H453+J453)</f>
        <v/>
      </c>
      <c r="L453" s="157">
        <f>IF(B453="","", K453+G453)</f>
        <v/>
      </c>
      <c r="M453" s="157">
        <f>IF(B453="","", G453/L453)</f>
        <v/>
      </c>
      <c r="N453" s="157">
        <f>IF(B453="","",(D453-M453))</f>
        <v/>
      </c>
      <c r="O453" s="157">
        <f>IF(B453="","",BID_OFFER_SPREAD/2*D453)</f>
        <v/>
      </c>
      <c r="P453" s="157">
        <f>IF(A453="","",IF(D453=0,-E453,IF(AND(D453=(N453+O453),NOT(O453=0)),0,IF(D453&gt;=M453,N453/(1+O453),N453/(1-O453)))))</f>
        <v/>
      </c>
      <c r="Q453" s="157">
        <f>IF(B453="","", IF(D453=0,F453*P453/B453, L453*P453/B453))</f>
        <v/>
      </c>
      <c r="R453" s="157">
        <f>IF(B453="","", Q453+I453)</f>
        <v/>
      </c>
      <c r="S453" s="157">
        <f>IF(A453="","",IF(Q453&gt;0,-Q453*B453*(1+BID_OFFER_SPREAD/2),-Q453*B453*(1-BID_OFFER_SPREAD/2)))</f>
        <v/>
      </c>
      <c r="T453" s="157">
        <f>IF(B453="","", K453+S453)</f>
        <v/>
      </c>
      <c r="U453" s="157">
        <f>IF(B453="","", R453*B453)</f>
        <v/>
      </c>
      <c r="V453" s="157">
        <f>IF(E453="","",U453/(U453+T453))</f>
        <v/>
      </c>
      <c r="W453" s="86">
        <f>IF(B453="","", IF(ROUND(V453,10)=ROUND(D453,10),"Correct", "Error"))</f>
        <v/>
      </c>
      <c r="X453" s="158">
        <f>IF(B453="","", T453+U453)</f>
        <v/>
      </c>
    </row>
    <row customHeight="1" ht="13.5" r="454" s="75">
      <c r="A454" s="126">
        <f>IF('Time Series Inputs'!A454="","",'Time Series Inputs'!A454)</f>
        <v/>
      </c>
      <c r="B454" s="157">
        <f>IF('Time Series Inputs'!B454="","",'Time Series Inputs'!B454)</f>
        <v/>
      </c>
      <c r="C454" s="157">
        <f>IF('Time Series Inputs'!C454="","",'Time Series Inputs'!C454)</f>
        <v/>
      </c>
      <c r="D454" s="157">
        <f>IF(A454="","",'Apply Constraints'!A454)</f>
        <v/>
      </c>
      <c r="E454" s="157">
        <f>IF(B454="","",(V453*B454/B453/(1+V453*(B454/B453-1))))</f>
        <v/>
      </c>
      <c r="F454" s="157">
        <f>IF(B454="","",R453*B454+T453)</f>
        <v/>
      </c>
      <c r="G454" s="157">
        <f>IF(B454="","", E454*F454)</f>
        <v/>
      </c>
      <c r="H454" s="157">
        <f>IF(B454="","", F454 - R453*B454)</f>
        <v/>
      </c>
      <c r="I454" s="157">
        <f>IF(B454="","", G454/B454)</f>
        <v/>
      </c>
      <c r="J454" s="157">
        <f>IF(B454="","", -F454* (1-(1-ANNUAL_STRATEGY_FEE)^(1/252)))</f>
        <v/>
      </c>
      <c r="K454" s="157">
        <f>IF(B454="","", H454+J454)</f>
        <v/>
      </c>
      <c r="L454" s="157">
        <f>IF(B454="","", K454+G454)</f>
        <v/>
      </c>
      <c r="M454" s="157">
        <f>IF(B454="","", G454/L454)</f>
        <v/>
      </c>
      <c r="N454" s="157">
        <f>IF(B454="","",(D454-M454))</f>
        <v/>
      </c>
      <c r="O454" s="157">
        <f>IF(B454="","",BID_OFFER_SPREAD/2*D454)</f>
        <v/>
      </c>
      <c r="P454" s="157">
        <f>IF(A454="","",IF(D454=0,-E454,IF(AND(D454=(N454+O454),NOT(O454=0)),0,IF(D454&gt;=M454,N454/(1+O454),N454/(1-O454)))))</f>
        <v/>
      </c>
      <c r="Q454" s="157">
        <f>IF(B454="","", IF(D454=0,F454*P454/B454, L454*P454/B454))</f>
        <v/>
      </c>
      <c r="R454" s="157">
        <f>IF(B454="","", Q454+I454)</f>
        <v/>
      </c>
      <c r="S454" s="157">
        <f>IF(A454="","",IF(Q454&gt;0,-Q454*B454*(1+BID_OFFER_SPREAD/2),-Q454*B454*(1-BID_OFFER_SPREAD/2)))</f>
        <v/>
      </c>
      <c r="T454" s="157">
        <f>IF(B454="","", K454+S454)</f>
        <v/>
      </c>
      <c r="U454" s="157">
        <f>IF(B454="","", R454*B454)</f>
        <v/>
      </c>
      <c r="V454" s="157">
        <f>IF(E454="","",U454/(U454+T454))</f>
        <v/>
      </c>
      <c r="W454" s="86">
        <f>IF(B454="","", IF(ROUND(V454,10)=ROUND(D454,10),"Correct", "Error"))</f>
        <v/>
      </c>
      <c r="X454" s="158">
        <f>IF(B454="","", T454+U454)</f>
        <v/>
      </c>
    </row>
    <row customHeight="1" ht="13.5" r="455" s="75">
      <c r="A455" s="126">
        <f>IF('Time Series Inputs'!A455="","",'Time Series Inputs'!A455)</f>
        <v/>
      </c>
      <c r="B455" s="157">
        <f>IF('Time Series Inputs'!B455="","",'Time Series Inputs'!B455)</f>
        <v/>
      </c>
      <c r="C455" s="157">
        <f>IF('Time Series Inputs'!C455="","",'Time Series Inputs'!C455)</f>
        <v/>
      </c>
      <c r="D455" s="157">
        <f>IF(A455="","",'Apply Constraints'!A455)</f>
        <v/>
      </c>
      <c r="E455" s="157">
        <f>IF(B455="","",(V454*B455/B454/(1+V454*(B455/B454-1))))</f>
        <v/>
      </c>
      <c r="F455" s="157">
        <f>IF(B455="","",R454*B455+T454)</f>
        <v/>
      </c>
      <c r="G455" s="157">
        <f>IF(B455="","", E455*F455)</f>
        <v/>
      </c>
      <c r="H455" s="157">
        <f>IF(B455="","", F455 - R454*B455)</f>
        <v/>
      </c>
      <c r="I455" s="157">
        <f>IF(B455="","", G455/B455)</f>
        <v/>
      </c>
      <c r="J455" s="157">
        <f>IF(B455="","", -F455* (1-(1-ANNUAL_STRATEGY_FEE)^(1/252)))</f>
        <v/>
      </c>
      <c r="K455" s="157">
        <f>IF(B455="","", H455+J455)</f>
        <v/>
      </c>
      <c r="L455" s="157">
        <f>IF(B455="","", K455+G455)</f>
        <v/>
      </c>
      <c r="M455" s="157">
        <f>IF(B455="","", G455/L455)</f>
        <v/>
      </c>
      <c r="N455" s="157">
        <f>IF(B455="","",(D455-M455))</f>
        <v/>
      </c>
      <c r="O455" s="157">
        <f>IF(B455="","",BID_OFFER_SPREAD/2*D455)</f>
        <v/>
      </c>
      <c r="P455" s="157">
        <f>IF(A455="","",IF(D455=0,-E455,IF(AND(D455=(N455+O455),NOT(O455=0)),0,IF(D455&gt;=M455,N455/(1+O455),N455/(1-O455)))))</f>
        <v/>
      </c>
      <c r="Q455" s="157">
        <f>IF(B455="","", IF(D455=0,F455*P455/B455, L455*P455/B455))</f>
        <v/>
      </c>
      <c r="R455" s="157">
        <f>IF(B455="","", Q455+I455)</f>
        <v/>
      </c>
      <c r="S455" s="157">
        <f>IF(A455="","",IF(Q455&gt;0,-Q455*B455*(1+BID_OFFER_SPREAD/2),-Q455*B455*(1-BID_OFFER_SPREAD/2)))</f>
        <v/>
      </c>
      <c r="T455" s="157">
        <f>IF(B455="","", K455+S455)</f>
        <v/>
      </c>
      <c r="U455" s="157">
        <f>IF(B455="","", R455*B455)</f>
        <v/>
      </c>
      <c r="V455" s="157">
        <f>IF(E455="","",U455/(U455+T455))</f>
        <v/>
      </c>
      <c r="W455" s="86">
        <f>IF(B455="","", IF(ROUND(V455,10)=ROUND(D455,10),"Correct", "Error"))</f>
        <v/>
      </c>
      <c r="X455" s="158">
        <f>IF(B455="","", T455+U455)</f>
        <v/>
      </c>
    </row>
    <row customHeight="1" ht="13.5" r="456" s="75">
      <c r="A456" s="126">
        <f>IF('Time Series Inputs'!A456="","",'Time Series Inputs'!A456)</f>
        <v/>
      </c>
      <c r="B456" s="157">
        <f>IF('Time Series Inputs'!B456="","",'Time Series Inputs'!B456)</f>
        <v/>
      </c>
      <c r="C456" s="157">
        <f>IF('Time Series Inputs'!C456="","",'Time Series Inputs'!C456)</f>
        <v/>
      </c>
      <c r="D456" s="157">
        <f>IF(A456="","",'Apply Constraints'!A456)</f>
        <v/>
      </c>
      <c r="E456" s="157">
        <f>IF(B456="","",(V455*B456/B455/(1+V455*(B456/B455-1))))</f>
        <v/>
      </c>
      <c r="F456" s="157">
        <f>IF(B456="","",R455*B456+T455)</f>
        <v/>
      </c>
      <c r="G456" s="157">
        <f>IF(B456="","", E456*F456)</f>
        <v/>
      </c>
      <c r="H456" s="157">
        <f>IF(B456="","", F456 - R455*B456)</f>
        <v/>
      </c>
      <c r="I456" s="157">
        <f>IF(B456="","", G456/B456)</f>
        <v/>
      </c>
      <c r="J456" s="157">
        <f>IF(B456="","", -F456* (1-(1-ANNUAL_STRATEGY_FEE)^(1/252)))</f>
        <v/>
      </c>
      <c r="K456" s="157">
        <f>IF(B456="","", H456+J456)</f>
        <v/>
      </c>
      <c r="L456" s="157">
        <f>IF(B456="","", K456+G456)</f>
        <v/>
      </c>
      <c r="M456" s="157">
        <f>IF(B456="","", G456/L456)</f>
        <v/>
      </c>
      <c r="N456" s="157">
        <f>IF(B456="","",(D456-M456))</f>
        <v/>
      </c>
      <c r="O456" s="157">
        <f>IF(B456="","",BID_OFFER_SPREAD/2*D456)</f>
        <v/>
      </c>
      <c r="P456" s="157">
        <f>IF(A456="","",IF(D456=0,-E456,IF(AND(D456=(N456+O456),NOT(O456=0)),0,IF(D456&gt;=M456,N456/(1+O456),N456/(1-O456)))))</f>
        <v/>
      </c>
      <c r="Q456" s="157">
        <f>IF(B456="","", IF(D456=0,F456*P456/B456, L456*P456/B456))</f>
        <v/>
      </c>
      <c r="R456" s="157">
        <f>IF(B456="","", Q456+I456)</f>
        <v/>
      </c>
      <c r="S456" s="157">
        <f>IF(A456="","",IF(Q456&gt;0,-Q456*B456*(1+BID_OFFER_SPREAD/2),-Q456*B456*(1-BID_OFFER_SPREAD/2)))</f>
        <v/>
      </c>
      <c r="T456" s="157">
        <f>IF(B456="","", K456+S456)</f>
        <v/>
      </c>
      <c r="U456" s="157">
        <f>IF(B456="","", R456*B456)</f>
        <v/>
      </c>
      <c r="V456" s="157">
        <f>IF(E456="","",U456/(U456+T456))</f>
        <v/>
      </c>
      <c r="W456" s="86">
        <f>IF(B456="","", IF(ROUND(V456,10)=ROUND(D456,10),"Correct", "Error"))</f>
        <v/>
      </c>
      <c r="X456" s="158">
        <f>IF(B456="","", T456+U456)</f>
        <v/>
      </c>
    </row>
    <row customHeight="1" ht="13.5" r="457" s="75">
      <c r="A457" s="126">
        <f>IF('Time Series Inputs'!A457="","",'Time Series Inputs'!A457)</f>
        <v/>
      </c>
      <c r="B457" s="157">
        <f>IF('Time Series Inputs'!B457="","",'Time Series Inputs'!B457)</f>
        <v/>
      </c>
      <c r="C457" s="157">
        <f>IF('Time Series Inputs'!C457="","",'Time Series Inputs'!C457)</f>
        <v/>
      </c>
      <c r="D457" s="157">
        <f>IF(A457="","",'Apply Constraints'!A457)</f>
        <v/>
      </c>
      <c r="E457" s="157">
        <f>IF(B457="","",(V456*B457/B456/(1+V456*(B457/B456-1))))</f>
        <v/>
      </c>
      <c r="F457" s="157">
        <f>IF(B457="","",R456*B457+T456)</f>
        <v/>
      </c>
      <c r="G457" s="157">
        <f>IF(B457="","", E457*F457)</f>
        <v/>
      </c>
      <c r="H457" s="157">
        <f>IF(B457="","", F457 - R456*B457)</f>
        <v/>
      </c>
      <c r="I457" s="157">
        <f>IF(B457="","", G457/B457)</f>
        <v/>
      </c>
      <c r="J457" s="157">
        <f>IF(B457="","", -F457* (1-(1-ANNUAL_STRATEGY_FEE)^(1/252)))</f>
        <v/>
      </c>
      <c r="K457" s="157">
        <f>IF(B457="","", H457+J457)</f>
        <v/>
      </c>
      <c r="L457" s="157">
        <f>IF(B457="","", K457+G457)</f>
        <v/>
      </c>
      <c r="M457" s="157">
        <f>IF(B457="","", G457/L457)</f>
        <v/>
      </c>
      <c r="N457" s="157">
        <f>IF(B457="","",(D457-M457))</f>
        <v/>
      </c>
      <c r="O457" s="157">
        <f>IF(B457="","",BID_OFFER_SPREAD/2*D457)</f>
        <v/>
      </c>
      <c r="P457" s="157">
        <f>IF(A457="","",IF(D457=0,-E457,IF(AND(D457=(N457+O457),NOT(O457=0)),0,IF(D457&gt;=M457,N457/(1+O457),N457/(1-O457)))))</f>
        <v/>
      </c>
      <c r="Q457" s="157">
        <f>IF(B457="","", IF(D457=0,F457*P457/B457, L457*P457/B457))</f>
        <v/>
      </c>
      <c r="R457" s="157">
        <f>IF(B457="","", Q457+I457)</f>
        <v/>
      </c>
      <c r="S457" s="157">
        <f>IF(A457="","",IF(Q457&gt;0,-Q457*B457*(1+BID_OFFER_SPREAD/2),-Q457*B457*(1-BID_OFFER_SPREAD/2)))</f>
        <v/>
      </c>
      <c r="T457" s="157">
        <f>IF(B457="","", K457+S457)</f>
        <v/>
      </c>
      <c r="U457" s="157">
        <f>IF(B457="","", R457*B457)</f>
        <v/>
      </c>
      <c r="V457" s="157">
        <f>IF(E457="","",U457/(U457+T457))</f>
        <v/>
      </c>
      <c r="W457" s="86">
        <f>IF(B457="","", IF(ROUND(V457,10)=ROUND(D457,10),"Correct", "Error"))</f>
        <v/>
      </c>
      <c r="X457" s="158">
        <f>IF(B457="","", T457+U457)</f>
        <v/>
      </c>
    </row>
    <row customHeight="1" ht="13.5" r="458" s="75">
      <c r="A458" s="126">
        <f>IF('Time Series Inputs'!A458="","",'Time Series Inputs'!A458)</f>
        <v/>
      </c>
      <c r="B458" s="157">
        <f>IF('Time Series Inputs'!B458="","",'Time Series Inputs'!B458)</f>
        <v/>
      </c>
      <c r="C458" s="157">
        <f>IF('Time Series Inputs'!C458="","",'Time Series Inputs'!C458)</f>
        <v/>
      </c>
      <c r="D458" s="157">
        <f>IF(A458="","",'Apply Constraints'!A458)</f>
        <v/>
      </c>
      <c r="E458" s="157">
        <f>IF(B458="","",(V457*B458/B457/(1+V457*(B458/B457-1))))</f>
        <v/>
      </c>
      <c r="F458" s="157">
        <f>IF(B458="","",R457*B458+T457)</f>
        <v/>
      </c>
      <c r="G458" s="157">
        <f>IF(B458="","", E458*F458)</f>
        <v/>
      </c>
      <c r="H458" s="157">
        <f>IF(B458="","", F458 - R457*B458)</f>
        <v/>
      </c>
      <c r="I458" s="157">
        <f>IF(B458="","", G458/B458)</f>
        <v/>
      </c>
      <c r="J458" s="157">
        <f>IF(B458="","", -F458* (1-(1-ANNUAL_STRATEGY_FEE)^(1/252)))</f>
        <v/>
      </c>
      <c r="K458" s="157">
        <f>IF(B458="","", H458+J458)</f>
        <v/>
      </c>
      <c r="L458" s="157">
        <f>IF(B458="","", K458+G458)</f>
        <v/>
      </c>
      <c r="M458" s="157">
        <f>IF(B458="","", G458/L458)</f>
        <v/>
      </c>
      <c r="N458" s="157">
        <f>IF(B458="","",(D458-M458))</f>
        <v/>
      </c>
      <c r="O458" s="157">
        <f>IF(B458="","",BID_OFFER_SPREAD/2*D458)</f>
        <v/>
      </c>
      <c r="P458" s="157">
        <f>IF(A458="","",IF(D458=0,-E458,IF(AND(D458=(N458+O458),NOT(O458=0)),0,IF(D458&gt;=M458,N458/(1+O458),N458/(1-O458)))))</f>
        <v/>
      </c>
      <c r="Q458" s="157">
        <f>IF(B458="","", IF(D458=0,F458*P458/B458, L458*P458/B458))</f>
        <v/>
      </c>
      <c r="R458" s="157">
        <f>IF(B458="","", Q458+I458)</f>
        <v/>
      </c>
      <c r="S458" s="157">
        <f>IF(A458="","",IF(Q458&gt;0,-Q458*B458*(1+BID_OFFER_SPREAD/2),-Q458*B458*(1-BID_OFFER_SPREAD/2)))</f>
        <v/>
      </c>
      <c r="T458" s="157">
        <f>IF(B458="","", K458+S458)</f>
        <v/>
      </c>
      <c r="U458" s="157">
        <f>IF(B458="","", R458*B458)</f>
        <v/>
      </c>
      <c r="V458" s="157">
        <f>IF(E458="","",U458/(U458+T458))</f>
        <v/>
      </c>
      <c r="W458" s="86">
        <f>IF(B458="","", IF(ROUND(V458,10)=ROUND(D458,10),"Correct", "Error"))</f>
        <v/>
      </c>
      <c r="X458" s="158">
        <f>IF(B458="","", T458+U458)</f>
        <v/>
      </c>
    </row>
    <row customHeight="1" ht="13.5" r="459" s="75">
      <c r="A459" s="126">
        <f>IF('Time Series Inputs'!A459="","",'Time Series Inputs'!A459)</f>
        <v/>
      </c>
      <c r="B459" s="157">
        <f>IF('Time Series Inputs'!B459="","",'Time Series Inputs'!B459)</f>
        <v/>
      </c>
      <c r="C459" s="157">
        <f>IF('Time Series Inputs'!C459="","",'Time Series Inputs'!C459)</f>
        <v/>
      </c>
      <c r="D459" s="157">
        <f>IF(A459="","",'Apply Constraints'!A459)</f>
        <v/>
      </c>
      <c r="E459" s="157">
        <f>IF(B459="","",(V458*B459/B458/(1+V458*(B459/B458-1))))</f>
        <v/>
      </c>
      <c r="F459" s="157">
        <f>IF(B459="","",R458*B459+T458)</f>
        <v/>
      </c>
      <c r="G459" s="157">
        <f>IF(B459="","", E459*F459)</f>
        <v/>
      </c>
      <c r="H459" s="157">
        <f>IF(B459="","", F459 - R458*B459)</f>
        <v/>
      </c>
      <c r="I459" s="157">
        <f>IF(B459="","", G459/B459)</f>
        <v/>
      </c>
      <c r="J459" s="157">
        <f>IF(B459="","", -F459* (1-(1-ANNUAL_STRATEGY_FEE)^(1/252)))</f>
        <v/>
      </c>
      <c r="K459" s="157">
        <f>IF(B459="","", H459+J459)</f>
        <v/>
      </c>
      <c r="L459" s="157">
        <f>IF(B459="","", K459+G459)</f>
        <v/>
      </c>
      <c r="M459" s="157">
        <f>IF(B459="","", G459/L459)</f>
        <v/>
      </c>
      <c r="N459" s="157">
        <f>IF(B459="","",(D459-M459))</f>
        <v/>
      </c>
      <c r="O459" s="157">
        <f>IF(B459="","",BID_OFFER_SPREAD/2*D459)</f>
        <v/>
      </c>
      <c r="P459" s="157">
        <f>IF(A459="","",IF(D459=0,-E459,IF(AND(D459=(N459+O459),NOT(O459=0)),0,IF(D459&gt;=M459,N459/(1+O459),N459/(1-O459)))))</f>
        <v/>
      </c>
      <c r="Q459" s="157">
        <f>IF(B459="","", IF(D459=0,F459*P459/B459, L459*P459/B459))</f>
        <v/>
      </c>
      <c r="R459" s="157">
        <f>IF(B459="","", Q459+I459)</f>
        <v/>
      </c>
      <c r="S459" s="157">
        <f>IF(A459="","",IF(Q459&gt;0,-Q459*B459*(1+BID_OFFER_SPREAD/2),-Q459*B459*(1-BID_OFFER_SPREAD/2)))</f>
        <v/>
      </c>
      <c r="T459" s="157">
        <f>IF(B459="","", K459+S459)</f>
        <v/>
      </c>
      <c r="U459" s="157">
        <f>IF(B459="","", R459*B459)</f>
        <v/>
      </c>
      <c r="V459" s="157">
        <f>IF(E459="","",U459/(U459+T459))</f>
        <v/>
      </c>
      <c r="W459" s="86">
        <f>IF(B459="","", IF(ROUND(V459,10)=ROUND(D459,10),"Correct", "Error"))</f>
        <v/>
      </c>
      <c r="X459" s="158">
        <f>IF(B459="","", T459+U459)</f>
        <v/>
      </c>
    </row>
    <row customHeight="1" ht="13.5" r="460" s="75">
      <c r="A460" s="126">
        <f>IF('Time Series Inputs'!A460="","",'Time Series Inputs'!A460)</f>
        <v/>
      </c>
      <c r="B460" s="157">
        <f>IF('Time Series Inputs'!B460="","",'Time Series Inputs'!B460)</f>
        <v/>
      </c>
      <c r="C460" s="157">
        <f>IF('Time Series Inputs'!C460="","",'Time Series Inputs'!C460)</f>
        <v/>
      </c>
      <c r="D460" s="157">
        <f>IF(A460="","",'Apply Constraints'!A460)</f>
        <v/>
      </c>
      <c r="E460" s="157">
        <f>IF(B460="","",(V459*B460/B459/(1+V459*(B460/B459-1))))</f>
        <v/>
      </c>
      <c r="F460" s="157">
        <f>IF(B460="","",R459*B460+T459)</f>
        <v/>
      </c>
      <c r="G460" s="157">
        <f>IF(B460="","", E460*F460)</f>
        <v/>
      </c>
      <c r="H460" s="157">
        <f>IF(B460="","", F460 - R459*B460)</f>
        <v/>
      </c>
      <c r="I460" s="157">
        <f>IF(B460="","", G460/B460)</f>
        <v/>
      </c>
      <c r="J460" s="157">
        <f>IF(B460="","", -F460* (1-(1-ANNUAL_STRATEGY_FEE)^(1/252)))</f>
        <v/>
      </c>
      <c r="K460" s="157">
        <f>IF(B460="","", H460+J460)</f>
        <v/>
      </c>
      <c r="L460" s="157">
        <f>IF(B460="","", K460+G460)</f>
        <v/>
      </c>
      <c r="M460" s="157">
        <f>IF(B460="","", G460/L460)</f>
        <v/>
      </c>
      <c r="N460" s="157">
        <f>IF(B460="","",(D460-M460))</f>
        <v/>
      </c>
      <c r="O460" s="157">
        <f>IF(B460="","",BID_OFFER_SPREAD/2*D460)</f>
        <v/>
      </c>
      <c r="P460" s="157">
        <f>IF(A460="","",IF(D460=0,-E460,IF(AND(D460=(N460+O460),NOT(O460=0)),0,IF(D460&gt;=M460,N460/(1+O460),N460/(1-O460)))))</f>
        <v/>
      </c>
      <c r="Q460" s="157">
        <f>IF(B460="","", IF(D460=0,F460*P460/B460, L460*P460/B460))</f>
        <v/>
      </c>
      <c r="R460" s="157">
        <f>IF(B460="","", Q460+I460)</f>
        <v/>
      </c>
      <c r="S460" s="157">
        <f>IF(A460="","",IF(Q460&gt;0,-Q460*B460*(1+BID_OFFER_SPREAD/2),-Q460*B460*(1-BID_OFFER_SPREAD/2)))</f>
        <v/>
      </c>
      <c r="T460" s="157">
        <f>IF(B460="","", K460+S460)</f>
        <v/>
      </c>
      <c r="U460" s="157">
        <f>IF(B460="","", R460*B460)</f>
        <v/>
      </c>
      <c r="V460" s="157">
        <f>IF(E460="","",U460/(U460+T460))</f>
        <v/>
      </c>
      <c r="W460" s="86">
        <f>IF(B460="","", IF(ROUND(V460,10)=ROUND(D460,10),"Correct", "Error"))</f>
        <v/>
      </c>
      <c r="X460" s="158">
        <f>IF(B460="","", T460+U460)</f>
        <v/>
      </c>
    </row>
    <row customHeight="1" ht="13.5" r="461" s="75">
      <c r="A461" s="126">
        <f>IF('Time Series Inputs'!A461="","",'Time Series Inputs'!A461)</f>
        <v/>
      </c>
      <c r="B461" s="157">
        <f>IF('Time Series Inputs'!B461="","",'Time Series Inputs'!B461)</f>
        <v/>
      </c>
      <c r="C461" s="157">
        <f>IF('Time Series Inputs'!C461="","",'Time Series Inputs'!C461)</f>
        <v/>
      </c>
      <c r="D461" s="157">
        <f>IF(A461="","",'Apply Constraints'!A461)</f>
        <v/>
      </c>
      <c r="E461" s="157">
        <f>IF(B461="","",(V460*B461/B460/(1+V460*(B461/B460-1))))</f>
        <v/>
      </c>
      <c r="F461" s="157">
        <f>IF(B461="","",R460*B461+T460)</f>
        <v/>
      </c>
      <c r="G461" s="157">
        <f>IF(B461="","", E461*F461)</f>
        <v/>
      </c>
      <c r="H461" s="157">
        <f>IF(B461="","", F461 - R460*B461)</f>
        <v/>
      </c>
      <c r="I461" s="157">
        <f>IF(B461="","", G461/B461)</f>
        <v/>
      </c>
      <c r="J461" s="157">
        <f>IF(B461="","", -F461* (1-(1-ANNUAL_STRATEGY_FEE)^(1/252)))</f>
        <v/>
      </c>
      <c r="K461" s="157">
        <f>IF(B461="","", H461+J461)</f>
        <v/>
      </c>
      <c r="L461" s="157">
        <f>IF(B461="","", K461+G461)</f>
        <v/>
      </c>
      <c r="M461" s="157">
        <f>IF(B461="","", G461/L461)</f>
        <v/>
      </c>
      <c r="N461" s="157">
        <f>IF(B461="","",(D461-M461))</f>
        <v/>
      </c>
      <c r="O461" s="157">
        <f>IF(B461="","",BID_OFFER_SPREAD/2*D461)</f>
        <v/>
      </c>
      <c r="P461" s="157">
        <f>IF(A461="","",IF(D461=0,-E461,IF(AND(D461=(N461+O461),NOT(O461=0)),0,IF(D461&gt;=M461,N461/(1+O461),N461/(1-O461)))))</f>
        <v/>
      </c>
      <c r="Q461" s="157">
        <f>IF(B461="","", IF(D461=0,F461*P461/B461, L461*P461/B461))</f>
        <v/>
      </c>
      <c r="R461" s="157">
        <f>IF(B461="","", Q461+I461)</f>
        <v/>
      </c>
      <c r="S461" s="157">
        <f>IF(A461="","",IF(Q461&gt;0,-Q461*B461*(1+BID_OFFER_SPREAD/2),-Q461*B461*(1-BID_OFFER_SPREAD/2)))</f>
        <v/>
      </c>
      <c r="T461" s="157">
        <f>IF(B461="","", K461+S461)</f>
        <v/>
      </c>
      <c r="U461" s="157">
        <f>IF(B461="","", R461*B461)</f>
        <v/>
      </c>
      <c r="V461" s="157">
        <f>IF(E461="","",U461/(U461+T461))</f>
        <v/>
      </c>
      <c r="W461" s="86">
        <f>IF(B461="","", IF(ROUND(V461,10)=ROUND(D461,10),"Correct", "Error"))</f>
        <v/>
      </c>
      <c r="X461" s="158">
        <f>IF(B461="","", T461+U461)</f>
        <v/>
      </c>
    </row>
    <row customHeight="1" ht="13.5" r="462" s="75">
      <c r="A462" s="126">
        <f>IF('Time Series Inputs'!A462="","",'Time Series Inputs'!A462)</f>
        <v/>
      </c>
      <c r="B462" s="157">
        <f>IF('Time Series Inputs'!B462="","",'Time Series Inputs'!B462)</f>
        <v/>
      </c>
      <c r="C462" s="157">
        <f>IF('Time Series Inputs'!C462="","",'Time Series Inputs'!C462)</f>
        <v/>
      </c>
      <c r="D462" s="157">
        <f>IF(A462="","",'Apply Constraints'!A462)</f>
        <v/>
      </c>
      <c r="E462" s="157">
        <f>IF(B462="","",(V461*B462/B461/(1+V461*(B462/B461-1))))</f>
        <v/>
      </c>
      <c r="F462" s="157">
        <f>IF(B462="","",R461*B462+T461)</f>
        <v/>
      </c>
      <c r="G462" s="157">
        <f>IF(B462="","", E462*F462)</f>
        <v/>
      </c>
      <c r="H462" s="157">
        <f>IF(B462="","", F462 - R461*B462)</f>
        <v/>
      </c>
      <c r="I462" s="157">
        <f>IF(B462="","", G462/B462)</f>
        <v/>
      </c>
      <c r="J462" s="157">
        <f>IF(B462="","", -F462* (1-(1-ANNUAL_STRATEGY_FEE)^(1/252)))</f>
        <v/>
      </c>
      <c r="K462" s="157">
        <f>IF(B462="","", H462+J462)</f>
        <v/>
      </c>
      <c r="L462" s="157">
        <f>IF(B462="","", K462+G462)</f>
        <v/>
      </c>
      <c r="M462" s="157">
        <f>IF(B462="","", G462/L462)</f>
        <v/>
      </c>
      <c r="N462" s="157">
        <f>IF(B462="","",(D462-M462))</f>
        <v/>
      </c>
      <c r="O462" s="157">
        <f>IF(B462="","",BID_OFFER_SPREAD/2*D462)</f>
        <v/>
      </c>
      <c r="P462" s="157">
        <f>IF(A462="","",IF(D462=0,-E462,IF(AND(D462=(N462+O462),NOT(O462=0)),0,IF(D462&gt;=M462,N462/(1+O462),N462/(1-O462)))))</f>
        <v/>
      </c>
      <c r="Q462" s="157">
        <f>IF(B462="","", IF(D462=0,F462*P462/B462, L462*P462/B462))</f>
        <v/>
      </c>
      <c r="R462" s="157">
        <f>IF(B462="","", Q462+I462)</f>
        <v/>
      </c>
      <c r="S462" s="157">
        <f>IF(A462="","",IF(Q462&gt;0,-Q462*B462*(1+BID_OFFER_SPREAD/2),-Q462*B462*(1-BID_OFFER_SPREAD/2)))</f>
        <v/>
      </c>
      <c r="T462" s="157">
        <f>IF(B462="","", K462+S462)</f>
        <v/>
      </c>
      <c r="U462" s="157">
        <f>IF(B462="","", R462*B462)</f>
        <v/>
      </c>
      <c r="V462" s="157">
        <f>IF(E462="","",U462/(U462+T462))</f>
        <v/>
      </c>
      <c r="W462" s="86">
        <f>IF(B462="","", IF(ROUND(V462,10)=ROUND(D462,10),"Correct", "Error"))</f>
        <v/>
      </c>
      <c r="X462" s="158">
        <f>IF(B462="","", T462+U462)</f>
        <v/>
      </c>
    </row>
    <row customHeight="1" ht="13.5" r="463" s="75">
      <c r="A463" s="126">
        <f>IF('Time Series Inputs'!A463="","",'Time Series Inputs'!A463)</f>
        <v/>
      </c>
      <c r="B463" s="157">
        <f>IF('Time Series Inputs'!B463="","",'Time Series Inputs'!B463)</f>
        <v/>
      </c>
      <c r="C463" s="157">
        <f>IF('Time Series Inputs'!C463="","",'Time Series Inputs'!C463)</f>
        <v/>
      </c>
      <c r="D463" s="157">
        <f>IF(A463="","",'Apply Constraints'!A463)</f>
        <v/>
      </c>
      <c r="E463" s="157">
        <f>IF(B463="","",(V462*B463/B462/(1+V462*(B463/B462-1))))</f>
        <v/>
      </c>
      <c r="F463" s="157">
        <f>IF(B463="","",R462*B463+T462)</f>
        <v/>
      </c>
      <c r="G463" s="157">
        <f>IF(B463="","", E463*F463)</f>
        <v/>
      </c>
      <c r="H463" s="157">
        <f>IF(B463="","", F463 - R462*B463)</f>
        <v/>
      </c>
      <c r="I463" s="157">
        <f>IF(B463="","", G463/B463)</f>
        <v/>
      </c>
      <c r="J463" s="157">
        <f>IF(B463="","", -F463* (1-(1-ANNUAL_STRATEGY_FEE)^(1/252)))</f>
        <v/>
      </c>
      <c r="K463" s="157">
        <f>IF(B463="","", H463+J463)</f>
        <v/>
      </c>
      <c r="L463" s="157">
        <f>IF(B463="","", K463+G463)</f>
        <v/>
      </c>
      <c r="M463" s="157">
        <f>IF(B463="","", G463/L463)</f>
        <v/>
      </c>
      <c r="N463" s="157">
        <f>IF(B463="","",(D463-M463))</f>
        <v/>
      </c>
      <c r="O463" s="157">
        <f>IF(B463="","",BID_OFFER_SPREAD/2*D463)</f>
        <v/>
      </c>
      <c r="P463" s="157">
        <f>IF(A463="","",IF(D463=0,-E463,IF(AND(D463=(N463+O463),NOT(O463=0)),0,IF(D463&gt;=M463,N463/(1+O463),N463/(1-O463)))))</f>
        <v/>
      </c>
      <c r="Q463" s="157">
        <f>IF(B463="","", IF(D463=0,F463*P463/B463, L463*P463/B463))</f>
        <v/>
      </c>
      <c r="R463" s="157">
        <f>IF(B463="","", Q463+I463)</f>
        <v/>
      </c>
      <c r="S463" s="157">
        <f>IF(A463="","",IF(Q463&gt;0,-Q463*B463*(1+BID_OFFER_SPREAD/2),-Q463*B463*(1-BID_OFFER_SPREAD/2)))</f>
        <v/>
      </c>
      <c r="T463" s="157">
        <f>IF(B463="","", K463+S463)</f>
        <v/>
      </c>
      <c r="U463" s="157">
        <f>IF(B463="","", R463*B463)</f>
        <v/>
      </c>
      <c r="V463" s="157">
        <f>IF(E463="","",U463/(U463+T463))</f>
        <v/>
      </c>
      <c r="W463" s="86">
        <f>IF(B463="","", IF(ROUND(V463,10)=ROUND(D463,10),"Correct", "Error"))</f>
        <v/>
      </c>
      <c r="X463" s="158">
        <f>IF(B463="","", T463+U463)</f>
        <v/>
      </c>
    </row>
    <row customHeight="1" ht="13.5" r="464" s="75">
      <c r="A464" s="126">
        <f>IF('Time Series Inputs'!A464="","",'Time Series Inputs'!A464)</f>
        <v/>
      </c>
      <c r="B464" s="157">
        <f>IF('Time Series Inputs'!B464="","",'Time Series Inputs'!B464)</f>
        <v/>
      </c>
      <c r="C464" s="157">
        <f>IF('Time Series Inputs'!C464="","",'Time Series Inputs'!C464)</f>
        <v/>
      </c>
      <c r="D464" s="157">
        <f>IF(A464="","",'Apply Constraints'!A464)</f>
        <v/>
      </c>
      <c r="E464" s="157">
        <f>IF(B464="","",(V463*B464/B463/(1+V463*(B464/B463-1))))</f>
        <v/>
      </c>
      <c r="F464" s="157">
        <f>IF(B464="","",R463*B464+T463)</f>
        <v/>
      </c>
      <c r="G464" s="157">
        <f>IF(B464="","", E464*F464)</f>
        <v/>
      </c>
      <c r="H464" s="157">
        <f>IF(B464="","", F464 - R463*B464)</f>
        <v/>
      </c>
      <c r="I464" s="157">
        <f>IF(B464="","", G464/B464)</f>
        <v/>
      </c>
      <c r="J464" s="157">
        <f>IF(B464="","", -F464* (1-(1-ANNUAL_STRATEGY_FEE)^(1/252)))</f>
        <v/>
      </c>
      <c r="K464" s="157">
        <f>IF(B464="","", H464+J464)</f>
        <v/>
      </c>
      <c r="L464" s="157">
        <f>IF(B464="","", K464+G464)</f>
        <v/>
      </c>
      <c r="M464" s="157">
        <f>IF(B464="","", G464/L464)</f>
        <v/>
      </c>
      <c r="N464" s="157">
        <f>IF(B464="","",(D464-M464))</f>
        <v/>
      </c>
      <c r="O464" s="157">
        <f>IF(B464="","",BID_OFFER_SPREAD/2*D464)</f>
        <v/>
      </c>
      <c r="P464" s="157">
        <f>IF(A464="","",IF(D464=0,-E464,IF(AND(D464=(N464+O464),NOT(O464=0)),0,IF(D464&gt;=M464,N464/(1+O464),N464/(1-O464)))))</f>
        <v/>
      </c>
      <c r="Q464" s="157">
        <f>IF(B464="","", IF(D464=0,F464*P464/B464, L464*P464/B464))</f>
        <v/>
      </c>
      <c r="R464" s="157">
        <f>IF(B464="","", Q464+I464)</f>
        <v/>
      </c>
      <c r="S464" s="157">
        <f>IF(A464="","",IF(Q464&gt;0,-Q464*B464*(1+BID_OFFER_SPREAD/2),-Q464*B464*(1-BID_OFFER_SPREAD/2)))</f>
        <v/>
      </c>
      <c r="T464" s="157">
        <f>IF(B464="","", K464+S464)</f>
        <v/>
      </c>
      <c r="U464" s="157">
        <f>IF(B464="","", R464*B464)</f>
        <v/>
      </c>
      <c r="V464" s="157">
        <f>IF(E464="","",U464/(U464+T464))</f>
        <v/>
      </c>
      <c r="W464" s="86">
        <f>IF(B464="","", IF(ROUND(V464,10)=ROUND(D464,10),"Correct", "Error"))</f>
        <v/>
      </c>
      <c r="X464" s="158">
        <f>IF(B464="","", T464+U464)</f>
        <v/>
      </c>
    </row>
    <row customHeight="1" ht="13.5" r="465" s="75">
      <c r="A465" s="126">
        <f>IF('Time Series Inputs'!A465="","",'Time Series Inputs'!A465)</f>
        <v/>
      </c>
      <c r="B465" s="157">
        <f>IF('Time Series Inputs'!B465="","",'Time Series Inputs'!B465)</f>
        <v/>
      </c>
      <c r="C465" s="157">
        <f>IF('Time Series Inputs'!C465="","",'Time Series Inputs'!C465)</f>
        <v/>
      </c>
      <c r="D465" s="157">
        <f>IF(A465="","",'Apply Constraints'!A465)</f>
        <v/>
      </c>
      <c r="E465" s="157">
        <f>IF(B465="","",(V464*B465/B464/(1+V464*(B465/B464-1))))</f>
        <v/>
      </c>
      <c r="F465" s="157">
        <f>IF(B465="","",R464*B465+T464)</f>
        <v/>
      </c>
      <c r="G465" s="157">
        <f>IF(B465="","", E465*F465)</f>
        <v/>
      </c>
      <c r="H465" s="157">
        <f>IF(B465="","", F465 - R464*B465)</f>
        <v/>
      </c>
      <c r="I465" s="157">
        <f>IF(B465="","", G465/B465)</f>
        <v/>
      </c>
      <c r="J465" s="157">
        <f>IF(B465="","", -F465* (1-(1-ANNUAL_STRATEGY_FEE)^(1/252)))</f>
        <v/>
      </c>
      <c r="K465" s="157">
        <f>IF(B465="","", H465+J465)</f>
        <v/>
      </c>
      <c r="L465" s="157">
        <f>IF(B465="","", K465+G465)</f>
        <v/>
      </c>
      <c r="M465" s="157">
        <f>IF(B465="","", G465/L465)</f>
        <v/>
      </c>
      <c r="N465" s="157">
        <f>IF(B465="","",(D465-M465))</f>
        <v/>
      </c>
      <c r="O465" s="157">
        <f>IF(B465="","",BID_OFFER_SPREAD/2*D465)</f>
        <v/>
      </c>
      <c r="P465" s="157">
        <f>IF(A465="","",IF(D465=0,-E465,IF(AND(D465=(N465+O465),NOT(O465=0)),0,IF(D465&gt;=M465,N465/(1+O465),N465/(1-O465)))))</f>
        <v/>
      </c>
      <c r="Q465" s="157">
        <f>IF(B465="","", IF(D465=0,F465*P465/B465, L465*P465/B465))</f>
        <v/>
      </c>
      <c r="R465" s="157">
        <f>IF(B465="","", Q465+I465)</f>
        <v/>
      </c>
      <c r="S465" s="157">
        <f>IF(A465="","",IF(Q465&gt;0,-Q465*B465*(1+BID_OFFER_SPREAD/2),-Q465*B465*(1-BID_OFFER_SPREAD/2)))</f>
        <v/>
      </c>
      <c r="T465" s="157">
        <f>IF(B465="","", K465+S465)</f>
        <v/>
      </c>
      <c r="U465" s="157">
        <f>IF(B465="","", R465*B465)</f>
        <v/>
      </c>
      <c r="V465" s="157">
        <f>IF(E465="","",U465/(U465+T465))</f>
        <v/>
      </c>
      <c r="W465" s="86">
        <f>IF(B465="","", IF(ROUND(V465,10)=ROUND(D465,10),"Correct", "Error"))</f>
        <v/>
      </c>
      <c r="X465" s="158">
        <f>IF(B465="","", T465+U465)</f>
        <v/>
      </c>
    </row>
    <row customHeight="1" ht="13.5" r="466" s="75">
      <c r="A466" s="126">
        <f>IF('Time Series Inputs'!A466="","",'Time Series Inputs'!A466)</f>
        <v/>
      </c>
      <c r="B466" s="157">
        <f>IF('Time Series Inputs'!B466="","",'Time Series Inputs'!B466)</f>
        <v/>
      </c>
      <c r="C466" s="157">
        <f>IF('Time Series Inputs'!C466="","",'Time Series Inputs'!C466)</f>
        <v/>
      </c>
      <c r="D466" s="157">
        <f>IF(A466="","",'Apply Constraints'!A466)</f>
        <v/>
      </c>
      <c r="E466" s="157">
        <f>IF(B466="","",(V465*B466/B465/(1+V465*(B466/B465-1))))</f>
        <v/>
      </c>
      <c r="F466" s="157">
        <f>IF(B466="","",R465*B466+T465)</f>
        <v/>
      </c>
      <c r="G466" s="157">
        <f>IF(B466="","", E466*F466)</f>
        <v/>
      </c>
      <c r="H466" s="157">
        <f>IF(B466="","", F466 - R465*B466)</f>
        <v/>
      </c>
      <c r="I466" s="157">
        <f>IF(B466="","", G466/B466)</f>
        <v/>
      </c>
      <c r="J466" s="157">
        <f>IF(B466="","", -F466* (1-(1-ANNUAL_STRATEGY_FEE)^(1/252)))</f>
        <v/>
      </c>
      <c r="K466" s="157">
        <f>IF(B466="","", H466+J466)</f>
        <v/>
      </c>
      <c r="L466" s="157">
        <f>IF(B466="","", K466+G466)</f>
        <v/>
      </c>
      <c r="M466" s="157">
        <f>IF(B466="","", G466/L466)</f>
        <v/>
      </c>
      <c r="N466" s="157">
        <f>IF(B466="","",(D466-M466))</f>
        <v/>
      </c>
      <c r="O466" s="157">
        <f>IF(B466="","",BID_OFFER_SPREAD/2*D466)</f>
        <v/>
      </c>
      <c r="P466" s="157">
        <f>IF(A466="","",IF(D466=0,-E466,IF(AND(D466=(N466+O466),NOT(O466=0)),0,IF(D466&gt;=M466,N466/(1+O466),N466/(1-O466)))))</f>
        <v/>
      </c>
      <c r="Q466" s="157">
        <f>IF(B466="","", IF(D466=0,F466*P466/B466, L466*P466/B466))</f>
        <v/>
      </c>
      <c r="R466" s="157">
        <f>IF(B466="","", Q466+I466)</f>
        <v/>
      </c>
      <c r="S466" s="157">
        <f>IF(A466="","",IF(Q466&gt;0,-Q466*B466*(1+BID_OFFER_SPREAD/2),-Q466*B466*(1-BID_OFFER_SPREAD/2)))</f>
        <v/>
      </c>
      <c r="T466" s="157">
        <f>IF(B466="","", K466+S466)</f>
        <v/>
      </c>
      <c r="U466" s="157">
        <f>IF(B466="","", R466*B466)</f>
        <v/>
      </c>
      <c r="V466" s="157">
        <f>IF(E466="","",U466/(U466+T466))</f>
        <v/>
      </c>
      <c r="W466" s="86">
        <f>IF(B466="","", IF(ROUND(V466,10)=ROUND(D466,10),"Correct", "Error"))</f>
        <v/>
      </c>
      <c r="X466" s="158">
        <f>IF(B466="","", T466+U466)</f>
        <v/>
      </c>
    </row>
    <row customHeight="1" ht="13.5" r="467" s="75">
      <c r="A467" s="126">
        <f>IF('Time Series Inputs'!A467="","",'Time Series Inputs'!A467)</f>
        <v/>
      </c>
      <c r="B467" s="157">
        <f>IF('Time Series Inputs'!B467="","",'Time Series Inputs'!B467)</f>
        <v/>
      </c>
      <c r="C467" s="157">
        <f>IF('Time Series Inputs'!C467="","",'Time Series Inputs'!C467)</f>
        <v/>
      </c>
      <c r="D467" s="157">
        <f>IF(A467="","",'Apply Constraints'!A467)</f>
        <v/>
      </c>
      <c r="E467" s="157">
        <f>IF(B467="","",(V466*B467/B466/(1+V466*(B467/B466-1))))</f>
        <v/>
      </c>
      <c r="F467" s="157">
        <f>IF(B467="","",R466*B467+T466)</f>
        <v/>
      </c>
      <c r="G467" s="157">
        <f>IF(B467="","", E467*F467)</f>
        <v/>
      </c>
      <c r="H467" s="157">
        <f>IF(B467="","", F467 - R466*B467)</f>
        <v/>
      </c>
      <c r="I467" s="157">
        <f>IF(B467="","", G467/B467)</f>
        <v/>
      </c>
      <c r="J467" s="157">
        <f>IF(B467="","", -F467* (1-(1-ANNUAL_STRATEGY_FEE)^(1/252)))</f>
        <v/>
      </c>
      <c r="K467" s="157">
        <f>IF(B467="","", H467+J467)</f>
        <v/>
      </c>
      <c r="L467" s="157">
        <f>IF(B467="","", K467+G467)</f>
        <v/>
      </c>
      <c r="M467" s="157">
        <f>IF(B467="","", G467/L467)</f>
        <v/>
      </c>
      <c r="N467" s="157">
        <f>IF(B467="","",(D467-M467))</f>
        <v/>
      </c>
      <c r="O467" s="157">
        <f>IF(B467="","",BID_OFFER_SPREAD/2*D467)</f>
        <v/>
      </c>
      <c r="P467" s="157">
        <f>IF(A467="","",IF(D467=0,-E467,IF(AND(D467=(N467+O467),NOT(O467=0)),0,IF(D467&gt;=M467,N467/(1+O467),N467/(1-O467)))))</f>
        <v/>
      </c>
      <c r="Q467" s="157">
        <f>IF(B467="","", IF(D467=0,F467*P467/B467, L467*P467/B467))</f>
        <v/>
      </c>
      <c r="R467" s="157">
        <f>IF(B467="","", Q467+I467)</f>
        <v/>
      </c>
      <c r="S467" s="157">
        <f>IF(A467="","",IF(Q467&gt;0,-Q467*B467*(1+BID_OFFER_SPREAD/2),-Q467*B467*(1-BID_OFFER_SPREAD/2)))</f>
        <v/>
      </c>
      <c r="T467" s="157">
        <f>IF(B467="","", K467+S467)</f>
        <v/>
      </c>
      <c r="U467" s="157">
        <f>IF(B467="","", R467*B467)</f>
        <v/>
      </c>
      <c r="V467" s="157">
        <f>IF(E467="","",U467/(U467+T467))</f>
        <v/>
      </c>
      <c r="W467" s="86">
        <f>IF(B467="","", IF(ROUND(V467,10)=ROUND(D467,10),"Correct", "Error"))</f>
        <v/>
      </c>
      <c r="X467" s="158">
        <f>IF(B467="","", T467+U467)</f>
        <v/>
      </c>
    </row>
    <row customHeight="1" ht="13.5" r="468" s="75">
      <c r="A468" s="126">
        <f>IF('Time Series Inputs'!A468="","",'Time Series Inputs'!A468)</f>
        <v/>
      </c>
      <c r="B468" s="157">
        <f>IF('Time Series Inputs'!B468="","",'Time Series Inputs'!B468)</f>
        <v/>
      </c>
      <c r="C468" s="157">
        <f>IF('Time Series Inputs'!C468="","",'Time Series Inputs'!C468)</f>
        <v/>
      </c>
      <c r="D468" s="157">
        <f>IF(A468="","",'Apply Constraints'!A468)</f>
        <v/>
      </c>
      <c r="E468" s="157">
        <f>IF(B468="","",(V467*B468/B467/(1+V467*(B468/B467-1))))</f>
        <v/>
      </c>
      <c r="F468" s="157">
        <f>IF(B468="","",R467*B468+T467)</f>
        <v/>
      </c>
      <c r="G468" s="157">
        <f>IF(B468="","", E468*F468)</f>
        <v/>
      </c>
      <c r="H468" s="157">
        <f>IF(B468="","", F468 - R467*B468)</f>
        <v/>
      </c>
      <c r="I468" s="157">
        <f>IF(B468="","", G468/B468)</f>
        <v/>
      </c>
      <c r="J468" s="157">
        <f>IF(B468="","", -F468* (1-(1-ANNUAL_STRATEGY_FEE)^(1/252)))</f>
        <v/>
      </c>
      <c r="K468" s="157">
        <f>IF(B468="","", H468+J468)</f>
        <v/>
      </c>
      <c r="L468" s="157">
        <f>IF(B468="","", K468+G468)</f>
        <v/>
      </c>
      <c r="M468" s="157">
        <f>IF(B468="","", G468/L468)</f>
        <v/>
      </c>
      <c r="N468" s="157">
        <f>IF(B468="","",(D468-M468))</f>
        <v/>
      </c>
      <c r="O468" s="157">
        <f>IF(B468="","",BID_OFFER_SPREAD/2*D468)</f>
        <v/>
      </c>
      <c r="P468" s="157">
        <f>IF(A468="","",IF(D468=0,-E468,IF(AND(D468=(N468+O468),NOT(O468=0)),0,IF(D468&gt;=M468,N468/(1+O468),N468/(1-O468)))))</f>
        <v/>
      </c>
      <c r="Q468" s="157">
        <f>IF(B468="","", IF(D468=0,F468*P468/B468, L468*P468/B468))</f>
        <v/>
      </c>
      <c r="R468" s="157">
        <f>IF(B468="","", Q468+I468)</f>
        <v/>
      </c>
      <c r="S468" s="157">
        <f>IF(A468="","",IF(Q468&gt;0,-Q468*B468*(1+BID_OFFER_SPREAD/2),-Q468*B468*(1-BID_OFFER_SPREAD/2)))</f>
        <v/>
      </c>
      <c r="T468" s="157">
        <f>IF(B468="","", K468+S468)</f>
        <v/>
      </c>
      <c r="U468" s="157">
        <f>IF(B468="","", R468*B468)</f>
        <v/>
      </c>
      <c r="V468" s="157">
        <f>IF(E468="","",U468/(U468+T468))</f>
        <v/>
      </c>
      <c r="W468" s="86">
        <f>IF(B468="","", IF(ROUND(V468,10)=ROUND(D468,10),"Correct", "Error"))</f>
        <v/>
      </c>
      <c r="X468" s="158">
        <f>IF(B468="","", T468+U468)</f>
        <v/>
      </c>
    </row>
    <row customHeight="1" ht="13.5" r="469" s="75">
      <c r="A469" s="126">
        <f>IF('Time Series Inputs'!A469="","",'Time Series Inputs'!A469)</f>
        <v/>
      </c>
      <c r="B469" s="157">
        <f>IF('Time Series Inputs'!B469="","",'Time Series Inputs'!B469)</f>
        <v/>
      </c>
      <c r="C469" s="157">
        <f>IF('Time Series Inputs'!C469="","",'Time Series Inputs'!C469)</f>
        <v/>
      </c>
      <c r="D469" s="157">
        <f>IF(A469="","",'Apply Constraints'!A469)</f>
        <v/>
      </c>
      <c r="E469" s="157">
        <f>IF(B469="","",(V468*B469/B468/(1+V468*(B469/B468-1))))</f>
        <v/>
      </c>
      <c r="F469" s="157">
        <f>IF(B469="","",R468*B469+T468)</f>
        <v/>
      </c>
      <c r="G469" s="157">
        <f>IF(B469="","", E469*F469)</f>
        <v/>
      </c>
      <c r="H469" s="157">
        <f>IF(B469="","", F469 - R468*B469)</f>
        <v/>
      </c>
      <c r="I469" s="157">
        <f>IF(B469="","", G469/B469)</f>
        <v/>
      </c>
      <c r="J469" s="157">
        <f>IF(B469="","", -F469* (1-(1-ANNUAL_STRATEGY_FEE)^(1/252)))</f>
        <v/>
      </c>
      <c r="K469" s="157">
        <f>IF(B469="","", H469+J469)</f>
        <v/>
      </c>
      <c r="L469" s="157">
        <f>IF(B469="","", K469+G469)</f>
        <v/>
      </c>
      <c r="M469" s="157">
        <f>IF(B469="","", G469/L469)</f>
        <v/>
      </c>
      <c r="N469" s="157">
        <f>IF(B469="","",(D469-M469))</f>
        <v/>
      </c>
      <c r="O469" s="157">
        <f>IF(B469="","",BID_OFFER_SPREAD/2*D469)</f>
        <v/>
      </c>
      <c r="P469" s="157">
        <f>IF(A469="","",IF(D469=0,-E469,IF(AND(D469=(N469+O469),NOT(O469=0)),0,IF(D469&gt;=M469,N469/(1+O469),N469/(1-O469)))))</f>
        <v/>
      </c>
      <c r="Q469" s="157">
        <f>IF(B469="","", IF(D469=0,F469*P469/B469, L469*P469/B469))</f>
        <v/>
      </c>
      <c r="R469" s="157">
        <f>IF(B469="","", Q469+I469)</f>
        <v/>
      </c>
      <c r="S469" s="157">
        <f>IF(A469="","",IF(Q469&gt;0,-Q469*B469*(1+BID_OFFER_SPREAD/2),-Q469*B469*(1-BID_OFFER_SPREAD/2)))</f>
        <v/>
      </c>
      <c r="T469" s="157">
        <f>IF(B469="","", K469+S469)</f>
        <v/>
      </c>
      <c r="U469" s="157">
        <f>IF(B469="","", R469*B469)</f>
        <v/>
      </c>
      <c r="V469" s="157">
        <f>IF(E469="","",U469/(U469+T469))</f>
        <v/>
      </c>
      <c r="W469" s="86">
        <f>IF(B469="","", IF(ROUND(V469,10)=ROUND(D469,10),"Correct", "Error"))</f>
        <v/>
      </c>
      <c r="X469" s="158">
        <f>IF(B469="","", T469+U469)</f>
        <v/>
      </c>
    </row>
    <row customHeight="1" ht="13.5" r="470" s="75">
      <c r="A470" s="126">
        <f>IF('Time Series Inputs'!A470="","",'Time Series Inputs'!A470)</f>
        <v/>
      </c>
      <c r="B470" s="157">
        <f>IF('Time Series Inputs'!B470="","",'Time Series Inputs'!B470)</f>
        <v/>
      </c>
      <c r="C470" s="157">
        <f>IF('Time Series Inputs'!C470="","",'Time Series Inputs'!C470)</f>
        <v/>
      </c>
      <c r="D470" s="157">
        <f>IF(A470="","",'Apply Constraints'!A470)</f>
        <v/>
      </c>
      <c r="E470" s="157">
        <f>IF(B470="","",(V469*B470/B469/(1+V469*(B470/B469-1))))</f>
        <v/>
      </c>
      <c r="F470" s="157">
        <f>IF(B470="","",R469*B470+T469)</f>
        <v/>
      </c>
      <c r="G470" s="157">
        <f>IF(B470="","", E470*F470)</f>
        <v/>
      </c>
      <c r="H470" s="157">
        <f>IF(B470="","", F470 - R469*B470)</f>
        <v/>
      </c>
      <c r="I470" s="157">
        <f>IF(B470="","", G470/B470)</f>
        <v/>
      </c>
      <c r="J470" s="157">
        <f>IF(B470="","", -F470* (1-(1-ANNUAL_STRATEGY_FEE)^(1/252)))</f>
        <v/>
      </c>
      <c r="K470" s="157">
        <f>IF(B470="","", H470+J470)</f>
        <v/>
      </c>
      <c r="L470" s="157">
        <f>IF(B470="","", K470+G470)</f>
        <v/>
      </c>
      <c r="M470" s="157">
        <f>IF(B470="","", G470/L470)</f>
        <v/>
      </c>
      <c r="N470" s="157">
        <f>IF(B470="","",(D470-M470))</f>
        <v/>
      </c>
      <c r="O470" s="157">
        <f>IF(B470="","",BID_OFFER_SPREAD/2*D470)</f>
        <v/>
      </c>
      <c r="P470" s="157">
        <f>IF(A470="","",IF(D470=0,-E470,IF(AND(D470=(N470+O470),NOT(O470=0)),0,IF(D470&gt;=M470,N470/(1+O470),N470/(1-O470)))))</f>
        <v/>
      </c>
      <c r="Q470" s="157">
        <f>IF(B470="","", IF(D470=0,F470*P470/B470, L470*P470/B470))</f>
        <v/>
      </c>
      <c r="R470" s="157">
        <f>IF(B470="","", Q470+I470)</f>
        <v/>
      </c>
      <c r="S470" s="157">
        <f>IF(A470="","",IF(Q470&gt;0,-Q470*B470*(1+BID_OFFER_SPREAD/2),-Q470*B470*(1-BID_OFFER_SPREAD/2)))</f>
        <v/>
      </c>
      <c r="T470" s="157">
        <f>IF(B470="","", K470+S470)</f>
        <v/>
      </c>
      <c r="U470" s="157">
        <f>IF(B470="","", R470*B470)</f>
        <v/>
      </c>
      <c r="V470" s="157">
        <f>IF(E470="","",U470/(U470+T470))</f>
        <v/>
      </c>
      <c r="W470" s="86">
        <f>IF(B470="","", IF(ROUND(V470,10)=ROUND(D470,10),"Correct", "Error"))</f>
        <v/>
      </c>
      <c r="X470" s="158">
        <f>IF(B470="","", T470+U470)</f>
        <v/>
      </c>
    </row>
    <row customHeight="1" ht="13.5" r="471" s="75">
      <c r="A471" s="126">
        <f>IF('Time Series Inputs'!A471="","",'Time Series Inputs'!A471)</f>
        <v/>
      </c>
      <c r="B471" s="157">
        <f>IF('Time Series Inputs'!B471="","",'Time Series Inputs'!B471)</f>
        <v/>
      </c>
      <c r="C471" s="157">
        <f>IF('Time Series Inputs'!C471="","",'Time Series Inputs'!C471)</f>
        <v/>
      </c>
      <c r="D471" s="157">
        <f>IF(A471="","",'Apply Constraints'!A471)</f>
        <v/>
      </c>
      <c r="E471" s="157">
        <f>IF(B471="","",(V470*B471/B470/(1+V470*(B471/B470-1))))</f>
        <v/>
      </c>
      <c r="F471" s="157">
        <f>IF(B471="","",R470*B471+T470)</f>
        <v/>
      </c>
      <c r="G471" s="157">
        <f>IF(B471="","", E471*F471)</f>
        <v/>
      </c>
      <c r="H471" s="157">
        <f>IF(B471="","", F471 - R470*B471)</f>
        <v/>
      </c>
      <c r="I471" s="157">
        <f>IF(B471="","", G471/B471)</f>
        <v/>
      </c>
      <c r="J471" s="157">
        <f>IF(B471="","", -F471* (1-(1-ANNUAL_STRATEGY_FEE)^(1/252)))</f>
        <v/>
      </c>
      <c r="K471" s="157">
        <f>IF(B471="","", H471+J471)</f>
        <v/>
      </c>
      <c r="L471" s="157">
        <f>IF(B471="","", K471+G471)</f>
        <v/>
      </c>
      <c r="M471" s="157">
        <f>IF(B471="","", G471/L471)</f>
        <v/>
      </c>
      <c r="N471" s="157">
        <f>IF(B471="","",(D471-M471))</f>
        <v/>
      </c>
      <c r="O471" s="157">
        <f>IF(B471="","",BID_OFFER_SPREAD/2*D471)</f>
        <v/>
      </c>
      <c r="P471" s="157">
        <f>IF(A471="","",IF(D471=0,-E471,IF(AND(D471=(N471+O471),NOT(O471=0)),0,IF(D471&gt;=M471,N471/(1+O471),N471/(1-O471)))))</f>
        <v/>
      </c>
      <c r="Q471" s="157">
        <f>IF(B471="","", IF(D471=0,F471*P471/B471, L471*P471/B471))</f>
        <v/>
      </c>
      <c r="R471" s="157">
        <f>IF(B471="","", Q471+I471)</f>
        <v/>
      </c>
      <c r="S471" s="157">
        <f>IF(A471="","",IF(Q471&gt;0,-Q471*B471*(1+BID_OFFER_SPREAD/2),-Q471*B471*(1-BID_OFFER_SPREAD/2)))</f>
        <v/>
      </c>
      <c r="T471" s="157">
        <f>IF(B471="","", K471+S471)</f>
        <v/>
      </c>
      <c r="U471" s="157">
        <f>IF(B471="","", R471*B471)</f>
        <v/>
      </c>
      <c r="V471" s="157">
        <f>IF(E471="","",U471/(U471+T471))</f>
        <v/>
      </c>
      <c r="W471" s="86">
        <f>IF(B471="","", IF(ROUND(V471,10)=ROUND(D471,10),"Correct", "Error"))</f>
        <v/>
      </c>
      <c r="X471" s="158">
        <f>IF(B471="","", T471+U471)</f>
        <v/>
      </c>
    </row>
    <row customHeight="1" ht="13.5" r="472" s="75">
      <c r="A472" s="126">
        <f>IF('Time Series Inputs'!A472="","",'Time Series Inputs'!A472)</f>
        <v/>
      </c>
      <c r="B472" s="157">
        <f>IF('Time Series Inputs'!B472="","",'Time Series Inputs'!B472)</f>
        <v/>
      </c>
      <c r="C472" s="157">
        <f>IF('Time Series Inputs'!C472="","",'Time Series Inputs'!C472)</f>
        <v/>
      </c>
      <c r="D472" s="157">
        <f>IF(A472="","",'Apply Constraints'!A472)</f>
        <v/>
      </c>
      <c r="E472" s="157">
        <f>IF(B472="","",(V471*B472/B471/(1+V471*(B472/B471-1))))</f>
        <v/>
      </c>
      <c r="F472" s="157">
        <f>IF(B472="","",R471*B472+T471)</f>
        <v/>
      </c>
      <c r="G472" s="157">
        <f>IF(B472="","", E472*F472)</f>
        <v/>
      </c>
      <c r="H472" s="157">
        <f>IF(B472="","", F472 - R471*B472)</f>
        <v/>
      </c>
      <c r="I472" s="157">
        <f>IF(B472="","", G472/B472)</f>
        <v/>
      </c>
      <c r="J472" s="157">
        <f>IF(B472="","", -F472* (1-(1-ANNUAL_STRATEGY_FEE)^(1/252)))</f>
        <v/>
      </c>
      <c r="K472" s="157">
        <f>IF(B472="","", H472+J472)</f>
        <v/>
      </c>
      <c r="L472" s="157">
        <f>IF(B472="","", K472+G472)</f>
        <v/>
      </c>
      <c r="M472" s="157">
        <f>IF(B472="","", G472/L472)</f>
        <v/>
      </c>
      <c r="N472" s="157">
        <f>IF(B472="","",(D472-M472))</f>
        <v/>
      </c>
      <c r="O472" s="157">
        <f>IF(B472="","",BID_OFFER_SPREAD/2*D472)</f>
        <v/>
      </c>
      <c r="P472" s="157">
        <f>IF(A472="","",IF(D472=0,-E472,IF(AND(D472=(N472+O472),NOT(O472=0)),0,IF(D472&gt;=M472,N472/(1+O472),N472/(1-O472)))))</f>
        <v/>
      </c>
      <c r="Q472" s="157">
        <f>IF(B472="","", IF(D472=0,F472*P472/B472, L472*P472/B472))</f>
        <v/>
      </c>
      <c r="R472" s="157">
        <f>IF(B472="","", Q472+I472)</f>
        <v/>
      </c>
      <c r="S472" s="157">
        <f>IF(A472="","",IF(Q472&gt;0,-Q472*B472*(1+BID_OFFER_SPREAD/2),-Q472*B472*(1-BID_OFFER_SPREAD/2)))</f>
        <v/>
      </c>
      <c r="T472" s="157">
        <f>IF(B472="","", K472+S472)</f>
        <v/>
      </c>
      <c r="U472" s="157">
        <f>IF(B472="","", R472*B472)</f>
        <v/>
      </c>
      <c r="V472" s="157">
        <f>IF(E472="","",U472/(U472+T472))</f>
        <v/>
      </c>
      <c r="W472" s="86">
        <f>IF(B472="","", IF(ROUND(V472,10)=ROUND(D472,10),"Correct", "Error"))</f>
        <v/>
      </c>
      <c r="X472" s="158">
        <f>IF(B472="","", T472+U472)</f>
        <v/>
      </c>
    </row>
    <row customHeight="1" ht="13.5" r="473" s="75">
      <c r="A473" s="126">
        <f>IF('Time Series Inputs'!A473="","",'Time Series Inputs'!A473)</f>
        <v/>
      </c>
      <c r="B473" s="157">
        <f>IF('Time Series Inputs'!B473="","",'Time Series Inputs'!B473)</f>
        <v/>
      </c>
      <c r="C473" s="157">
        <f>IF('Time Series Inputs'!C473="","",'Time Series Inputs'!C473)</f>
        <v/>
      </c>
      <c r="D473" s="157">
        <f>IF(A473="","",'Apply Constraints'!A473)</f>
        <v/>
      </c>
      <c r="E473" s="157">
        <f>IF(B473="","",(V472*B473/B472/(1+V472*(B473/B472-1))))</f>
        <v/>
      </c>
      <c r="F473" s="157">
        <f>IF(B473="","",R472*B473+T472)</f>
        <v/>
      </c>
      <c r="G473" s="157">
        <f>IF(B473="","", E473*F473)</f>
        <v/>
      </c>
      <c r="H473" s="157">
        <f>IF(B473="","", F473 - R472*B473)</f>
        <v/>
      </c>
      <c r="I473" s="157">
        <f>IF(B473="","", G473/B473)</f>
        <v/>
      </c>
      <c r="J473" s="157">
        <f>IF(B473="","", -F473* (1-(1-ANNUAL_STRATEGY_FEE)^(1/252)))</f>
        <v/>
      </c>
      <c r="K473" s="157">
        <f>IF(B473="","", H473+J473)</f>
        <v/>
      </c>
      <c r="L473" s="157">
        <f>IF(B473="","", K473+G473)</f>
        <v/>
      </c>
      <c r="M473" s="157">
        <f>IF(B473="","", G473/L473)</f>
        <v/>
      </c>
      <c r="N473" s="157">
        <f>IF(B473="","",(D473-M473))</f>
        <v/>
      </c>
      <c r="O473" s="157">
        <f>IF(B473="","",BID_OFFER_SPREAD/2*D473)</f>
        <v/>
      </c>
      <c r="P473" s="157">
        <f>IF(A473="","",IF(D473=0,-E473,IF(AND(D473=(N473+O473),NOT(O473=0)),0,IF(D473&gt;=M473,N473/(1+O473),N473/(1-O473)))))</f>
        <v/>
      </c>
      <c r="Q473" s="157">
        <f>IF(B473="","", IF(D473=0,F473*P473/B473, L473*P473/B473))</f>
        <v/>
      </c>
      <c r="R473" s="157">
        <f>IF(B473="","", Q473+I473)</f>
        <v/>
      </c>
      <c r="S473" s="157">
        <f>IF(A473="","",IF(Q473&gt;0,-Q473*B473*(1+BID_OFFER_SPREAD/2),-Q473*B473*(1-BID_OFFER_SPREAD/2)))</f>
        <v/>
      </c>
      <c r="T473" s="157">
        <f>IF(B473="","", K473+S473)</f>
        <v/>
      </c>
      <c r="U473" s="157">
        <f>IF(B473="","", R473*B473)</f>
        <v/>
      </c>
      <c r="V473" s="157">
        <f>IF(E473="","",U473/(U473+T473))</f>
        <v/>
      </c>
      <c r="W473" s="86">
        <f>IF(B473="","", IF(ROUND(V473,10)=ROUND(D473,10),"Correct", "Error"))</f>
        <v/>
      </c>
      <c r="X473" s="158">
        <f>IF(B473="","", T473+U473)</f>
        <v/>
      </c>
    </row>
    <row customHeight="1" ht="13.5" r="474" s="75">
      <c r="A474" s="126">
        <f>IF('Time Series Inputs'!A474="","",'Time Series Inputs'!A474)</f>
        <v/>
      </c>
      <c r="B474" s="157">
        <f>IF('Time Series Inputs'!B474="","",'Time Series Inputs'!B474)</f>
        <v/>
      </c>
      <c r="C474" s="157">
        <f>IF('Time Series Inputs'!C474="","",'Time Series Inputs'!C474)</f>
        <v/>
      </c>
      <c r="D474" s="157">
        <f>IF(A474="","",'Apply Constraints'!A474)</f>
        <v/>
      </c>
      <c r="E474" s="157">
        <f>IF(B474="","",(V473*B474/B473/(1+V473*(B474/B473-1))))</f>
        <v/>
      </c>
      <c r="F474" s="157">
        <f>IF(B474="","",R473*B474+T473)</f>
        <v/>
      </c>
      <c r="G474" s="157">
        <f>IF(B474="","", E474*F474)</f>
        <v/>
      </c>
      <c r="H474" s="157">
        <f>IF(B474="","", F474 - R473*B474)</f>
        <v/>
      </c>
      <c r="I474" s="157">
        <f>IF(B474="","", G474/B474)</f>
        <v/>
      </c>
      <c r="J474" s="157">
        <f>IF(B474="","", -F474* (1-(1-ANNUAL_STRATEGY_FEE)^(1/252)))</f>
        <v/>
      </c>
      <c r="K474" s="157">
        <f>IF(B474="","", H474+J474)</f>
        <v/>
      </c>
      <c r="L474" s="157">
        <f>IF(B474="","", K474+G474)</f>
        <v/>
      </c>
      <c r="M474" s="157">
        <f>IF(B474="","", G474/L474)</f>
        <v/>
      </c>
      <c r="N474" s="157">
        <f>IF(B474="","",(D474-M474))</f>
        <v/>
      </c>
      <c r="O474" s="157">
        <f>IF(B474="","",BID_OFFER_SPREAD/2*D474)</f>
        <v/>
      </c>
      <c r="P474" s="157">
        <f>IF(A474="","",IF(D474=0,-E474,IF(AND(D474=(N474+O474),NOT(O474=0)),0,IF(D474&gt;=M474,N474/(1+O474),N474/(1-O474)))))</f>
        <v/>
      </c>
      <c r="Q474" s="157">
        <f>IF(B474="","", IF(D474=0,F474*P474/B474, L474*P474/B474))</f>
        <v/>
      </c>
      <c r="R474" s="157">
        <f>IF(B474="","", Q474+I474)</f>
        <v/>
      </c>
      <c r="S474" s="157">
        <f>IF(A474="","",IF(Q474&gt;0,-Q474*B474*(1+BID_OFFER_SPREAD/2),-Q474*B474*(1-BID_OFFER_SPREAD/2)))</f>
        <v/>
      </c>
      <c r="T474" s="157">
        <f>IF(B474="","", K474+S474)</f>
        <v/>
      </c>
      <c r="U474" s="157">
        <f>IF(B474="","", R474*B474)</f>
        <v/>
      </c>
      <c r="V474" s="157">
        <f>IF(E474="","",U474/(U474+T474))</f>
        <v/>
      </c>
      <c r="W474" s="86">
        <f>IF(B474="","", IF(ROUND(V474,10)=ROUND(D474,10),"Correct", "Error"))</f>
        <v/>
      </c>
      <c r="X474" s="158">
        <f>IF(B474="","", T474+U474)</f>
        <v/>
      </c>
    </row>
    <row customHeight="1" ht="13.5" r="475" s="75">
      <c r="A475" s="126">
        <f>IF('Time Series Inputs'!A475="","",'Time Series Inputs'!A475)</f>
        <v/>
      </c>
      <c r="B475" s="157">
        <f>IF('Time Series Inputs'!B475="","",'Time Series Inputs'!B475)</f>
        <v/>
      </c>
      <c r="C475" s="157">
        <f>IF('Time Series Inputs'!C475="","",'Time Series Inputs'!C475)</f>
        <v/>
      </c>
      <c r="D475" s="157">
        <f>IF(A475="","",'Apply Constraints'!A475)</f>
        <v/>
      </c>
      <c r="E475" s="157">
        <f>IF(B475="","",(V474*B475/B474/(1+V474*(B475/B474-1))))</f>
        <v/>
      </c>
      <c r="F475" s="157">
        <f>IF(B475="","",R474*B475+T474)</f>
        <v/>
      </c>
      <c r="G475" s="157">
        <f>IF(B475="","", E475*F475)</f>
        <v/>
      </c>
      <c r="H475" s="157">
        <f>IF(B475="","", F475 - R474*B475)</f>
        <v/>
      </c>
      <c r="I475" s="157">
        <f>IF(B475="","", G475/B475)</f>
        <v/>
      </c>
      <c r="J475" s="157">
        <f>IF(B475="","", -F475* (1-(1-ANNUAL_STRATEGY_FEE)^(1/252)))</f>
        <v/>
      </c>
      <c r="K475" s="157">
        <f>IF(B475="","", H475+J475)</f>
        <v/>
      </c>
      <c r="L475" s="157">
        <f>IF(B475="","", K475+G475)</f>
        <v/>
      </c>
      <c r="M475" s="157">
        <f>IF(B475="","", G475/L475)</f>
        <v/>
      </c>
      <c r="N475" s="157">
        <f>IF(B475="","",(D475-M475))</f>
        <v/>
      </c>
      <c r="O475" s="157">
        <f>IF(B475="","",BID_OFFER_SPREAD/2*D475)</f>
        <v/>
      </c>
      <c r="P475" s="157">
        <f>IF(A475="","",IF(D475=0,-E475,IF(AND(D475=(N475+O475),NOT(O475=0)),0,IF(D475&gt;=M475,N475/(1+O475),N475/(1-O475)))))</f>
        <v/>
      </c>
      <c r="Q475" s="157">
        <f>IF(B475="","", IF(D475=0,F475*P475/B475, L475*P475/B475))</f>
        <v/>
      </c>
      <c r="R475" s="157">
        <f>IF(B475="","", Q475+I475)</f>
        <v/>
      </c>
      <c r="S475" s="157">
        <f>IF(A475="","",IF(Q475&gt;0,-Q475*B475*(1+BID_OFFER_SPREAD/2),-Q475*B475*(1-BID_OFFER_SPREAD/2)))</f>
        <v/>
      </c>
      <c r="T475" s="157">
        <f>IF(B475="","", K475+S475)</f>
        <v/>
      </c>
      <c r="U475" s="157">
        <f>IF(B475="","", R475*B475)</f>
        <v/>
      </c>
      <c r="V475" s="157">
        <f>IF(E475="","",U475/(U475+T475))</f>
        <v/>
      </c>
      <c r="W475" s="86">
        <f>IF(B475="","", IF(ROUND(V475,10)=ROUND(D475,10),"Correct", "Error"))</f>
        <v/>
      </c>
      <c r="X475" s="158">
        <f>IF(B475="","", T475+U475)</f>
        <v/>
      </c>
    </row>
    <row customHeight="1" ht="13.5" r="476" s="75">
      <c r="A476" s="126">
        <f>IF('Time Series Inputs'!A476="","",'Time Series Inputs'!A476)</f>
        <v/>
      </c>
      <c r="B476" s="157">
        <f>IF('Time Series Inputs'!B476="","",'Time Series Inputs'!B476)</f>
        <v/>
      </c>
      <c r="C476" s="157">
        <f>IF('Time Series Inputs'!C476="","",'Time Series Inputs'!C476)</f>
        <v/>
      </c>
      <c r="D476" s="157">
        <f>IF(A476="","",'Apply Constraints'!A476)</f>
        <v/>
      </c>
      <c r="E476" s="157">
        <f>IF(B476="","",(V475*B476/B475/(1+V475*(B476/B475-1))))</f>
        <v/>
      </c>
      <c r="F476" s="157">
        <f>IF(B476="","",R475*B476+T475)</f>
        <v/>
      </c>
      <c r="G476" s="157">
        <f>IF(B476="","", E476*F476)</f>
        <v/>
      </c>
      <c r="H476" s="157">
        <f>IF(B476="","", F476 - R475*B476)</f>
        <v/>
      </c>
      <c r="I476" s="157">
        <f>IF(B476="","", G476/B476)</f>
        <v/>
      </c>
      <c r="J476" s="157">
        <f>IF(B476="","", -F476* (1-(1-ANNUAL_STRATEGY_FEE)^(1/252)))</f>
        <v/>
      </c>
      <c r="K476" s="157">
        <f>IF(B476="","", H476+J476)</f>
        <v/>
      </c>
      <c r="L476" s="157">
        <f>IF(B476="","", K476+G476)</f>
        <v/>
      </c>
      <c r="M476" s="157">
        <f>IF(B476="","", G476/L476)</f>
        <v/>
      </c>
      <c r="N476" s="157">
        <f>IF(B476="","",(D476-M476))</f>
        <v/>
      </c>
      <c r="O476" s="157">
        <f>IF(B476="","",BID_OFFER_SPREAD/2*D476)</f>
        <v/>
      </c>
      <c r="P476" s="157">
        <f>IF(A476="","",IF(D476=0,-E476,IF(AND(D476=(N476+O476),NOT(O476=0)),0,IF(D476&gt;=M476,N476/(1+O476),N476/(1-O476)))))</f>
        <v/>
      </c>
      <c r="Q476" s="157">
        <f>IF(B476="","", IF(D476=0,F476*P476/B476, L476*P476/B476))</f>
        <v/>
      </c>
      <c r="R476" s="157">
        <f>IF(B476="","", Q476+I476)</f>
        <v/>
      </c>
      <c r="S476" s="157">
        <f>IF(A476="","",IF(Q476&gt;0,-Q476*B476*(1+BID_OFFER_SPREAD/2),-Q476*B476*(1-BID_OFFER_SPREAD/2)))</f>
        <v/>
      </c>
      <c r="T476" s="157">
        <f>IF(B476="","", K476+S476)</f>
        <v/>
      </c>
      <c r="U476" s="157">
        <f>IF(B476="","", R476*B476)</f>
        <v/>
      </c>
      <c r="V476" s="157">
        <f>IF(E476="","",U476/(U476+T476))</f>
        <v/>
      </c>
      <c r="W476" s="86">
        <f>IF(B476="","", IF(ROUND(V476,10)=ROUND(D476,10),"Correct", "Error"))</f>
        <v/>
      </c>
      <c r="X476" s="158">
        <f>IF(B476="","", T476+U476)</f>
        <v/>
      </c>
    </row>
    <row customHeight="1" ht="13.5" r="477" s="75">
      <c r="A477" s="126">
        <f>IF('Time Series Inputs'!A477="","",'Time Series Inputs'!A477)</f>
        <v/>
      </c>
      <c r="B477" s="157">
        <f>IF('Time Series Inputs'!B477="","",'Time Series Inputs'!B477)</f>
        <v/>
      </c>
      <c r="C477" s="157">
        <f>IF('Time Series Inputs'!C477="","",'Time Series Inputs'!C477)</f>
        <v/>
      </c>
      <c r="D477" s="157">
        <f>IF(A477="","",'Apply Constraints'!A477)</f>
        <v/>
      </c>
      <c r="E477" s="157">
        <f>IF(B477="","",(V476*B477/B476/(1+V476*(B477/B476-1))))</f>
        <v/>
      </c>
      <c r="F477" s="157">
        <f>IF(B477="","",R476*B477+T476)</f>
        <v/>
      </c>
      <c r="G477" s="157">
        <f>IF(B477="","", E477*F477)</f>
        <v/>
      </c>
      <c r="H477" s="157">
        <f>IF(B477="","", F477 - R476*B477)</f>
        <v/>
      </c>
      <c r="I477" s="157">
        <f>IF(B477="","", G477/B477)</f>
        <v/>
      </c>
      <c r="J477" s="157">
        <f>IF(B477="","", -F477* (1-(1-ANNUAL_STRATEGY_FEE)^(1/252)))</f>
        <v/>
      </c>
      <c r="K477" s="157">
        <f>IF(B477="","", H477+J477)</f>
        <v/>
      </c>
      <c r="L477" s="157">
        <f>IF(B477="","", K477+G477)</f>
        <v/>
      </c>
      <c r="M477" s="157">
        <f>IF(B477="","", G477/L477)</f>
        <v/>
      </c>
      <c r="N477" s="157">
        <f>IF(B477="","",(D477-M477))</f>
        <v/>
      </c>
      <c r="O477" s="157">
        <f>IF(B477="","",BID_OFFER_SPREAD/2*D477)</f>
        <v/>
      </c>
      <c r="P477" s="157">
        <f>IF(A477="","",IF(D477=0,-E477,IF(AND(D477=(N477+O477),NOT(O477=0)),0,IF(D477&gt;=M477,N477/(1+O477),N477/(1-O477)))))</f>
        <v/>
      </c>
      <c r="Q477" s="157">
        <f>IF(B477="","", IF(D477=0,F477*P477/B477, L477*P477/B477))</f>
        <v/>
      </c>
      <c r="R477" s="157">
        <f>IF(B477="","", Q477+I477)</f>
        <v/>
      </c>
      <c r="S477" s="157">
        <f>IF(A477="","",IF(Q477&gt;0,-Q477*B477*(1+BID_OFFER_SPREAD/2),-Q477*B477*(1-BID_OFFER_SPREAD/2)))</f>
        <v/>
      </c>
      <c r="T477" s="157">
        <f>IF(B477="","", K477+S477)</f>
        <v/>
      </c>
      <c r="U477" s="157">
        <f>IF(B477="","", R477*B477)</f>
        <v/>
      </c>
      <c r="V477" s="157">
        <f>IF(E477="","",U477/(U477+T477))</f>
        <v/>
      </c>
      <c r="W477" s="86">
        <f>IF(B477="","", IF(ROUND(V477,10)=ROUND(D477,10),"Correct", "Error"))</f>
        <v/>
      </c>
      <c r="X477" s="158">
        <f>IF(B477="","", T477+U477)</f>
        <v/>
      </c>
    </row>
    <row customHeight="1" ht="13.5" r="478" s="75">
      <c r="A478" s="126">
        <f>IF('Time Series Inputs'!A478="","",'Time Series Inputs'!A478)</f>
        <v/>
      </c>
      <c r="B478" s="157">
        <f>IF('Time Series Inputs'!B478="","",'Time Series Inputs'!B478)</f>
        <v/>
      </c>
      <c r="C478" s="157">
        <f>IF('Time Series Inputs'!C478="","",'Time Series Inputs'!C478)</f>
        <v/>
      </c>
      <c r="D478" s="157">
        <f>IF(A478="","",'Apply Constraints'!A478)</f>
        <v/>
      </c>
      <c r="E478" s="157">
        <f>IF(B478="","",(V477*B478/B477/(1+V477*(B478/B477-1))))</f>
        <v/>
      </c>
      <c r="F478" s="157">
        <f>IF(B478="","",R477*B478+T477)</f>
        <v/>
      </c>
      <c r="G478" s="157">
        <f>IF(B478="","", E478*F478)</f>
        <v/>
      </c>
      <c r="H478" s="157">
        <f>IF(B478="","", F478 - R477*B478)</f>
        <v/>
      </c>
      <c r="I478" s="157">
        <f>IF(B478="","", G478/B478)</f>
        <v/>
      </c>
      <c r="J478" s="157">
        <f>IF(B478="","", -F478* (1-(1-ANNUAL_STRATEGY_FEE)^(1/252)))</f>
        <v/>
      </c>
      <c r="K478" s="157">
        <f>IF(B478="","", H478+J478)</f>
        <v/>
      </c>
      <c r="L478" s="157">
        <f>IF(B478="","", K478+G478)</f>
        <v/>
      </c>
      <c r="M478" s="157">
        <f>IF(B478="","", G478/L478)</f>
        <v/>
      </c>
      <c r="N478" s="157">
        <f>IF(B478="","",(D478-M478))</f>
        <v/>
      </c>
      <c r="O478" s="157">
        <f>IF(B478="","",BID_OFFER_SPREAD/2*D478)</f>
        <v/>
      </c>
      <c r="P478" s="157">
        <f>IF(A478="","",IF(D478=0,-E478,IF(AND(D478=(N478+O478),NOT(O478=0)),0,IF(D478&gt;=M478,N478/(1+O478),N478/(1-O478)))))</f>
        <v/>
      </c>
      <c r="Q478" s="157">
        <f>IF(B478="","", IF(D478=0,F478*P478/B478, L478*P478/B478))</f>
        <v/>
      </c>
      <c r="R478" s="157">
        <f>IF(B478="","", Q478+I478)</f>
        <v/>
      </c>
      <c r="S478" s="157">
        <f>IF(A478="","",IF(Q478&gt;0,-Q478*B478*(1+BID_OFFER_SPREAD/2),-Q478*B478*(1-BID_OFFER_SPREAD/2)))</f>
        <v/>
      </c>
      <c r="T478" s="157">
        <f>IF(B478="","", K478+S478)</f>
        <v/>
      </c>
      <c r="U478" s="157">
        <f>IF(B478="","", R478*B478)</f>
        <v/>
      </c>
      <c r="V478" s="157">
        <f>IF(E478="","",U478/(U478+T478))</f>
        <v/>
      </c>
      <c r="W478" s="86">
        <f>IF(B478="","", IF(ROUND(V478,10)=ROUND(D478,10),"Correct", "Error"))</f>
        <v/>
      </c>
      <c r="X478" s="158">
        <f>IF(B478="","", T478+U478)</f>
        <v/>
      </c>
    </row>
    <row customHeight="1" ht="13.5" r="479" s="75">
      <c r="A479" s="126">
        <f>IF('Time Series Inputs'!A479="","",'Time Series Inputs'!A479)</f>
        <v/>
      </c>
      <c r="B479" s="157">
        <f>IF('Time Series Inputs'!B479="","",'Time Series Inputs'!B479)</f>
        <v/>
      </c>
      <c r="C479" s="157">
        <f>IF('Time Series Inputs'!C479="","",'Time Series Inputs'!C479)</f>
        <v/>
      </c>
      <c r="D479" s="157">
        <f>IF(A479="","",'Apply Constraints'!A479)</f>
        <v/>
      </c>
      <c r="E479" s="157">
        <f>IF(B479="","",(V478*B479/B478/(1+V478*(B479/B478-1))))</f>
        <v/>
      </c>
      <c r="F479" s="157">
        <f>IF(B479="","",R478*B479+T478)</f>
        <v/>
      </c>
      <c r="G479" s="157">
        <f>IF(B479="","", E479*F479)</f>
        <v/>
      </c>
      <c r="H479" s="157">
        <f>IF(B479="","", F479 - R478*B479)</f>
        <v/>
      </c>
      <c r="I479" s="157">
        <f>IF(B479="","", G479/B479)</f>
        <v/>
      </c>
      <c r="J479" s="157">
        <f>IF(B479="","", -F479* (1-(1-ANNUAL_STRATEGY_FEE)^(1/252)))</f>
        <v/>
      </c>
      <c r="K479" s="157">
        <f>IF(B479="","", H479+J479)</f>
        <v/>
      </c>
      <c r="L479" s="157">
        <f>IF(B479="","", K479+G479)</f>
        <v/>
      </c>
      <c r="M479" s="157">
        <f>IF(B479="","", G479/L479)</f>
        <v/>
      </c>
      <c r="N479" s="157">
        <f>IF(B479="","",(D479-M479))</f>
        <v/>
      </c>
      <c r="O479" s="157">
        <f>IF(B479="","",BID_OFFER_SPREAD/2*D479)</f>
        <v/>
      </c>
      <c r="P479" s="157">
        <f>IF(A479="","",IF(D479=0,-E479,IF(AND(D479=(N479+O479),NOT(O479=0)),0,IF(D479&gt;=M479,N479/(1+O479),N479/(1-O479)))))</f>
        <v/>
      </c>
      <c r="Q479" s="157">
        <f>IF(B479="","", IF(D479=0,F479*P479/B479, L479*P479/B479))</f>
        <v/>
      </c>
      <c r="R479" s="157">
        <f>IF(B479="","", Q479+I479)</f>
        <v/>
      </c>
      <c r="S479" s="157">
        <f>IF(A479="","",IF(Q479&gt;0,-Q479*B479*(1+BID_OFFER_SPREAD/2),-Q479*B479*(1-BID_OFFER_SPREAD/2)))</f>
        <v/>
      </c>
      <c r="T479" s="157">
        <f>IF(B479="","", K479+S479)</f>
        <v/>
      </c>
      <c r="U479" s="157">
        <f>IF(B479="","", R479*B479)</f>
        <v/>
      </c>
      <c r="V479" s="157">
        <f>IF(E479="","",U479/(U479+T479))</f>
        <v/>
      </c>
      <c r="W479" s="86">
        <f>IF(B479="","", IF(ROUND(V479,10)=ROUND(D479,10),"Correct", "Error"))</f>
        <v/>
      </c>
      <c r="X479" s="158">
        <f>IF(B479="","", T479+U479)</f>
        <v/>
      </c>
    </row>
    <row customHeight="1" ht="13.5" r="480" s="75">
      <c r="A480" s="126">
        <f>IF('Time Series Inputs'!A480="","",'Time Series Inputs'!A480)</f>
        <v/>
      </c>
      <c r="B480" s="157">
        <f>IF('Time Series Inputs'!B480="","",'Time Series Inputs'!B480)</f>
        <v/>
      </c>
      <c r="C480" s="157">
        <f>IF('Time Series Inputs'!C480="","",'Time Series Inputs'!C480)</f>
        <v/>
      </c>
      <c r="D480" s="157">
        <f>IF(A480="","",'Apply Constraints'!A480)</f>
        <v/>
      </c>
      <c r="E480" s="157">
        <f>IF(B480="","",(V479*B480/B479/(1+V479*(B480/B479-1))))</f>
        <v/>
      </c>
      <c r="F480" s="157">
        <f>IF(B480="","",R479*B480+T479)</f>
        <v/>
      </c>
      <c r="G480" s="157">
        <f>IF(B480="","", E480*F480)</f>
        <v/>
      </c>
      <c r="H480" s="157">
        <f>IF(B480="","", F480 - R479*B480)</f>
        <v/>
      </c>
      <c r="I480" s="157">
        <f>IF(B480="","", G480/B480)</f>
        <v/>
      </c>
      <c r="J480" s="157">
        <f>IF(B480="","", -F480* (1-(1-ANNUAL_STRATEGY_FEE)^(1/252)))</f>
        <v/>
      </c>
      <c r="K480" s="157">
        <f>IF(B480="","", H480+J480)</f>
        <v/>
      </c>
      <c r="L480" s="157">
        <f>IF(B480="","", K480+G480)</f>
        <v/>
      </c>
      <c r="M480" s="157">
        <f>IF(B480="","", G480/L480)</f>
        <v/>
      </c>
      <c r="N480" s="157">
        <f>IF(B480="","",(D480-M480))</f>
        <v/>
      </c>
      <c r="O480" s="157">
        <f>IF(B480="","",BID_OFFER_SPREAD/2*D480)</f>
        <v/>
      </c>
      <c r="P480" s="157">
        <f>IF(A480="","",IF(D480=0,-E480,IF(AND(D480=(N480+O480),NOT(O480=0)),0,IF(D480&gt;=M480,N480/(1+O480),N480/(1-O480)))))</f>
        <v/>
      </c>
      <c r="Q480" s="157">
        <f>IF(B480="","", IF(D480=0,F480*P480/B480, L480*P480/B480))</f>
        <v/>
      </c>
      <c r="R480" s="157">
        <f>IF(B480="","", Q480+I480)</f>
        <v/>
      </c>
      <c r="S480" s="157">
        <f>IF(A480="","",IF(Q480&gt;0,-Q480*B480*(1+BID_OFFER_SPREAD/2),-Q480*B480*(1-BID_OFFER_SPREAD/2)))</f>
        <v/>
      </c>
      <c r="T480" s="157">
        <f>IF(B480="","", K480+S480)</f>
        <v/>
      </c>
      <c r="U480" s="157">
        <f>IF(B480="","", R480*B480)</f>
        <v/>
      </c>
      <c r="V480" s="157">
        <f>IF(E480="","",U480/(U480+T480))</f>
        <v/>
      </c>
      <c r="W480" s="86">
        <f>IF(B480="","", IF(ROUND(V480,10)=ROUND(D480,10),"Correct", "Error"))</f>
        <v/>
      </c>
      <c r="X480" s="158">
        <f>IF(B480="","", T480+U480)</f>
        <v/>
      </c>
    </row>
    <row customHeight="1" ht="13.5" r="481" s="75">
      <c r="A481" s="126">
        <f>IF('Time Series Inputs'!A481="","",'Time Series Inputs'!A481)</f>
        <v/>
      </c>
      <c r="B481" s="157">
        <f>IF('Time Series Inputs'!B481="","",'Time Series Inputs'!B481)</f>
        <v/>
      </c>
      <c r="C481" s="157">
        <f>IF('Time Series Inputs'!C481="","",'Time Series Inputs'!C481)</f>
        <v/>
      </c>
      <c r="D481" s="157">
        <f>IF(A481="","",'Apply Constraints'!A481)</f>
        <v/>
      </c>
      <c r="E481" s="157">
        <f>IF(B481="","",(V480*B481/B480/(1+V480*(B481/B480-1))))</f>
        <v/>
      </c>
      <c r="F481" s="157">
        <f>IF(B481="","",R480*B481+T480)</f>
        <v/>
      </c>
      <c r="G481" s="157">
        <f>IF(B481="","", E481*F481)</f>
        <v/>
      </c>
      <c r="H481" s="157">
        <f>IF(B481="","", F481 - R480*B481)</f>
        <v/>
      </c>
      <c r="I481" s="157">
        <f>IF(B481="","", G481/B481)</f>
        <v/>
      </c>
      <c r="J481" s="157">
        <f>IF(B481="","", -F481* (1-(1-ANNUAL_STRATEGY_FEE)^(1/252)))</f>
        <v/>
      </c>
      <c r="K481" s="157">
        <f>IF(B481="","", H481+J481)</f>
        <v/>
      </c>
      <c r="L481" s="157">
        <f>IF(B481="","", K481+G481)</f>
        <v/>
      </c>
      <c r="M481" s="157">
        <f>IF(B481="","", G481/L481)</f>
        <v/>
      </c>
      <c r="N481" s="157">
        <f>IF(B481="","",(D481-M481))</f>
        <v/>
      </c>
      <c r="O481" s="157">
        <f>IF(B481="","",BID_OFFER_SPREAD/2*D481)</f>
        <v/>
      </c>
      <c r="P481" s="157">
        <f>IF(A481="","",IF(D481=0,-E481,IF(AND(D481=(N481+O481),NOT(O481=0)),0,IF(D481&gt;=M481,N481/(1+O481),N481/(1-O481)))))</f>
        <v/>
      </c>
      <c r="Q481" s="157">
        <f>IF(B481="","", IF(D481=0,F481*P481/B481, L481*P481/B481))</f>
        <v/>
      </c>
      <c r="R481" s="157">
        <f>IF(B481="","", Q481+I481)</f>
        <v/>
      </c>
      <c r="S481" s="157">
        <f>IF(A481="","",IF(Q481&gt;0,-Q481*B481*(1+BID_OFFER_SPREAD/2),-Q481*B481*(1-BID_OFFER_SPREAD/2)))</f>
        <v/>
      </c>
      <c r="T481" s="157">
        <f>IF(B481="","", K481+S481)</f>
        <v/>
      </c>
      <c r="U481" s="157">
        <f>IF(B481="","", R481*B481)</f>
        <v/>
      </c>
      <c r="V481" s="157">
        <f>IF(E481="","",U481/(U481+T481))</f>
        <v/>
      </c>
      <c r="W481" s="86">
        <f>IF(B481="","", IF(ROUND(V481,10)=ROUND(D481,10),"Correct", "Error"))</f>
        <v/>
      </c>
      <c r="X481" s="158">
        <f>IF(B481="","", T481+U481)</f>
        <v/>
      </c>
    </row>
    <row customHeight="1" ht="13.5" r="482" s="75">
      <c r="A482" s="126">
        <f>IF('Time Series Inputs'!A482="","",'Time Series Inputs'!A482)</f>
        <v/>
      </c>
      <c r="B482" s="157">
        <f>IF('Time Series Inputs'!B482="","",'Time Series Inputs'!B482)</f>
        <v/>
      </c>
      <c r="C482" s="157">
        <f>IF('Time Series Inputs'!C482="","",'Time Series Inputs'!C482)</f>
        <v/>
      </c>
      <c r="D482" s="157">
        <f>IF(A482="","",'Apply Constraints'!A482)</f>
        <v/>
      </c>
      <c r="E482" s="157">
        <f>IF(B482="","",(V481*B482/B481/(1+V481*(B482/B481-1))))</f>
        <v/>
      </c>
      <c r="F482" s="157">
        <f>IF(B482="","",R481*B482+T481)</f>
        <v/>
      </c>
      <c r="G482" s="157">
        <f>IF(B482="","", E482*F482)</f>
        <v/>
      </c>
      <c r="H482" s="157">
        <f>IF(B482="","", F482 - R481*B482)</f>
        <v/>
      </c>
      <c r="I482" s="157">
        <f>IF(B482="","", G482/B482)</f>
        <v/>
      </c>
      <c r="J482" s="157">
        <f>IF(B482="","", -F482* (1-(1-ANNUAL_STRATEGY_FEE)^(1/252)))</f>
        <v/>
      </c>
      <c r="K482" s="157">
        <f>IF(B482="","", H482+J482)</f>
        <v/>
      </c>
      <c r="L482" s="157">
        <f>IF(B482="","", K482+G482)</f>
        <v/>
      </c>
      <c r="M482" s="157">
        <f>IF(B482="","", G482/L482)</f>
        <v/>
      </c>
      <c r="N482" s="157">
        <f>IF(B482="","",(D482-M482))</f>
        <v/>
      </c>
      <c r="O482" s="157">
        <f>IF(B482="","",BID_OFFER_SPREAD/2*D482)</f>
        <v/>
      </c>
      <c r="P482" s="157">
        <f>IF(A482="","",IF(D482=0,-E482,IF(AND(D482=(N482+O482),NOT(O482=0)),0,IF(D482&gt;=M482,N482/(1+O482),N482/(1-O482)))))</f>
        <v/>
      </c>
      <c r="Q482" s="157">
        <f>IF(B482="","", IF(D482=0,F482*P482/B482, L482*P482/B482))</f>
        <v/>
      </c>
      <c r="R482" s="157">
        <f>IF(B482="","", Q482+I482)</f>
        <v/>
      </c>
      <c r="S482" s="157">
        <f>IF(A482="","",IF(Q482&gt;0,-Q482*B482*(1+BID_OFFER_SPREAD/2),-Q482*B482*(1-BID_OFFER_SPREAD/2)))</f>
        <v/>
      </c>
      <c r="T482" s="157">
        <f>IF(B482="","", K482+S482)</f>
        <v/>
      </c>
      <c r="U482" s="157">
        <f>IF(B482="","", R482*B482)</f>
        <v/>
      </c>
      <c r="V482" s="157">
        <f>IF(E482="","",U482/(U482+T482))</f>
        <v/>
      </c>
      <c r="W482" s="86">
        <f>IF(B482="","", IF(ROUND(V482,10)=ROUND(D482,10),"Correct", "Error"))</f>
        <v/>
      </c>
      <c r="X482" s="158">
        <f>IF(B482="","", T482+U482)</f>
        <v/>
      </c>
    </row>
    <row customHeight="1" ht="13.5" r="483" s="75">
      <c r="A483" s="126">
        <f>IF('Time Series Inputs'!A483="","",'Time Series Inputs'!A483)</f>
        <v/>
      </c>
      <c r="B483" s="157">
        <f>IF('Time Series Inputs'!B483="","",'Time Series Inputs'!B483)</f>
        <v/>
      </c>
      <c r="C483" s="157">
        <f>IF('Time Series Inputs'!C483="","",'Time Series Inputs'!C483)</f>
        <v/>
      </c>
      <c r="D483" s="157">
        <f>IF(A483="","",'Apply Constraints'!A483)</f>
        <v/>
      </c>
      <c r="E483" s="157">
        <f>IF(B483="","",(V482*B483/B482/(1+V482*(B483/B482-1))))</f>
        <v/>
      </c>
      <c r="F483" s="157">
        <f>IF(B483="","",R482*B483+T482)</f>
        <v/>
      </c>
      <c r="G483" s="157">
        <f>IF(B483="","", E483*F483)</f>
        <v/>
      </c>
      <c r="H483" s="157">
        <f>IF(B483="","", F483 - R482*B483)</f>
        <v/>
      </c>
      <c r="I483" s="157">
        <f>IF(B483="","", G483/B483)</f>
        <v/>
      </c>
      <c r="J483" s="157">
        <f>IF(B483="","", -F483* (1-(1-ANNUAL_STRATEGY_FEE)^(1/252)))</f>
        <v/>
      </c>
      <c r="K483" s="157">
        <f>IF(B483="","", H483+J483)</f>
        <v/>
      </c>
      <c r="L483" s="157">
        <f>IF(B483="","", K483+G483)</f>
        <v/>
      </c>
      <c r="M483" s="157">
        <f>IF(B483="","", G483/L483)</f>
        <v/>
      </c>
      <c r="N483" s="157">
        <f>IF(B483="","",(D483-M483))</f>
        <v/>
      </c>
      <c r="O483" s="157">
        <f>IF(B483="","",BID_OFFER_SPREAD/2*D483)</f>
        <v/>
      </c>
      <c r="P483" s="157">
        <f>IF(A483="","",IF(D483=0,-E483,IF(AND(D483=(N483+O483),NOT(O483=0)),0,IF(D483&gt;=M483,N483/(1+O483),N483/(1-O483)))))</f>
        <v/>
      </c>
      <c r="Q483" s="157">
        <f>IF(B483="","", IF(D483=0,F483*P483/B483, L483*P483/B483))</f>
        <v/>
      </c>
      <c r="R483" s="157">
        <f>IF(B483="","", Q483+I483)</f>
        <v/>
      </c>
      <c r="S483" s="157">
        <f>IF(A483="","",IF(Q483&gt;0,-Q483*B483*(1+BID_OFFER_SPREAD/2),-Q483*B483*(1-BID_OFFER_SPREAD/2)))</f>
        <v/>
      </c>
      <c r="T483" s="157">
        <f>IF(B483="","", K483+S483)</f>
        <v/>
      </c>
      <c r="U483" s="157">
        <f>IF(B483="","", R483*B483)</f>
        <v/>
      </c>
      <c r="V483" s="157">
        <f>IF(E483="","",U483/(U483+T483))</f>
        <v/>
      </c>
      <c r="W483" s="86">
        <f>IF(B483="","", IF(ROUND(V483,10)=ROUND(D483,10),"Correct", "Error"))</f>
        <v/>
      </c>
      <c r="X483" s="158">
        <f>IF(B483="","", T483+U483)</f>
        <v/>
      </c>
    </row>
    <row customHeight="1" ht="13.5" r="484" s="75">
      <c r="A484" s="126">
        <f>IF('Time Series Inputs'!A484="","",'Time Series Inputs'!A484)</f>
        <v/>
      </c>
      <c r="B484" s="157">
        <f>IF('Time Series Inputs'!B484="","",'Time Series Inputs'!B484)</f>
        <v/>
      </c>
      <c r="C484" s="157">
        <f>IF('Time Series Inputs'!C484="","",'Time Series Inputs'!C484)</f>
        <v/>
      </c>
      <c r="D484" s="157">
        <f>IF(A484="","",'Apply Constraints'!A484)</f>
        <v/>
      </c>
      <c r="E484" s="157">
        <f>IF(B484="","",(V483*B484/B483/(1+V483*(B484/B483-1))))</f>
        <v/>
      </c>
      <c r="F484" s="157">
        <f>IF(B484="","",R483*B484+T483)</f>
        <v/>
      </c>
      <c r="G484" s="157">
        <f>IF(B484="","", E484*F484)</f>
        <v/>
      </c>
      <c r="H484" s="157">
        <f>IF(B484="","", F484 - R483*B484)</f>
        <v/>
      </c>
      <c r="I484" s="157">
        <f>IF(B484="","", G484/B484)</f>
        <v/>
      </c>
      <c r="J484" s="157">
        <f>IF(B484="","", -F484* (1-(1-ANNUAL_STRATEGY_FEE)^(1/252)))</f>
        <v/>
      </c>
      <c r="K484" s="157">
        <f>IF(B484="","", H484+J484)</f>
        <v/>
      </c>
      <c r="L484" s="157">
        <f>IF(B484="","", K484+G484)</f>
        <v/>
      </c>
      <c r="M484" s="157">
        <f>IF(B484="","", G484/L484)</f>
        <v/>
      </c>
      <c r="N484" s="157">
        <f>IF(B484="","",(D484-M484))</f>
        <v/>
      </c>
      <c r="O484" s="157">
        <f>IF(B484="","",BID_OFFER_SPREAD/2*D484)</f>
        <v/>
      </c>
      <c r="P484" s="157">
        <f>IF(A484="","",IF(D484=0,-E484,IF(AND(D484=(N484+O484),NOT(O484=0)),0,IF(D484&gt;=M484,N484/(1+O484),N484/(1-O484)))))</f>
        <v/>
      </c>
      <c r="Q484" s="157">
        <f>IF(B484="","", IF(D484=0,F484*P484/B484, L484*P484/B484))</f>
        <v/>
      </c>
      <c r="R484" s="157">
        <f>IF(B484="","", Q484+I484)</f>
        <v/>
      </c>
      <c r="S484" s="157">
        <f>IF(A484="","",IF(Q484&gt;0,-Q484*B484*(1+BID_OFFER_SPREAD/2),-Q484*B484*(1-BID_OFFER_SPREAD/2)))</f>
        <v/>
      </c>
      <c r="T484" s="157">
        <f>IF(B484="","", K484+S484)</f>
        <v/>
      </c>
      <c r="U484" s="157">
        <f>IF(B484="","", R484*B484)</f>
        <v/>
      </c>
      <c r="V484" s="157">
        <f>IF(E484="","",U484/(U484+T484))</f>
        <v/>
      </c>
      <c r="W484" s="86">
        <f>IF(B484="","", IF(ROUND(V484,10)=ROUND(D484,10),"Correct", "Error"))</f>
        <v/>
      </c>
      <c r="X484" s="158">
        <f>IF(B484="","", T484+U484)</f>
        <v/>
      </c>
    </row>
    <row customHeight="1" ht="13.5" r="485" s="75">
      <c r="A485" s="126">
        <f>IF('Time Series Inputs'!A485="","",'Time Series Inputs'!A485)</f>
        <v/>
      </c>
      <c r="B485" s="157">
        <f>IF('Time Series Inputs'!B485="","",'Time Series Inputs'!B485)</f>
        <v/>
      </c>
      <c r="C485" s="157">
        <f>IF('Time Series Inputs'!C485="","",'Time Series Inputs'!C485)</f>
        <v/>
      </c>
      <c r="D485" s="157">
        <f>IF(A485="","",'Apply Constraints'!A485)</f>
        <v/>
      </c>
      <c r="E485" s="157">
        <f>IF(B485="","",(V484*B485/B484/(1+V484*(B485/B484-1))))</f>
        <v/>
      </c>
      <c r="F485" s="157">
        <f>IF(B485="","",R484*B485+T484)</f>
        <v/>
      </c>
      <c r="G485" s="157">
        <f>IF(B485="","", E485*F485)</f>
        <v/>
      </c>
      <c r="H485" s="157">
        <f>IF(B485="","", F485 - R484*B485)</f>
        <v/>
      </c>
      <c r="I485" s="157">
        <f>IF(B485="","", G485/B485)</f>
        <v/>
      </c>
      <c r="J485" s="157">
        <f>IF(B485="","", -F485* (1-(1-ANNUAL_STRATEGY_FEE)^(1/252)))</f>
        <v/>
      </c>
      <c r="K485" s="157">
        <f>IF(B485="","", H485+J485)</f>
        <v/>
      </c>
      <c r="L485" s="157">
        <f>IF(B485="","", K485+G485)</f>
        <v/>
      </c>
      <c r="M485" s="157">
        <f>IF(B485="","", G485/L485)</f>
        <v/>
      </c>
      <c r="N485" s="157">
        <f>IF(B485="","",(D485-M485))</f>
        <v/>
      </c>
      <c r="O485" s="157">
        <f>IF(B485="","",BID_OFFER_SPREAD/2*D485)</f>
        <v/>
      </c>
      <c r="P485" s="157">
        <f>IF(A485="","",IF(D485=0,-E485,IF(AND(D485=(N485+O485),NOT(O485=0)),0,IF(D485&gt;=M485,N485/(1+O485),N485/(1-O485)))))</f>
        <v/>
      </c>
      <c r="Q485" s="157">
        <f>IF(B485="","", IF(D485=0,F485*P485/B485, L485*P485/B485))</f>
        <v/>
      </c>
      <c r="R485" s="157">
        <f>IF(B485="","", Q485+I485)</f>
        <v/>
      </c>
      <c r="S485" s="157">
        <f>IF(A485="","",IF(Q485&gt;0,-Q485*B485*(1+BID_OFFER_SPREAD/2),-Q485*B485*(1-BID_OFFER_SPREAD/2)))</f>
        <v/>
      </c>
      <c r="T485" s="157">
        <f>IF(B485="","", K485+S485)</f>
        <v/>
      </c>
      <c r="U485" s="157">
        <f>IF(B485="","", R485*B485)</f>
        <v/>
      </c>
      <c r="V485" s="157">
        <f>IF(E485="","",U485/(U485+T485))</f>
        <v/>
      </c>
      <c r="W485" s="86">
        <f>IF(B485="","", IF(ROUND(V485,10)=ROUND(D485,10),"Correct", "Error"))</f>
        <v/>
      </c>
      <c r="X485" s="158">
        <f>IF(B485="","", T485+U485)</f>
        <v/>
      </c>
    </row>
    <row customHeight="1" ht="13.5" r="486" s="75">
      <c r="A486" s="126">
        <f>IF('Time Series Inputs'!A486="","",'Time Series Inputs'!A486)</f>
        <v/>
      </c>
      <c r="B486" s="157">
        <f>IF('Time Series Inputs'!B486="","",'Time Series Inputs'!B486)</f>
        <v/>
      </c>
      <c r="C486" s="157">
        <f>IF('Time Series Inputs'!C486="","",'Time Series Inputs'!C486)</f>
        <v/>
      </c>
      <c r="D486" s="157">
        <f>IF(A486="","",'Apply Constraints'!A486)</f>
        <v/>
      </c>
      <c r="E486" s="157">
        <f>IF(B486="","",(V485*B486/B485/(1+V485*(B486/B485-1))))</f>
        <v/>
      </c>
      <c r="F486" s="157">
        <f>IF(B486="","",R485*B486+T485)</f>
        <v/>
      </c>
      <c r="G486" s="157">
        <f>IF(B486="","", E486*F486)</f>
        <v/>
      </c>
      <c r="H486" s="157">
        <f>IF(B486="","", F486 - R485*B486)</f>
        <v/>
      </c>
      <c r="I486" s="157">
        <f>IF(B486="","", G486/B486)</f>
        <v/>
      </c>
      <c r="J486" s="157">
        <f>IF(B486="","", -F486* (1-(1-ANNUAL_STRATEGY_FEE)^(1/252)))</f>
        <v/>
      </c>
      <c r="K486" s="157">
        <f>IF(B486="","", H486+J486)</f>
        <v/>
      </c>
      <c r="L486" s="157">
        <f>IF(B486="","", K486+G486)</f>
        <v/>
      </c>
      <c r="M486" s="157">
        <f>IF(B486="","", G486/L486)</f>
        <v/>
      </c>
      <c r="N486" s="157">
        <f>IF(B486="","",(D486-M486))</f>
        <v/>
      </c>
      <c r="O486" s="157">
        <f>IF(B486="","",BID_OFFER_SPREAD/2*D486)</f>
        <v/>
      </c>
      <c r="P486" s="157">
        <f>IF(A486="","",IF(D486=0,-E486,IF(AND(D486=(N486+O486),NOT(O486=0)),0,IF(D486&gt;=M486,N486/(1+O486),N486/(1-O486)))))</f>
        <v/>
      </c>
      <c r="Q486" s="157">
        <f>IF(B486="","", IF(D486=0,F486*P486/B486, L486*P486/B486))</f>
        <v/>
      </c>
      <c r="R486" s="157">
        <f>IF(B486="","", Q486+I486)</f>
        <v/>
      </c>
      <c r="S486" s="157">
        <f>IF(A486="","",IF(Q486&gt;0,-Q486*B486*(1+BID_OFFER_SPREAD/2),-Q486*B486*(1-BID_OFFER_SPREAD/2)))</f>
        <v/>
      </c>
      <c r="T486" s="157">
        <f>IF(B486="","", K486+S486)</f>
        <v/>
      </c>
      <c r="U486" s="157">
        <f>IF(B486="","", R486*B486)</f>
        <v/>
      </c>
      <c r="V486" s="157">
        <f>IF(E486="","",U486/(U486+T486))</f>
        <v/>
      </c>
      <c r="W486" s="86">
        <f>IF(B486="","", IF(ROUND(V486,10)=ROUND(D486,10),"Correct", "Error"))</f>
        <v/>
      </c>
      <c r="X486" s="158">
        <f>IF(B486="","", T486+U486)</f>
        <v/>
      </c>
    </row>
    <row customHeight="1" ht="13.5" r="487" s="75">
      <c r="A487" s="126">
        <f>IF('Time Series Inputs'!A487="","",'Time Series Inputs'!A487)</f>
        <v/>
      </c>
      <c r="B487" s="157">
        <f>IF('Time Series Inputs'!B487="","",'Time Series Inputs'!B487)</f>
        <v/>
      </c>
      <c r="C487" s="157">
        <f>IF('Time Series Inputs'!C487="","",'Time Series Inputs'!C487)</f>
        <v/>
      </c>
      <c r="D487" s="157">
        <f>IF(A487="","",'Apply Constraints'!A487)</f>
        <v/>
      </c>
      <c r="E487" s="157">
        <f>IF(B487="","",(V486*B487/B486/(1+V486*(B487/B486-1))))</f>
        <v/>
      </c>
      <c r="F487" s="157">
        <f>IF(B487="","",R486*B487+T486)</f>
        <v/>
      </c>
      <c r="G487" s="157">
        <f>IF(B487="","", E487*F487)</f>
        <v/>
      </c>
      <c r="H487" s="157">
        <f>IF(B487="","", F487 - R486*B487)</f>
        <v/>
      </c>
      <c r="I487" s="157">
        <f>IF(B487="","", G487/B487)</f>
        <v/>
      </c>
      <c r="J487" s="157">
        <f>IF(B487="","", -F487* (1-(1-ANNUAL_STRATEGY_FEE)^(1/252)))</f>
        <v/>
      </c>
      <c r="K487" s="157">
        <f>IF(B487="","", H487+J487)</f>
        <v/>
      </c>
      <c r="L487" s="157">
        <f>IF(B487="","", K487+G487)</f>
        <v/>
      </c>
      <c r="M487" s="157">
        <f>IF(B487="","", G487/L487)</f>
        <v/>
      </c>
      <c r="N487" s="157">
        <f>IF(B487="","",(D487-M487))</f>
        <v/>
      </c>
      <c r="O487" s="157">
        <f>IF(B487="","",BID_OFFER_SPREAD/2*D487)</f>
        <v/>
      </c>
      <c r="P487" s="157">
        <f>IF(A487="","",IF(D487=0,-E487,IF(AND(D487=(N487+O487),NOT(O487=0)),0,IF(D487&gt;=M487,N487/(1+O487),N487/(1-O487)))))</f>
        <v/>
      </c>
      <c r="Q487" s="157">
        <f>IF(B487="","", IF(D487=0,F487*P487/B487, L487*P487/B487))</f>
        <v/>
      </c>
      <c r="R487" s="157">
        <f>IF(B487="","", Q487+I487)</f>
        <v/>
      </c>
      <c r="S487" s="157">
        <f>IF(A487="","",IF(Q487&gt;0,-Q487*B487*(1+BID_OFFER_SPREAD/2),-Q487*B487*(1-BID_OFFER_SPREAD/2)))</f>
        <v/>
      </c>
      <c r="T487" s="157">
        <f>IF(B487="","", K487+S487)</f>
        <v/>
      </c>
      <c r="U487" s="157">
        <f>IF(B487="","", R487*B487)</f>
        <v/>
      </c>
      <c r="V487" s="157">
        <f>IF(E487="","",U487/(U487+T487))</f>
        <v/>
      </c>
      <c r="W487" s="86">
        <f>IF(B487="","", IF(ROUND(V487,10)=ROUND(D487,10),"Correct", "Error"))</f>
        <v/>
      </c>
      <c r="X487" s="158">
        <f>IF(B487="","", T487+U487)</f>
        <v/>
      </c>
    </row>
    <row customHeight="1" ht="13.5" r="488" s="75">
      <c r="A488" s="126">
        <f>IF('Time Series Inputs'!A488="","",'Time Series Inputs'!A488)</f>
        <v/>
      </c>
      <c r="B488" s="157">
        <f>IF('Time Series Inputs'!B488="","",'Time Series Inputs'!B488)</f>
        <v/>
      </c>
      <c r="C488" s="157">
        <f>IF('Time Series Inputs'!C488="","",'Time Series Inputs'!C488)</f>
        <v/>
      </c>
      <c r="D488" s="157">
        <f>IF(A488="","",'Apply Constraints'!A488)</f>
        <v/>
      </c>
      <c r="E488" s="157">
        <f>IF(B488="","",(V487*B488/B487/(1+V487*(B488/B487-1))))</f>
        <v/>
      </c>
      <c r="F488" s="157">
        <f>IF(B488="","",R487*B488+T487)</f>
        <v/>
      </c>
      <c r="G488" s="157">
        <f>IF(B488="","", E488*F488)</f>
        <v/>
      </c>
      <c r="H488" s="157">
        <f>IF(B488="","", F488 - R487*B488)</f>
        <v/>
      </c>
      <c r="I488" s="157">
        <f>IF(B488="","", G488/B488)</f>
        <v/>
      </c>
      <c r="J488" s="157">
        <f>IF(B488="","", -F488* (1-(1-ANNUAL_STRATEGY_FEE)^(1/252)))</f>
        <v/>
      </c>
      <c r="K488" s="157">
        <f>IF(B488="","", H488+J488)</f>
        <v/>
      </c>
      <c r="L488" s="157">
        <f>IF(B488="","", K488+G488)</f>
        <v/>
      </c>
      <c r="M488" s="157">
        <f>IF(B488="","", G488/L488)</f>
        <v/>
      </c>
      <c r="N488" s="157">
        <f>IF(B488="","",(D488-M488))</f>
        <v/>
      </c>
      <c r="O488" s="157">
        <f>IF(B488="","",BID_OFFER_SPREAD/2*D488)</f>
        <v/>
      </c>
      <c r="P488" s="157">
        <f>IF(A488="","",IF(D488=0,-E488,IF(AND(D488=(N488+O488),NOT(O488=0)),0,IF(D488&gt;=M488,N488/(1+O488),N488/(1-O488)))))</f>
        <v/>
      </c>
      <c r="Q488" s="157">
        <f>IF(B488="","", IF(D488=0,F488*P488/B488, L488*P488/B488))</f>
        <v/>
      </c>
      <c r="R488" s="157">
        <f>IF(B488="","", Q488+I488)</f>
        <v/>
      </c>
      <c r="S488" s="157">
        <f>IF(A488="","",IF(Q488&gt;0,-Q488*B488*(1+BID_OFFER_SPREAD/2),-Q488*B488*(1-BID_OFFER_SPREAD/2)))</f>
        <v/>
      </c>
      <c r="T488" s="157">
        <f>IF(B488="","", K488+S488)</f>
        <v/>
      </c>
      <c r="U488" s="157">
        <f>IF(B488="","", R488*B488)</f>
        <v/>
      </c>
      <c r="V488" s="157">
        <f>IF(E488="","",U488/(U488+T488))</f>
        <v/>
      </c>
      <c r="W488" s="86">
        <f>IF(B488="","", IF(ROUND(V488,10)=ROUND(D488,10),"Correct", "Error"))</f>
        <v/>
      </c>
      <c r="X488" s="158">
        <f>IF(B488="","", T488+U488)</f>
        <v/>
      </c>
    </row>
    <row customHeight="1" ht="13.5" r="489" s="75">
      <c r="A489" s="126">
        <f>IF('Time Series Inputs'!A489="","",'Time Series Inputs'!A489)</f>
        <v/>
      </c>
      <c r="B489" s="157">
        <f>IF('Time Series Inputs'!B489="","",'Time Series Inputs'!B489)</f>
        <v/>
      </c>
      <c r="C489" s="157">
        <f>IF('Time Series Inputs'!C489="","",'Time Series Inputs'!C489)</f>
        <v/>
      </c>
      <c r="D489" s="157">
        <f>IF(A489="","",'Apply Constraints'!A489)</f>
        <v/>
      </c>
      <c r="E489" s="157">
        <f>IF(B489="","",(V488*B489/B488/(1+V488*(B489/B488-1))))</f>
        <v/>
      </c>
      <c r="F489" s="157">
        <f>IF(B489="","",R488*B489+T488)</f>
        <v/>
      </c>
      <c r="G489" s="157">
        <f>IF(B489="","", E489*F489)</f>
        <v/>
      </c>
      <c r="H489" s="157">
        <f>IF(B489="","", F489 - R488*B489)</f>
        <v/>
      </c>
      <c r="I489" s="157">
        <f>IF(B489="","", G489/B489)</f>
        <v/>
      </c>
      <c r="J489" s="157">
        <f>IF(B489="","", -F489* (1-(1-ANNUAL_STRATEGY_FEE)^(1/252)))</f>
        <v/>
      </c>
      <c r="K489" s="157">
        <f>IF(B489="","", H489+J489)</f>
        <v/>
      </c>
      <c r="L489" s="157">
        <f>IF(B489="","", K489+G489)</f>
        <v/>
      </c>
      <c r="M489" s="157">
        <f>IF(B489="","", G489/L489)</f>
        <v/>
      </c>
      <c r="N489" s="157">
        <f>IF(B489="","",(D489-M489))</f>
        <v/>
      </c>
      <c r="O489" s="157">
        <f>IF(B489="","",BID_OFFER_SPREAD/2*D489)</f>
        <v/>
      </c>
      <c r="P489" s="157">
        <f>IF(A489="","",IF(D489=0,-E489,IF(AND(D489=(N489+O489),NOT(O489=0)),0,IF(D489&gt;=M489,N489/(1+O489),N489/(1-O489)))))</f>
        <v/>
      </c>
      <c r="Q489" s="157">
        <f>IF(B489="","", IF(D489=0,F489*P489/B489, L489*P489/B489))</f>
        <v/>
      </c>
      <c r="R489" s="157">
        <f>IF(B489="","", Q489+I489)</f>
        <v/>
      </c>
      <c r="S489" s="157">
        <f>IF(A489="","",IF(Q489&gt;0,-Q489*B489*(1+BID_OFFER_SPREAD/2),-Q489*B489*(1-BID_OFFER_SPREAD/2)))</f>
        <v/>
      </c>
      <c r="T489" s="157">
        <f>IF(B489="","", K489+S489)</f>
        <v/>
      </c>
      <c r="U489" s="157">
        <f>IF(B489="","", R489*B489)</f>
        <v/>
      </c>
      <c r="V489" s="157">
        <f>IF(E489="","",U489/(U489+T489))</f>
        <v/>
      </c>
      <c r="W489" s="86">
        <f>IF(B489="","", IF(ROUND(V489,10)=ROUND(D489,10),"Correct", "Error"))</f>
        <v/>
      </c>
      <c r="X489" s="158">
        <f>IF(B489="","", T489+U489)</f>
        <v/>
      </c>
    </row>
    <row customHeight="1" ht="13.5" r="490" s="75">
      <c r="A490" s="126">
        <f>IF('Time Series Inputs'!A490="","",'Time Series Inputs'!A490)</f>
        <v/>
      </c>
      <c r="B490" s="157">
        <f>IF('Time Series Inputs'!B490="","",'Time Series Inputs'!B490)</f>
        <v/>
      </c>
      <c r="C490" s="157">
        <f>IF('Time Series Inputs'!C490="","",'Time Series Inputs'!C490)</f>
        <v/>
      </c>
      <c r="D490" s="157">
        <f>IF(A490="","",'Apply Constraints'!A490)</f>
        <v/>
      </c>
      <c r="E490" s="157">
        <f>IF(B490="","",(V489*B490/B489/(1+V489*(B490/B489-1))))</f>
        <v/>
      </c>
      <c r="F490" s="157">
        <f>IF(B490="","",R489*B490+T489)</f>
        <v/>
      </c>
      <c r="G490" s="157">
        <f>IF(B490="","", E490*F490)</f>
        <v/>
      </c>
      <c r="H490" s="157">
        <f>IF(B490="","", F490 - R489*B490)</f>
        <v/>
      </c>
      <c r="I490" s="157">
        <f>IF(B490="","", G490/B490)</f>
        <v/>
      </c>
      <c r="J490" s="157">
        <f>IF(B490="","", -F490* (1-(1-ANNUAL_STRATEGY_FEE)^(1/252)))</f>
        <v/>
      </c>
      <c r="K490" s="157">
        <f>IF(B490="","", H490+J490)</f>
        <v/>
      </c>
      <c r="L490" s="157">
        <f>IF(B490="","", K490+G490)</f>
        <v/>
      </c>
      <c r="M490" s="157">
        <f>IF(B490="","", G490/L490)</f>
        <v/>
      </c>
      <c r="N490" s="157">
        <f>IF(B490="","",(D490-M490))</f>
        <v/>
      </c>
      <c r="O490" s="157">
        <f>IF(B490="","",BID_OFFER_SPREAD/2*D490)</f>
        <v/>
      </c>
      <c r="P490" s="157">
        <f>IF(A490="","",IF(D490=0,-E490,IF(AND(D490=(N490+O490),NOT(O490=0)),0,IF(D490&gt;=M490,N490/(1+O490),N490/(1-O490)))))</f>
        <v/>
      </c>
      <c r="Q490" s="157">
        <f>IF(B490="","", IF(D490=0,F490*P490/B490, L490*P490/B490))</f>
        <v/>
      </c>
      <c r="R490" s="157">
        <f>IF(B490="","", Q490+I490)</f>
        <v/>
      </c>
      <c r="S490" s="157">
        <f>IF(A490="","",IF(Q490&gt;0,-Q490*B490*(1+BID_OFFER_SPREAD/2),-Q490*B490*(1-BID_OFFER_SPREAD/2)))</f>
        <v/>
      </c>
      <c r="T490" s="157">
        <f>IF(B490="","", K490+S490)</f>
        <v/>
      </c>
      <c r="U490" s="157">
        <f>IF(B490="","", R490*B490)</f>
        <v/>
      </c>
      <c r="V490" s="157">
        <f>IF(E490="","",U490/(U490+T490))</f>
        <v/>
      </c>
      <c r="W490" s="86">
        <f>IF(B490="","", IF(ROUND(V490,10)=ROUND(D490,10),"Correct", "Error"))</f>
        <v/>
      </c>
      <c r="X490" s="158">
        <f>IF(B490="","", T490+U490)</f>
        <v/>
      </c>
    </row>
    <row customHeight="1" ht="13.5" r="491" s="75">
      <c r="A491" s="126">
        <f>IF('Time Series Inputs'!A491="","",'Time Series Inputs'!A491)</f>
        <v/>
      </c>
      <c r="B491" s="157">
        <f>IF('Time Series Inputs'!B491="","",'Time Series Inputs'!B491)</f>
        <v/>
      </c>
      <c r="C491" s="157">
        <f>IF('Time Series Inputs'!C491="","",'Time Series Inputs'!C491)</f>
        <v/>
      </c>
      <c r="D491" s="157">
        <f>IF(A491="","",'Apply Constraints'!A491)</f>
        <v/>
      </c>
      <c r="E491" s="157">
        <f>IF(B491="","",(V490*B491/B490/(1+V490*(B491/B490-1))))</f>
        <v/>
      </c>
      <c r="F491" s="157">
        <f>IF(B491="","",R490*B491+T490)</f>
        <v/>
      </c>
      <c r="G491" s="157">
        <f>IF(B491="","", E491*F491)</f>
        <v/>
      </c>
      <c r="H491" s="157">
        <f>IF(B491="","", F491 - R490*B491)</f>
        <v/>
      </c>
      <c r="I491" s="157">
        <f>IF(B491="","", G491/B491)</f>
        <v/>
      </c>
      <c r="J491" s="157">
        <f>IF(B491="","", -F491* (1-(1-ANNUAL_STRATEGY_FEE)^(1/252)))</f>
        <v/>
      </c>
      <c r="K491" s="157">
        <f>IF(B491="","", H491+J491)</f>
        <v/>
      </c>
      <c r="L491" s="157">
        <f>IF(B491="","", K491+G491)</f>
        <v/>
      </c>
      <c r="M491" s="157">
        <f>IF(B491="","", G491/L491)</f>
        <v/>
      </c>
      <c r="N491" s="157">
        <f>IF(B491="","",(D491-M491))</f>
        <v/>
      </c>
      <c r="O491" s="157">
        <f>IF(B491="","",BID_OFFER_SPREAD/2*D491)</f>
        <v/>
      </c>
      <c r="P491" s="157">
        <f>IF(A491="","",IF(D491=0,-E491,IF(AND(D491=(N491+O491),NOT(O491=0)),0,IF(D491&gt;=M491,N491/(1+O491),N491/(1-O491)))))</f>
        <v/>
      </c>
      <c r="Q491" s="157">
        <f>IF(B491="","", IF(D491=0,F491*P491/B491, L491*P491/B491))</f>
        <v/>
      </c>
      <c r="R491" s="157">
        <f>IF(B491="","", Q491+I491)</f>
        <v/>
      </c>
      <c r="S491" s="157">
        <f>IF(A491="","",IF(Q491&gt;0,-Q491*B491*(1+BID_OFFER_SPREAD/2),-Q491*B491*(1-BID_OFFER_SPREAD/2)))</f>
        <v/>
      </c>
      <c r="T491" s="157">
        <f>IF(B491="","", K491+S491)</f>
        <v/>
      </c>
      <c r="U491" s="157">
        <f>IF(B491="","", R491*B491)</f>
        <v/>
      </c>
      <c r="V491" s="157">
        <f>IF(E491="","",U491/(U491+T491))</f>
        <v/>
      </c>
      <c r="W491" s="86">
        <f>IF(B491="","", IF(ROUND(V491,10)=ROUND(D491,10),"Correct", "Error"))</f>
        <v/>
      </c>
      <c r="X491" s="158">
        <f>IF(B491="","", T491+U491)</f>
        <v/>
      </c>
    </row>
    <row customHeight="1" ht="13.5" r="492" s="75">
      <c r="A492" s="126">
        <f>IF('Time Series Inputs'!A492="","",'Time Series Inputs'!A492)</f>
        <v/>
      </c>
      <c r="B492" s="157">
        <f>IF('Time Series Inputs'!B492="","",'Time Series Inputs'!B492)</f>
        <v/>
      </c>
      <c r="C492" s="157">
        <f>IF('Time Series Inputs'!C492="","",'Time Series Inputs'!C492)</f>
        <v/>
      </c>
      <c r="D492" s="157">
        <f>IF(A492="","",'Apply Constraints'!A492)</f>
        <v/>
      </c>
      <c r="E492" s="157">
        <f>IF(B492="","",(V491*B492/B491/(1+V491*(B492/B491-1))))</f>
        <v/>
      </c>
      <c r="F492" s="157">
        <f>IF(B492="","",R491*B492+T491)</f>
        <v/>
      </c>
      <c r="G492" s="157">
        <f>IF(B492="","", E492*F492)</f>
        <v/>
      </c>
      <c r="H492" s="157">
        <f>IF(B492="","", F492 - R491*B492)</f>
        <v/>
      </c>
      <c r="I492" s="157">
        <f>IF(B492="","", G492/B492)</f>
        <v/>
      </c>
      <c r="J492" s="157">
        <f>IF(B492="","", -F492* (1-(1-ANNUAL_STRATEGY_FEE)^(1/252)))</f>
        <v/>
      </c>
      <c r="K492" s="157">
        <f>IF(B492="","", H492+J492)</f>
        <v/>
      </c>
      <c r="L492" s="157">
        <f>IF(B492="","", K492+G492)</f>
        <v/>
      </c>
      <c r="M492" s="157">
        <f>IF(B492="","", G492/L492)</f>
        <v/>
      </c>
      <c r="N492" s="157">
        <f>IF(B492="","",(D492-M492))</f>
        <v/>
      </c>
      <c r="O492" s="157">
        <f>IF(B492="","",BID_OFFER_SPREAD/2*D492)</f>
        <v/>
      </c>
      <c r="P492" s="157">
        <f>IF(A492="","",IF(D492=0,-E492,IF(AND(D492=(N492+O492),NOT(O492=0)),0,IF(D492&gt;=M492,N492/(1+O492),N492/(1-O492)))))</f>
        <v/>
      </c>
      <c r="Q492" s="157">
        <f>IF(B492="","", IF(D492=0,F492*P492/B492, L492*P492/B492))</f>
        <v/>
      </c>
      <c r="R492" s="157">
        <f>IF(B492="","", Q492+I492)</f>
        <v/>
      </c>
      <c r="S492" s="157">
        <f>IF(A492="","",IF(Q492&gt;0,-Q492*B492*(1+BID_OFFER_SPREAD/2),-Q492*B492*(1-BID_OFFER_SPREAD/2)))</f>
        <v/>
      </c>
      <c r="T492" s="157">
        <f>IF(B492="","", K492+S492)</f>
        <v/>
      </c>
      <c r="U492" s="157">
        <f>IF(B492="","", R492*B492)</f>
        <v/>
      </c>
      <c r="V492" s="157">
        <f>IF(E492="","",U492/(U492+T492))</f>
        <v/>
      </c>
      <c r="W492" s="86">
        <f>IF(B492="","", IF(ROUND(V492,10)=ROUND(D492,10),"Correct", "Error"))</f>
        <v/>
      </c>
      <c r="X492" s="158">
        <f>IF(B492="","", T492+U492)</f>
        <v/>
      </c>
    </row>
    <row customHeight="1" ht="13.5" r="493" s="75">
      <c r="A493" s="126">
        <f>IF('Time Series Inputs'!A493="","",'Time Series Inputs'!A493)</f>
        <v/>
      </c>
      <c r="B493" s="157">
        <f>IF('Time Series Inputs'!B493="","",'Time Series Inputs'!B493)</f>
        <v/>
      </c>
      <c r="C493" s="157">
        <f>IF('Time Series Inputs'!C493="","",'Time Series Inputs'!C493)</f>
        <v/>
      </c>
      <c r="D493" s="157">
        <f>IF(A493="","",'Apply Constraints'!A493)</f>
        <v/>
      </c>
      <c r="E493" s="157">
        <f>IF(B493="","",(V492*B493/B492/(1+V492*(B493/B492-1))))</f>
        <v/>
      </c>
      <c r="F493" s="157">
        <f>IF(B493="","",R492*B493+T492)</f>
        <v/>
      </c>
      <c r="G493" s="157">
        <f>IF(B493="","", E493*F493)</f>
        <v/>
      </c>
      <c r="H493" s="157">
        <f>IF(B493="","", F493 - R492*B493)</f>
        <v/>
      </c>
      <c r="I493" s="157">
        <f>IF(B493="","", G493/B493)</f>
        <v/>
      </c>
      <c r="J493" s="157">
        <f>IF(B493="","", -F493* (1-(1-ANNUAL_STRATEGY_FEE)^(1/252)))</f>
        <v/>
      </c>
      <c r="K493" s="157">
        <f>IF(B493="","", H493+J493)</f>
        <v/>
      </c>
      <c r="L493" s="157">
        <f>IF(B493="","", K493+G493)</f>
        <v/>
      </c>
      <c r="M493" s="157">
        <f>IF(B493="","", G493/L493)</f>
        <v/>
      </c>
      <c r="N493" s="157">
        <f>IF(B493="","",(D493-M493))</f>
        <v/>
      </c>
      <c r="O493" s="157">
        <f>IF(B493="","",BID_OFFER_SPREAD/2*D493)</f>
        <v/>
      </c>
      <c r="P493" s="157">
        <f>IF(A493="","",IF(D493=0,-E493,IF(AND(D493=(N493+O493),NOT(O493=0)),0,IF(D493&gt;=M493,N493/(1+O493),N493/(1-O493)))))</f>
        <v/>
      </c>
      <c r="Q493" s="157">
        <f>IF(B493="","", IF(D493=0,F493*P493/B493, L493*P493/B493))</f>
        <v/>
      </c>
      <c r="R493" s="157">
        <f>IF(B493="","", Q493+I493)</f>
        <v/>
      </c>
      <c r="S493" s="157">
        <f>IF(A493="","",IF(Q493&gt;0,-Q493*B493*(1+BID_OFFER_SPREAD/2),-Q493*B493*(1-BID_OFFER_SPREAD/2)))</f>
        <v/>
      </c>
      <c r="T493" s="157">
        <f>IF(B493="","", K493+S493)</f>
        <v/>
      </c>
      <c r="U493" s="157">
        <f>IF(B493="","", R493*B493)</f>
        <v/>
      </c>
      <c r="V493" s="157">
        <f>IF(E493="","",U493/(U493+T493))</f>
        <v/>
      </c>
      <c r="W493" s="86">
        <f>IF(B493="","", IF(ROUND(V493,10)=ROUND(D493,10),"Correct", "Error"))</f>
        <v/>
      </c>
      <c r="X493" s="158">
        <f>IF(B493="","", T493+U493)</f>
        <v/>
      </c>
    </row>
    <row customHeight="1" ht="13.5" r="494" s="75">
      <c r="A494" s="126">
        <f>IF('Time Series Inputs'!A494="","",'Time Series Inputs'!A494)</f>
        <v/>
      </c>
      <c r="B494" s="157">
        <f>IF('Time Series Inputs'!B494="","",'Time Series Inputs'!B494)</f>
        <v/>
      </c>
      <c r="C494" s="157">
        <f>IF('Time Series Inputs'!C494="","",'Time Series Inputs'!C494)</f>
        <v/>
      </c>
      <c r="D494" s="157">
        <f>IF(A494="","",'Apply Constraints'!A494)</f>
        <v/>
      </c>
      <c r="E494" s="157">
        <f>IF(B494="","",(V493*B494/B493/(1+V493*(B494/B493-1))))</f>
        <v/>
      </c>
      <c r="F494" s="157">
        <f>IF(B494="","",R493*B494+T493)</f>
        <v/>
      </c>
      <c r="G494" s="157">
        <f>IF(B494="","", E494*F494)</f>
        <v/>
      </c>
      <c r="H494" s="157">
        <f>IF(B494="","", F494 - R493*B494)</f>
        <v/>
      </c>
      <c r="I494" s="157">
        <f>IF(B494="","", G494/B494)</f>
        <v/>
      </c>
      <c r="J494" s="157">
        <f>IF(B494="","", -F494* (1-(1-ANNUAL_STRATEGY_FEE)^(1/252)))</f>
        <v/>
      </c>
      <c r="K494" s="157">
        <f>IF(B494="","", H494+J494)</f>
        <v/>
      </c>
      <c r="L494" s="157">
        <f>IF(B494="","", K494+G494)</f>
        <v/>
      </c>
      <c r="M494" s="157">
        <f>IF(B494="","", G494/L494)</f>
        <v/>
      </c>
      <c r="N494" s="157">
        <f>IF(B494="","",(D494-M494))</f>
        <v/>
      </c>
      <c r="O494" s="157">
        <f>IF(B494="","",BID_OFFER_SPREAD/2*D494)</f>
        <v/>
      </c>
      <c r="P494" s="157">
        <f>IF(A494="","",IF(D494=0,-E494,IF(AND(D494=(N494+O494),NOT(O494=0)),0,IF(D494&gt;=M494,N494/(1+O494),N494/(1-O494)))))</f>
        <v/>
      </c>
      <c r="Q494" s="157">
        <f>IF(B494="","", IF(D494=0,F494*P494/B494, L494*P494/B494))</f>
        <v/>
      </c>
      <c r="R494" s="157">
        <f>IF(B494="","", Q494+I494)</f>
        <v/>
      </c>
      <c r="S494" s="157">
        <f>IF(A494="","",IF(Q494&gt;0,-Q494*B494*(1+BID_OFFER_SPREAD/2),-Q494*B494*(1-BID_OFFER_SPREAD/2)))</f>
        <v/>
      </c>
      <c r="T494" s="157">
        <f>IF(B494="","", K494+S494)</f>
        <v/>
      </c>
      <c r="U494" s="157">
        <f>IF(B494="","", R494*B494)</f>
        <v/>
      </c>
      <c r="V494" s="157">
        <f>IF(E494="","",U494/(U494+T494))</f>
        <v/>
      </c>
      <c r="W494" s="86">
        <f>IF(B494="","", IF(ROUND(V494,10)=ROUND(D494,10),"Correct", "Error"))</f>
        <v/>
      </c>
      <c r="X494" s="158">
        <f>IF(B494="","", T494+U494)</f>
        <v/>
      </c>
    </row>
    <row customHeight="1" ht="13.5" r="495" s="75">
      <c r="A495" s="126">
        <f>IF('Time Series Inputs'!A495="","",'Time Series Inputs'!A495)</f>
        <v/>
      </c>
      <c r="B495" s="157">
        <f>IF('Time Series Inputs'!B495="","",'Time Series Inputs'!B495)</f>
        <v/>
      </c>
      <c r="C495" s="157">
        <f>IF('Time Series Inputs'!C495="","",'Time Series Inputs'!C495)</f>
        <v/>
      </c>
      <c r="D495" s="157">
        <f>IF(A495="","",'Apply Constraints'!A495)</f>
        <v/>
      </c>
      <c r="E495" s="157">
        <f>IF(B495="","",(V494*B495/B494/(1+V494*(B495/B494-1))))</f>
        <v/>
      </c>
      <c r="F495" s="157">
        <f>IF(B495="","",R494*B495+T494)</f>
        <v/>
      </c>
      <c r="G495" s="157">
        <f>IF(B495="","", E495*F495)</f>
        <v/>
      </c>
      <c r="H495" s="157">
        <f>IF(B495="","", F495 - R494*B495)</f>
        <v/>
      </c>
      <c r="I495" s="157">
        <f>IF(B495="","", G495/B495)</f>
        <v/>
      </c>
      <c r="J495" s="157">
        <f>IF(B495="","", -F495* (1-(1-ANNUAL_STRATEGY_FEE)^(1/252)))</f>
        <v/>
      </c>
      <c r="K495" s="157">
        <f>IF(B495="","", H495+J495)</f>
        <v/>
      </c>
      <c r="L495" s="157">
        <f>IF(B495="","", K495+G495)</f>
        <v/>
      </c>
      <c r="M495" s="157">
        <f>IF(B495="","", G495/L495)</f>
        <v/>
      </c>
      <c r="N495" s="157">
        <f>IF(B495="","",(D495-M495))</f>
        <v/>
      </c>
      <c r="O495" s="157">
        <f>IF(B495="","",BID_OFFER_SPREAD/2*D495)</f>
        <v/>
      </c>
      <c r="P495" s="157">
        <f>IF(A495="","",IF(D495=0,-E495,IF(AND(D495=(N495+O495),NOT(O495=0)),0,IF(D495&gt;=M495,N495/(1+O495),N495/(1-O495)))))</f>
        <v/>
      </c>
      <c r="Q495" s="157">
        <f>IF(B495="","", IF(D495=0,F495*P495/B495, L495*P495/B495))</f>
        <v/>
      </c>
      <c r="R495" s="157">
        <f>IF(B495="","", Q495+I495)</f>
        <v/>
      </c>
      <c r="S495" s="157">
        <f>IF(A495="","",IF(Q495&gt;0,-Q495*B495*(1+BID_OFFER_SPREAD/2),-Q495*B495*(1-BID_OFFER_SPREAD/2)))</f>
        <v/>
      </c>
      <c r="T495" s="157">
        <f>IF(B495="","", K495+S495)</f>
        <v/>
      </c>
      <c r="U495" s="157">
        <f>IF(B495="","", R495*B495)</f>
        <v/>
      </c>
      <c r="V495" s="157">
        <f>IF(E495="","",U495/(U495+T495))</f>
        <v/>
      </c>
      <c r="W495" s="86">
        <f>IF(B495="","", IF(ROUND(V495,10)=ROUND(D495,10),"Correct", "Error"))</f>
        <v/>
      </c>
      <c r="X495" s="158">
        <f>IF(B495="","", T495+U495)</f>
        <v/>
      </c>
    </row>
    <row customHeight="1" ht="13.5" r="496" s="75">
      <c r="A496" s="126">
        <f>IF('Time Series Inputs'!A496="","",'Time Series Inputs'!A496)</f>
        <v/>
      </c>
      <c r="B496" s="157">
        <f>IF('Time Series Inputs'!B496="","",'Time Series Inputs'!B496)</f>
        <v/>
      </c>
      <c r="C496" s="157">
        <f>IF('Time Series Inputs'!C496="","",'Time Series Inputs'!C496)</f>
        <v/>
      </c>
      <c r="D496" s="157">
        <f>IF(A496="","",'Apply Constraints'!A496)</f>
        <v/>
      </c>
      <c r="E496" s="157">
        <f>IF(B496="","",(V495*B496/B495/(1+V495*(B496/B495-1))))</f>
        <v/>
      </c>
      <c r="F496" s="157">
        <f>IF(B496="","",R495*B496+T495)</f>
        <v/>
      </c>
      <c r="G496" s="157">
        <f>IF(B496="","", E496*F496)</f>
        <v/>
      </c>
      <c r="H496" s="157">
        <f>IF(B496="","", F496 - R495*B496)</f>
        <v/>
      </c>
      <c r="I496" s="157">
        <f>IF(B496="","", G496/B496)</f>
        <v/>
      </c>
      <c r="J496" s="157">
        <f>IF(B496="","", -F496* (1-(1-ANNUAL_STRATEGY_FEE)^(1/252)))</f>
        <v/>
      </c>
      <c r="K496" s="157">
        <f>IF(B496="","", H496+J496)</f>
        <v/>
      </c>
      <c r="L496" s="157">
        <f>IF(B496="","", K496+G496)</f>
        <v/>
      </c>
      <c r="M496" s="157">
        <f>IF(B496="","", G496/L496)</f>
        <v/>
      </c>
      <c r="N496" s="157">
        <f>IF(B496="","",(D496-M496))</f>
        <v/>
      </c>
      <c r="O496" s="157">
        <f>IF(B496="","",BID_OFFER_SPREAD/2*D496)</f>
        <v/>
      </c>
      <c r="P496" s="157">
        <f>IF(A496="","",IF(D496=0,-E496,IF(AND(D496=(N496+O496),NOT(O496=0)),0,IF(D496&gt;=M496,N496/(1+O496),N496/(1-O496)))))</f>
        <v/>
      </c>
      <c r="Q496" s="157">
        <f>IF(B496="","", IF(D496=0,F496*P496/B496, L496*P496/B496))</f>
        <v/>
      </c>
      <c r="R496" s="157">
        <f>IF(B496="","", Q496+I496)</f>
        <v/>
      </c>
      <c r="S496" s="157">
        <f>IF(A496="","",IF(Q496&gt;0,-Q496*B496*(1+BID_OFFER_SPREAD/2),-Q496*B496*(1-BID_OFFER_SPREAD/2)))</f>
        <v/>
      </c>
      <c r="T496" s="157">
        <f>IF(B496="","", K496+S496)</f>
        <v/>
      </c>
      <c r="U496" s="157">
        <f>IF(B496="","", R496*B496)</f>
        <v/>
      </c>
      <c r="V496" s="157">
        <f>IF(E496="","",U496/(U496+T496))</f>
        <v/>
      </c>
      <c r="W496" s="86">
        <f>IF(B496="","", IF(ROUND(V496,10)=ROUND(D496,10),"Correct", "Error"))</f>
        <v/>
      </c>
      <c r="X496" s="158">
        <f>IF(B496="","", T496+U496)</f>
        <v/>
      </c>
    </row>
    <row customHeight="1" ht="13.5" r="497" s="75">
      <c r="A497" s="126">
        <f>IF('Time Series Inputs'!A497="","",'Time Series Inputs'!A497)</f>
        <v/>
      </c>
      <c r="B497" s="157">
        <f>IF('Time Series Inputs'!B497="","",'Time Series Inputs'!B497)</f>
        <v/>
      </c>
      <c r="C497" s="157">
        <f>IF('Time Series Inputs'!C497="","",'Time Series Inputs'!C497)</f>
        <v/>
      </c>
      <c r="D497" s="157">
        <f>IF(A497="","",'Apply Constraints'!A497)</f>
        <v/>
      </c>
      <c r="E497" s="157">
        <f>IF(B497="","",(V496*B497/B496/(1+V496*(B497/B496-1))))</f>
        <v/>
      </c>
      <c r="F497" s="157">
        <f>IF(B497="","",R496*B497+T496)</f>
        <v/>
      </c>
      <c r="G497" s="157">
        <f>IF(B497="","", E497*F497)</f>
        <v/>
      </c>
      <c r="H497" s="157">
        <f>IF(B497="","", F497 - R496*B497)</f>
        <v/>
      </c>
      <c r="I497" s="157">
        <f>IF(B497="","", G497/B497)</f>
        <v/>
      </c>
      <c r="J497" s="157">
        <f>IF(B497="","", -F497* (1-(1-ANNUAL_STRATEGY_FEE)^(1/252)))</f>
        <v/>
      </c>
      <c r="K497" s="157">
        <f>IF(B497="","", H497+J497)</f>
        <v/>
      </c>
      <c r="L497" s="157">
        <f>IF(B497="","", K497+G497)</f>
        <v/>
      </c>
      <c r="M497" s="157">
        <f>IF(B497="","", G497/L497)</f>
        <v/>
      </c>
      <c r="N497" s="157">
        <f>IF(B497="","",(D497-M497))</f>
        <v/>
      </c>
      <c r="O497" s="157">
        <f>IF(B497="","",BID_OFFER_SPREAD/2*D497)</f>
        <v/>
      </c>
      <c r="P497" s="157">
        <f>IF(A497="","",IF(D497=0,-E497,IF(AND(D497=(N497+O497),NOT(O497=0)),0,IF(D497&gt;=M497,N497/(1+O497),N497/(1-O497)))))</f>
        <v/>
      </c>
      <c r="Q497" s="157">
        <f>IF(B497="","", IF(D497=0,F497*P497/B497, L497*P497/B497))</f>
        <v/>
      </c>
      <c r="R497" s="157">
        <f>IF(B497="","", Q497+I497)</f>
        <v/>
      </c>
      <c r="S497" s="157">
        <f>IF(A497="","",IF(Q497&gt;0,-Q497*B497*(1+BID_OFFER_SPREAD/2),-Q497*B497*(1-BID_OFFER_SPREAD/2)))</f>
        <v/>
      </c>
      <c r="T497" s="157">
        <f>IF(B497="","", K497+S497)</f>
        <v/>
      </c>
      <c r="U497" s="157">
        <f>IF(B497="","", R497*B497)</f>
        <v/>
      </c>
      <c r="V497" s="157">
        <f>IF(E497="","",U497/(U497+T497))</f>
        <v/>
      </c>
      <c r="W497" s="86">
        <f>IF(B497="","", IF(ROUND(V497,10)=ROUND(D497,10),"Correct", "Error"))</f>
        <v/>
      </c>
      <c r="X497" s="158">
        <f>IF(B497="","", T497+U497)</f>
        <v/>
      </c>
    </row>
    <row customHeight="1" ht="13.5" r="498" s="75">
      <c r="A498" s="126">
        <f>IF('Time Series Inputs'!A498="","",'Time Series Inputs'!A498)</f>
        <v/>
      </c>
      <c r="B498" s="157">
        <f>IF('Time Series Inputs'!B498="","",'Time Series Inputs'!B498)</f>
        <v/>
      </c>
      <c r="C498" s="157">
        <f>IF('Time Series Inputs'!C498="","",'Time Series Inputs'!C498)</f>
        <v/>
      </c>
      <c r="D498" s="157">
        <f>IF(A498="","",'Apply Constraints'!A498)</f>
        <v/>
      </c>
      <c r="E498" s="157">
        <f>IF(B498="","",(V497*B498/B497/(1+V497*(B498/B497-1))))</f>
        <v/>
      </c>
      <c r="F498" s="157">
        <f>IF(B498="","",R497*B498+T497)</f>
        <v/>
      </c>
      <c r="G498" s="157">
        <f>IF(B498="","", E498*F498)</f>
        <v/>
      </c>
      <c r="H498" s="157">
        <f>IF(B498="","", F498 - R497*B498)</f>
        <v/>
      </c>
      <c r="I498" s="157">
        <f>IF(B498="","", G498/B498)</f>
        <v/>
      </c>
      <c r="J498" s="157">
        <f>IF(B498="","", -F498* (1-(1-ANNUAL_STRATEGY_FEE)^(1/252)))</f>
        <v/>
      </c>
      <c r="K498" s="157">
        <f>IF(B498="","", H498+J498)</f>
        <v/>
      </c>
      <c r="L498" s="157">
        <f>IF(B498="","", K498+G498)</f>
        <v/>
      </c>
      <c r="M498" s="157">
        <f>IF(B498="","", G498/L498)</f>
        <v/>
      </c>
      <c r="N498" s="157">
        <f>IF(B498="","",(D498-M498))</f>
        <v/>
      </c>
      <c r="O498" s="157">
        <f>IF(B498="","",BID_OFFER_SPREAD/2*D498)</f>
        <v/>
      </c>
      <c r="P498" s="157">
        <f>IF(A498="","",IF(D498=0,-E498,IF(AND(D498=(N498+O498),NOT(O498=0)),0,IF(D498&gt;=M498,N498/(1+O498),N498/(1-O498)))))</f>
        <v/>
      </c>
      <c r="Q498" s="157">
        <f>IF(B498="","", IF(D498=0,F498*P498/B498, L498*P498/B498))</f>
        <v/>
      </c>
      <c r="R498" s="157">
        <f>IF(B498="","", Q498+I498)</f>
        <v/>
      </c>
      <c r="S498" s="157">
        <f>IF(A498="","",IF(Q498&gt;0,-Q498*B498*(1+BID_OFFER_SPREAD/2),-Q498*B498*(1-BID_OFFER_SPREAD/2)))</f>
        <v/>
      </c>
      <c r="T498" s="157">
        <f>IF(B498="","", K498+S498)</f>
        <v/>
      </c>
      <c r="U498" s="157">
        <f>IF(B498="","", R498*B498)</f>
        <v/>
      </c>
      <c r="V498" s="157">
        <f>IF(E498="","",U498/(U498+T498))</f>
        <v/>
      </c>
      <c r="W498" s="86">
        <f>IF(B498="","", IF(ROUND(V498,10)=ROUND(D498,10),"Correct", "Error"))</f>
        <v/>
      </c>
      <c r="X498" s="158">
        <f>IF(B498="","", T498+U498)</f>
        <v/>
      </c>
    </row>
    <row customHeight="1" ht="13.5" r="499" s="75">
      <c r="A499" s="126">
        <f>IF('Time Series Inputs'!A499="","",'Time Series Inputs'!A499)</f>
        <v/>
      </c>
      <c r="B499" s="157">
        <f>IF('Time Series Inputs'!B499="","",'Time Series Inputs'!B499)</f>
        <v/>
      </c>
      <c r="C499" s="157">
        <f>IF('Time Series Inputs'!C499="","",'Time Series Inputs'!C499)</f>
        <v/>
      </c>
      <c r="D499" s="157">
        <f>IF(A499="","",'Apply Constraints'!A499)</f>
        <v/>
      </c>
      <c r="E499" s="157">
        <f>IF(B499="","",(V498*B499/B498/(1+V498*(B499/B498-1))))</f>
        <v/>
      </c>
      <c r="F499" s="157">
        <f>IF(B499="","",R498*B499+T498)</f>
        <v/>
      </c>
      <c r="G499" s="157">
        <f>IF(B499="","", E499*F499)</f>
        <v/>
      </c>
      <c r="H499" s="157">
        <f>IF(B499="","", F499 - R498*B499)</f>
        <v/>
      </c>
      <c r="I499" s="157">
        <f>IF(B499="","", G499/B499)</f>
        <v/>
      </c>
      <c r="J499" s="157">
        <f>IF(B499="","", -F499* (1-(1-ANNUAL_STRATEGY_FEE)^(1/252)))</f>
        <v/>
      </c>
      <c r="K499" s="157">
        <f>IF(B499="","", H499+J499)</f>
        <v/>
      </c>
      <c r="L499" s="157">
        <f>IF(B499="","", K499+G499)</f>
        <v/>
      </c>
      <c r="M499" s="157">
        <f>IF(B499="","", G499/L499)</f>
        <v/>
      </c>
      <c r="N499" s="157">
        <f>IF(B499="","",(D499-M499))</f>
        <v/>
      </c>
      <c r="O499" s="157">
        <f>IF(B499="","",BID_OFFER_SPREAD/2*D499)</f>
        <v/>
      </c>
      <c r="P499" s="157">
        <f>IF(A499="","",IF(D499=0,-E499,IF(AND(D499=(N499+O499),NOT(O499=0)),0,IF(D499&gt;=M499,N499/(1+O499),N499/(1-O499)))))</f>
        <v/>
      </c>
      <c r="Q499" s="157">
        <f>IF(B499="","", IF(D499=0,F499*P499/B499, L499*P499/B499))</f>
        <v/>
      </c>
      <c r="R499" s="157">
        <f>IF(B499="","", Q499+I499)</f>
        <v/>
      </c>
      <c r="S499" s="157">
        <f>IF(A499="","",IF(Q499&gt;0,-Q499*B499*(1+BID_OFFER_SPREAD/2),-Q499*B499*(1-BID_OFFER_SPREAD/2)))</f>
        <v/>
      </c>
      <c r="T499" s="157">
        <f>IF(B499="","", K499+S499)</f>
        <v/>
      </c>
      <c r="U499" s="157">
        <f>IF(B499="","", R499*B499)</f>
        <v/>
      </c>
      <c r="V499" s="157">
        <f>IF(E499="","",U499/(U499+T499))</f>
        <v/>
      </c>
      <c r="W499" s="86">
        <f>IF(B499="","", IF(ROUND(V499,10)=ROUND(D499,10),"Correct", "Error"))</f>
        <v/>
      </c>
      <c r="X499" s="158">
        <f>IF(B499="","", T499+U499)</f>
        <v/>
      </c>
    </row>
    <row customHeight="1" ht="13.5" r="500" s="75">
      <c r="A500" s="126">
        <f>IF('Time Series Inputs'!A500="","",'Time Series Inputs'!A500)</f>
        <v/>
      </c>
      <c r="B500" s="157">
        <f>IF('Time Series Inputs'!B500="","",'Time Series Inputs'!B500)</f>
        <v/>
      </c>
      <c r="C500" s="157">
        <f>IF('Time Series Inputs'!C500="","",'Time Series Inputs'!C500)</f>
        <v/>
      </c>
      <c r="D500" s="157">
        <f>IF(A500="","",'Apply Constraints'!A500)</f>
        <v/>
      </c>
      <c r="E500" s="157">
        <f>IF(B500="","",(V499*B500/B499/(1+V499*(B500/B499-1))))</f>
        <v/>
      </c>
      <c r="F500" s="157">
        <f>IF(B500="","",R499*B500+T499)</f>
        <v/>
      </c>
      <c r="G500" s="157">
        <f>IF(B500="","", E500*F500)</f>
        <v/>
      </c>
      <c r="H500" s="157">
        <f>IF(B500="","", F500 - R499*B500)</f>
        <v/>
      </c>
      <c r="I500" s="157">
        <f>IF(B500="","", G500/B500)</f>
        <v/>
      </c>
      <c r="J500" s="157">
        <f>IF(B500="","", -F500* (1-(1-ANNUAL_STRATEGY_FEE)^(1/252)))</f>
        <v/>
      </c>
      <c r="K500" s="157">
        <f>IF(B500="","", H500+J500)</f>
        <v/>
      </c>
      <c r="L500" s="157">
        <f>IF(B500="","", K500+G500)</f>
        <v/>
      </c>
      <c r="M500" s="157">
        <f>IF(B500="","", G500/L500)</f>
        <v/>
      </c>
      <c r="N500" s="157">
        <f>IF(B500="","",(D500-M500))</f>
        <v/>
      </c>
      <c r="O500" s="157">
        <f>IF(B500="","",BID_OFFER_SPREAD/2*D500)</f>
        <v/>
      </c>
      <c r="P500" s="157">
        <f>IF(A500="","",IF(D500=0,-E500,IF(AND(D500=(N500+O500),NOT(O500=0)),0,IF(D500&gt;=M500,N500/(1+O500),N500/(1-O500)))))</f>
        <v/>
      </c>
      <c r="Q500" s="157">
        <f>IF(B500="","", IF(D500=0,F500*P500/B500, L500*P500/B500))</f>
        <v/>
      </c>
      <c r="R500" s="157">
        <f>IF(B500="","", Q500+I500)</f>
        <v/>
      </c>
      <c r="S500" s="157">
        <f>IF(A500="","",IF(Q500&gt;0,-Q500*B500*(1+BID_OFFER_SPREAD/2),-Q500*B500*(1-BID_OFFER_SPREAD/2)))</f>
        <v/>
      </c>
      <c r="T500" s="157">
        <f>IF(B500="","", K500+S500)</f>
        <v/>
      </c>
      <c r="U500" s="157">
        <f>IF(B500="","", R500*B500)</f>
        <v/>
      </c>
      <c r="V500" s="157">
        <f>IF(E500="","",U500/(U500+T500))</f>
        <v/>
      </c>
      <c r="W500" s="86">
        <f>IF(B500="","", IF(ROUND(V500,10)=ROUND(D500,10),"Correct", "Error"))</f>
        <v/>
      </c>
      <c r="X500" s="158">
        <f>IF(B500="","", T500+U500)</f>
        <v/>
      </c>
    </row>
    <row customHeight="1" ht="13.5" r="501" s="75">
      <c r="A501" s="126">
        <f>IF('Time Series Inputs'!A501="","",'Time Series Inputs'!A501)</f>
        <v/>
      </c>
      <c r="B501" s="157">
        <f>IF('Time Series Inputs'!B501="","",'Time Series Inputs'!B501)</f>
        <v/>
      </c>
      <c r="C501" s="157">
        <f>IF('Time Series Inputs'!C501="","",'Time Series Inputs'!C501)</f>
        <v/>
      </c>
      <c r="D501" s="157">
        <f>IF(A501="","",'Apply Constraints'!A501)</f>
        <v/>
      </c>
      <c r="E501" s="157">
        <f>IF(B501="","",(V500*B501/B500/(1+V500*(B501/B500-1))))</f>
        <v/>
      </c>
      <c r="F501" s="157">
        <f>IF(B501="","",R500*B501+T500)</f>
        <v/>
      </c>
      <c r="G501" s="157">
        <f>IF(B501="","", E501*F501)</f>
        <v/>
      </c>
      <c r="H501" s="157">
        <f>IF(B501="","", F501 - R500*B501)</f>
        <v/>
      </c>
      <c r="I501" s="157">
        <f>IF(B501="","", G501/B501)</f>
        <v/>
      </c>
      <c r="J501" s="157">
        <f>IF(B501="","", -F501* (1-(1-ANNUAL_STRATEGY_FEE)^(1/252)))</f>
        <v/>
      </c>
      <c r="K501" s="157">
        <f>IF(B501="","", H501+J501)</f>
        <v/>
      </c>
      <c r="L501" s="157">
        <f>IF(B501="","", K501+G501)</f>
        <v/>
      </c>
      <c r="M501" s="157">
        <f>IF(B501="","", G501/L501)</f>
        <v/>
      </c>
      <c r="N501" s="157">
        <f>IF(B501="","",(D501-M501))</f>
        <v/>
      </c>
      <c r="O501" s="157">
        <f>IF(B501="","",BID_OFFER_SPREAD/2*D501)</f>
        <v/>
      </c>
      <c r="P501" s="157">
        <f>IF(A501="","",IF(D501=0,-E501,IF(AND(D501=(N501+O501),NOT(O501=0)),0,IF(D501&gt;=M501,N501/(1+O501),N501/(1-O501)))))</f>
        <v/>
      </c>
      <c r="Q501" s="157">
        <f>IF(B501="","", IF(D501=0,F501*P501/B501, L501*P501/B501))</f>
        <v/>
      </c>
      <c r="R501" s="157">
        <f>IF(B501="","", Q501+I501)</f>
        <v/>
      </c>
      <c r="S501" s="157">
        <f>IF(A501="","",IF(Q501&gt;0,-Q501*B501*(1+BID_OFFER_SPREAD/2),-Q501*B501*(1-BID_OFFER_SPREAD/2)))</f>
        <v/>
      </c>
      <c r="T501" s="157">
        <f>IF(B501="","", K501+S501)</f>
        <v/>
      </c>
      <c r="U501" s="157">
        <f>IF(B501="","", R501*B501)</f>
        <v/>
      </c>
      <c r="V501" s="157">
        <f>IF(E501="","",U501/(U501+T501))</f>
        <v/>
      </c>
      <c r="W501" s="86">
        <f>IF(B501="","", IF(ROUND(V501,10)=ROUND(D501,10),"Correct", "Error"))</f>
        <v/>
      </c>
      <c r="X501" s="158">
        <f>IF(B501="","", T501+U501)</f>
        <v/>
      </c>
    </row>
    <row customHeight="1" ht="13.5" r="502" s="75">
      <c r="A502" s="126">
        <f>IF('Time Series Inputs'!A502="","",'Time Series Inputs'!A502)</f>
        <v/>
      </c>
      <c r="B502" s="157">
        <f>IF('Time Series Inputs'!B502="","",'Time Series Inputs'!B502)</f>
        <v/>
      </c>
      <c r="C502" s="157">
        <f>IF('Time Series Inputs'!C502="","",'Time Series Inputs'!C502)</f>
        <v/>
      </c>
      <c r="D502" s="157">
        <f>IF(A502="","",'Apply Constraints'!A502)</f>
        <v/>
      </c>
      <c r="E502" s="157">
        <f>IF(B502="","",(V501*B502/B501/(1+V501*(B502/B501-1))))</f>
        <v/>
      </c>
      <c r="F502" s="157">
        <f>IF(B502="","",R501*B502+T501)</f>
        <v/>
      </c>
      <c r="G502" s="157">
        <f>IF(B502="","", E502*F502)</f>
        <v/>
      </c>
      <c r="H502" s="157">
        <f>IF(B502="","", F502 - R501*B502)</f>
        <v/>
      </c>
      <c r="I502" s="157">
        <f>IF(B502="","", G502/B502)</f>
        <v/>
      </c>
      <c r="J502" s="157">
        <f>IF(B502="","", -F502* (1-(1-ANNUAL_STRATEGY_FEE)^(1/252)))</f>
        <v/>
      </c>
      <c r="K502" s="157">
        <f>IF(B502="","", H502+J502)</f>
        <v/>
      </c>
      <c r="L502" s="157">
        <f>IF(B502="","", K502+G502)</f>
        <v/>
      </c>
      <c r="M502" s="157">
        <f>IF(B502="","", G502/L502)</f>
        <v/>
      </c>
      <c r="N502" s="157">
        <f>IF(B502="","",(D502-M502))</f>
        <v/>
      </c>
      <c r="O502" s="157">
        <f>IF(B502="","",BID_OFFER_SPREAD/2*D502)</f>
        <v/>
      </c>
      <c r="P502" s="157">
        <f>IF(A502="","",IF(D502=0,-E502,IF(AND(D502=(N502+O502),NOT(O502=0)),0,IF(D502&gt;=M502,N502/(1+O502),N502/(1-O502)))))</f>
        <v/>
      </c>
      <c r="Q502" s="157">
        <f>IF(B502="","", IF(D502=0,F502*P502/B502, L502*P502/B502))</f>
        <v/>
      </c>
      <c r="R502" s="157">
        <f>IF(B502="","", Q502+I502)</f>
        <v/>
      </c>
      <c r="S502" s="157">
        <f>IF(A502="","",IF(Q502&gt;0,-Q502*B502*(1+BID_OFFER_SPREAD/2),-Q502*B502*(1-BID_OFFER_SPREAD/2)))</f>
        <v/>
      </c>
      <c r="T502" s="157">
        <f>IF(B502="","", K502+S502)</f>
        <v/>
      </c>
      <c r="U502" s="157">
        <f>IF(B502="","", R502*B502)</f>
        <v/>
      </c>
      <c r="V502" s="157">
        <f>IF(E502="","",U502/(U502+T502))</f>
        <v/>
      </c>
      <c r="W502" s="86">
        <f>IF(B502="","", IF(ROUND(V502,10)=ROUND(D502,10),"Correct", "Error"))</f>
        <v/>
      </c>
      <c r="X502" s="158">
        <f>IF(B502="","", T502+U502)</f>
        <v/>
      </c>
    </row>
    <row customHeight="1" ht="13.5" r="503" s="75">
      <c r="A503" s="126">
        <f>IF('Time Series Inputs'!A503="","",'Time Series Inputs'!A503)</f>
        <v/>
      </c>
      <c r="B503" s="157">
        <f>IF('Time Series Inputs'!B503="","",'Time Series Inputs'!B503)</f>
        <v/>
      </c>
      <c r="C503" s="157">
        <f>IF('Time Series Inputs'!C503="","",'Time Series Inputs'!C503)</f>
        <v/>
      </c>
      <c r="D503" s="157">
        <f>IF(A503="","",'Apply Constraints'!A503)</f>
        <v/>
      </c>
      <c r="E503" s="157">
        <f>IF(B503="","",(V502*B503/B502/(1+V502*(B503/B502-1))))</f>
        <v/>
      </c>
      <c r="F503" s="157">
        <f>IF(B503="","",R502*B503+T502)</f>
        <v/>
      </c>
      <c r="G503" s="157">
        <f>IF(B503="","", E503*F503)</f>
        <v/>
      </c>
      <c r="H503" s="157">
        <f>IF(B503="","", F503 - R502*B503)</f>
        <v/>
      </c>
      <c r="I503" s="157">
        <f>IF(B503="","", G503/B503)</f>
        <v/>
      </c>
      <c r="J503" s="157">
        <f>IF(B503="","", -F503* (1-(1-ANNUAL_STRATEGY_FEE)^(1/252)))</f>
        <v/>
      </c>
      <c r="K503" s="157">
        <f>IF(B503="","", H503+J503)</f>
        <v/>
      </c>
      <c r="L503" s="157">
        <f>IF(B503="","", K503+G503)</f>
        <v/>
      </c>
      <c r="M503" s="157">
        <f>IF(B503="","", G503/L503)</f>
        <v/>
      </c>
      <c r="N503" s="157">
        <f>IF(B503="","",(D503-M503))</f>
        <v/>
      </c>
      <c r="O503" s="157">
        <f>IF(B503="","",BID_OFFER_SPREAD/2*D503)</f>
        <v/>
      </c>
      <c r="P503" s="157">
        <f>IF(A503="","",IF(D503=0,-E503,IF(AND(D503=(N503+O503),NOT(O503=0)),0,IF(D503&gt;=M503,N503/(1+O503),N503/(1-O503)))))</f>
        <v/>
      </c>
      <c r="Q503" s="157">
        <f>IF(B503="","", IF(D503=0,F503*P503/B503, L503*P503/B503))</f>
        <v/>
      </c>
      <c r="R503" s="157">
        <f>IF(B503="","", Q503+I503)</f>
        <v/>
      </c>
      <c r="S503" s="157">
        <f>IF(A503="","",IF(Q503&gt;0,-Q503*B503*(1+BID_OFFER_SPREAD/2),-Q503*B503*(1-BID_OFFER_SPREAD/2)))</f>
        <v/>
      </c>
      <c r="T503" s="157">
        <f>IF(B503="","", K503+S503)</f>
        <v/>
      </c>
      <c r="U503" s="157">
        <f>IF(B503="","", R503*B503)</f>
        <v/>
      </c>
      <c r="V503" s="157">
        <f>IF(E503="","",U503/(U503+T503))</f>
        <v/>
      </c>
      <c r="W503" s="86">
        <f>IF(B503="","", IF(ROUND(V503,10)=ROUND(D503,10),"Correct", "Error"))</f>
        <v/>
      </c>
      <c r="X503" s="158">
        <f>IF(B503="","", T503+U503)</f>
        <v/>
      </c>
    </row>
    <row customHeight="1" ht="13.5" r="504" s="75">
      <c r="A504" s="126">
        <f>IF('Time Series Inputs'!A504="","",'Time Series Inputs'!A504)</f>
        <v/>
      </c>
      <c r="B504" s="157">
        <f>IF('Time Series Inputs'!B504="","",'Time Series Inputs'!B504)</f>
        <v/>
      </c>
      <c r="C504" s="157">
        <f>IF('Time Series Inputs'!C504="","",'Time Series Inputs'!C504)</f>
        <v/>
      </c>
      <c r="D504" s="157">
        <f>IF(A504="","",'Apply Constraints'!A504)</f>
        <v/>
      </c>
      <c r="E504" s="157">
        <f>IF(B504="","",(V503*B504/B503/(1+V503*(B504/B503-1))))</f>
        <v/>
      </c>
      <c r="F504" s="157">
        <f>IF(B504="","",R503*B504+T503)</f>
        <v/>
      </c>
      <c r="G504" s="157">
        <f>IF(B504="","", E504*F504)</f>
        <v/>
      </c>
      <c r="H504" s="157">
        <f>IF(B504="","", F504 - R503*B504)</f>
        <v/>
      </c>
      <c r="I504" s="157">
        <f>IF(B504="","", G504/B504)</f>
        <v/>
      </c>
      <c r="J504" s="157">
        <f>IF(B504="","", -F504* (1-(1-ANNUAL_STRATEGY_FEE)^(1/252)))</f>
        <v/>
      </c>
      <c r="K504" s="157">
        <f>IF(B504="","", H504+J504)</f>
        <v/>
      </c>
      <c r="L504" s="157">
        <f>IF(B504="","", K504+G504)</f>
        <v/>
      </c>
      <c r="M504" s="157">
        <f>IF(B504="","", G504/L504)</f>
        <v/>
      </c>
      <c r="N504" s="157">
        <f>IF(B504="","",(D504-M504))</f>
        <v/>
      </c>
      <c r="O504" s="157">
        <f>IF(B504="","",BID_OFFER_SPREAD/2*D504)</f>
        <v/>
      </c>
      <c r="P504" s="157">
        <f>IF(A504="","",IF(D504=0,-E504,IF(AND(D504=(N504+O504),NOT(O504=0)),0,IF(D504&gt;=M504,N504/(1+O504),N504/(1-O504)))))</f>
        <v/>
      </c>
      <c r="Q504" s="157">
        <f>IF(B504="","", IF(D504=0,F504*P504/B504, L504*P504/B504))</f>
        <v/>
      </c>
      <c r="R504" s="157">
        <f>IF(B504="","", Q504+I504)</f>
        <v/>
      </c>
      <c r="S504" s="157">
        <f>IF(A504="","",IF(Q504&gt;0,-Q504*B504*(1+BID_OFFER_SPREAD/2),-Q504*B504*(1-BID_OFFER_SPREAD/2)))</f>
        <v/>
      </c>
      <c r="T504" s="157">
        <f>IF(B504="","", K504+S504)</f>
        <v/>
      </c>
      <c r="U504" s="157">
        <f>IF(B504="","", R504*B504)</f>
        <v/>
      </c>
      <c r="V504" s="157">
        <f>IF(E504="","",U504/(U504+T504))</f>
        <v/>
      </c>
      <c r="W504" s="86">
        <f>IF(B504="","", IF(ROUND(V504,10)=ROUND(D504,10),"Correct", "Error"))</f>
        <v/>
      </c>
      <c r="X504" s="158">
        <f>IF(B504="","", T504+U504)</f>
        <v/>
      </c>
    </row>
    <row customHeight="1" ht="13.5" r="505" s="75">
      <c r="A505" s="126">
        <f>IF('Time Series Inputs'!A505="","",'Time Series Inputs'!A505)</f>
        <v/>
      </c>
      <c r="B505" s="157">
        <f>IF('Time Series Inputs'!B505="","",'Time Series Inputs'!B505)</f>
        <v/>
      </c>
      <c r="C505" s="157">
        <f>IF('Time Series Inputs'!C505="","",'Time Series Inputs'!C505)</f>
        <v/>
      </c>
      <c r="D505" s="157">
        <f>IF(A505="","",'Apply Constraints'!A505)</f>
        <v/>
      </c>
      <c r="E505" s="157">
        <f>IF(B505="","",(V504*B505/B504/(1+V504*(B505/B504-1))))</f>
        <v/>
      </c>
      <c r="F505" s="157">
        <f>IF(B505="","",R504*B505+T504)</f>
        <v/>
      </c>
      <c r="G505" s="157">
        <f>IF(B505="","", E505*F505)</f>
        <v/>
      </c>
      <c r="H505" s="157">
        <f>IF(B505="","", F505 - R504*B505)</f>
        <v/>
      </c>
      <c r="I505" s="157">
        <f>IF(B505="","", G505/B505)</f>
        <v/>
      </c>
      <c r="J505" s="157">
        <f>IF(B505="","", -F505* (1-(1-ANNUAL_STRATEGY_FEE)^(1/252)))</f>
        <v/>
      </c>
      <c r="K505" s="157">
        <f>IF(B505="","", H505+J505)</f>
        <v/>
      </c>
      <c r="L505" s="157">
        <f>IF(B505="","", K505+G505)</f>
        <v/>
      </c>
      <c r="M505" s="157">
        <f>IF(B505="","", G505/L505)</f>
        <v/>
      </c>
      <c r="N505" s="157">
        <f>IF(B505="","",(D505-M505))</f>
        <v/>
      </c>
      <c r="O505" s="157">
        <f>IF(B505="","",BID_OFFER_SPREAD/2*D505)</f>
        <v/>
      </c>
      <c r="P505" s="157">
        <f>IF(A505="","",IF(D505=0,-E505,IF(AND(D505=(N505+O505),NOT(O505=0)),0,IF(D505&gt;=M505,N505/(1+O505),N505/(1-O505)))))</f>
        <v/>
      </c>
      <c r="Q505" s="157">
        <f>IF(B505="","", IF(D505=0,F505*P505/B505, L505*P505/B505))</f>
        <v/>
      </c>
      <c r="R505" s="157">
        <f>IF(B505="","", Q505+I505)</f>
        <v/>
      </c>
      <c r="S505" s="157">
        <f>IF(A505="","",IF(Q505&gt;0,-Q505*B505*(1+BID_OFFER_SPREAD/2),-Q505*B505*(1-BID_OFFER_SPREAD/2)))</f>
        <v/>
      </c>
      <c r="T505" s="157">
        <f>IF(B505="","", K505+S505)</f>
        <v/>
      </c>
      <c r="U505" s="157">
        <f>IF(B505="","", R505*B505)</f>
        <v/>
      </c>
      <c r="V505" s="157">
        <f>IF(E505="","",U505/(U505+T505))</f>
        <v/>
      </c>
      <c r="W505" s="86">
        <f>IF(B505="","", IF(ROUND(V505,10)=ROUND(D505,10),"Correct", "Error"))</f>
        <v/>
      </c>
      <c r="X505" s="158">
        <f>IF(B505="","", T505+U505)</f>
        <v/>
      </c>
    </row>
    <row customHeight="1" ht="13.5" r="506" s="75">
      <c r="A506" s="126">
        <f>IF('Time Series Inputs'!A506="","",'Time Series Inputs'!A506)</f>
        <v/>
      </c>
      <c r="B506" s="157">
        <f>IF('Time Series Inputs'!B506="","",'Time Series Inputs'!B506)</f>
        <v/>
      </c>
      <c r="C506" s="157">
        <f>IF('Time Series Inputs'!C506="","",'Time Series Inputs'!C506)</f>
        <v/>
      </c>
      <c r="D506" s="157">
        <f>IF(A506="","",'Apply Constraints'!A506)</f>
        <v/>
      </c>
      <c r="E506" s="157">
        <f>IF(B506="","",(V505*B506/B505/(1+V505*(B506/B505-1))))</f>
        <v/>
      </c>
      <c r="F506" s="157">
        <f>IF(B506="","",R505*B506+T505)</f>
        <v/>
      </c>
      <c r="G506" s="157">
        <f>IF(B506="","", E506*F506)</f>
        <v/>
      </c>
      <c r="H506" s="157">
        <f>IF(B506="","", F506 - R505*B506)</f>
        <v/>
      </c>
      <c r="I506" s="157">
        <f>IF(B506="","", G506/B506)</f>
        <v/>
      </c>
      <c r="J506" s="157">
        <f>IF(B506="","", -F506* (1-(1-ANNUAL_STRATEGY_FEE)^(1/252)))</f>
        <v/>
      </c>
      <c r="K506" s="157">
        <f>IF(B506="","", H506+J506)</f>
        <v/>
      </c>
      <c r="L506" s="157">
        <f>IF(B506="","", K506+G506)</f>
        <v/>
      </c>
      <c r="M506" s="157">
        <f>IF(B506="","", G506/L506)</f>
        <v/>
      </c>
      <c r="N506" s="157">
        <f>IF(B506="","",(D506-M506))</f>
        <v/>
      </c>
      <c r="O506" s="157">
        <f>IF(B506="","",BID_OFFER_SPREAD/2*D506)</f>
        <v/>
      </c>
      <c r="P506" s="157">
        <f>IF(A506="","",IF(D506=0,-E506,IF(AND(D506=(N506+O506),NOT(O506=0)),0,IF(D506&gt;=M506,N506/(1+O506),N506/(1-O506)))))</f>
        <v/>
      </c>
      <c r="Q506" s="157">
        <f>IF(B506="","", IF(D506=0,F506*P506/B506, L506*P506/B506))</f>
        <v/>
      </c>
      <c r="R506" s="157">
        <f>IF(B506="","", Q506+I506)</f>
        <v/>
      </c>
      <c r="S506" s="157">
        <f>IF(A506="","",IF(Q506&gt;0,-Q506*B506*(1+BID_OFFER_SPREAD/2),-Q506*B506*(1-BID_OFFER_SPREAD/2)))</f>
        <v/>
      </c>
      <c r="T506" s="157">
        <f>IF(B506="","", K506+S506)</f>
        <v/>
      </c>
      <c r="U506" s="157">
        <f>IF(B506="","", R506*B506)</f>
        <v/>
      </c>
      <c r="V506" s="157">
        <f>IF(E506="","",U506/(U506+T506))</f>
        <v/>
      </c>
      <c r="W506" s="86">
        <f>IF(B506="","", IF(ROUND(V506,10)=ROUND(D506,10),"Correct", "Error"))</f>
        <v/>
      </c>
      <c r="X506" s="158">
        <f>IF(B506="","", T506+U506)</f>
        <v/>
      </c>
    </row>
    <row customHeight="1" ht="13.5" r="507" s="75">
      <c r="A507" s="126">
        <f>IF('Time Series Inputs'!A507="","",'Time Series Inputs'!A507)</f>
        <v/>
      </c>
      <c r="B507" s="157">
        <f>IF('Time Series Inputs'!B507="","",'Time Series Inputs'!B507)</f>
        <v/>
      </c>
      <c r="C507" s="157">
        <f>IF('Time Series Inputs'!C507="","",'Time Series Inputs'!C507)</f>
        <v/>
      </c>
      <c r="D507" s="157">
        <f>IF(A507="","",'Apply Constraints'!A507)</f>
        <v/>
      </c>
      <c r="E507" s="157">
        <f>IF(B507="","",(V506*B507/B506/(1+V506*(B507/B506-1))))</f>
        <v/>
      </c>
      <c r="F507" s="157">
        <f>IF(B507="","",R506*B507+T506)</f>
        <v/>
      </c>
      <c r="G507" s="157">
        <f>IF(B507="","", E507*F507)</f>
        <v/>
      </c>
      <c r="H507" s="157">
        <f>IF(B507="","", F507 - R506*B507)</f>
        <v/>
      </c>
      <c r="I507" s="157">
        <f>IF(B507="","", G507/B507)</f>
        <v/>
      </c>
      <c r="J507" s="157">
        <f>IF(B507="","", -F507* (1-(1-ANNUAL_STRATEGY_FEE)^(1/252)))</f>
        <v/>
      </c>
      <c r="K507" s="157">
        <f>IF(B507="","", H507+J507)</f>
        <v/>
      </c>
      <c r="L507" s="157">
        <f>IF(B507="","", K507+G507)</f>
        <v/>
      </c>
      <c r="M507" s="157">
        <f>IF(B507="","", G507/L507)</f>
        <v/>
      </c>
      <c r="N507" s="157">
        <f>IF(B507="","",(D507-M507))</f>
        <v/>
      </c>
      <c r="O507" s="157">
        <f>IF(B507="","",BID_OFFER_SPREAD/2*D507)</f>
        <v/>
      </c>
      <c r="P507" s="157">
        <f>IF(A507="","",IF(D507=0,-E507,IF(AND(D507=(N507+O507),NOT(O507=0)),0,IF(D507&gt;=M507,N507/(1+O507),N507/(1-O507)))))</f>
        <v/>
      </c>
      <c r="Q507" s="157">
        <f>IF(B507="","", IF(D507=0,F507*P507/B507, L507*P507/B507))</f>
        <v/>
      </c>
      <c r="R507" s="157">
        <f>IF(B507="","", Q507+I507)</f>
        <v/>
      </c>
      <c r="S507" s="157">
        <f>IF(A507="","",IF(Q507&gt;0,-Q507*B507*(1+BID_OFFER_SPREAD/2),-Q507*B507*(1-BID_OFFER_SPREAD/2)))</f>
        <v/>
      </c>
      <c r="T507" s="157">
        <f>IF(B507="","", K507+S507)</f>
        <v/>
      </c>
      <c r="U507" s="157">
        <f>IF(B507="","", R507*B507)</f>
        <v/>
      </c>
      <c r="V507" s="157">
        <f>IF(E507="","",U507/(U507+T507))</f>
        <v/>
      </c>
      <c r="W507" s="86">
        <f>IF(B507="","", IF(ROUND(V507,10)=ROUND(D507,10),"Correct", "Error"))</f>
        <v/>
      </c>
      <c r="X507" s="158">
        <f>IF(B507="","", T507+U507)</f>
        <v/>
      </c>
    </row>
    <row customHeight="1" ht="13.5" r="508" s="75">
      <c r="A508" s="126">
        <f>IF('Time Series Inputs'!A508="","",'Time Series Inputs'!A508)</f>
        <v/>
      </c>
      <c r="B508" s="157">
        <f>IF('Time Series Inputs'!B508="","",'Time Series Inputs'!B508)</f>
        <v/>
      </c>
      <c r="C508" s="157">
        <f>IF('Time Series Inputs'!C508="","",'Time Series Inputs'!C508)</f>
        <v/>
      </c>
      <c r="D508" s="157">
        <f>IF(A508="","",'Apply Constraints'!A508)</f>
        <v/>
      </c>
      <c r="E508" s="157">
        <f>IF(B508="","",(V507*B508/B507/(1+V507*(B508/B507-1))))</f>
        <v/>
      </c>
      <c r="F508" s="157">
        <f>IF(B508="","",R507*B508+T507)</f>
        <v/>
      </c>
      <c r="G508" s="157">
        <f>IF(B508="","", E508*F508)</f>
        <v/>
      </c>
      <c r="H508" s="157">
        <f>IF(B508="","", F508 - R507*B508)</f>
        <v/>
      </c>
      <c r="I508" s="157">
        <f>IF(B508="","", G508/B508)</f>
        <v/>
      </c>
      <c r="J508" s="157">
        <f>IF(B508="","", -F508* (1-(1-ANNUAL_STRATEGY_FEE)^(1/252)))</f>
        <v/>
      </c>
      <c r="K508" s="157">
        <f>IF(B508="","", H508+J508)</f>
        <v/>
      </c>
      <c r="L508" s="157">
        <f>IF(B508="","", K508+G508)</f>
        <v/>
      </c>
      <c r="M508" s="157">
        <f>IF(B508="","", G508/L508)</f>
        <v/>
      </c>
      <c r="N508" s="157">
        <f>IF(B508="","",(D508-M508))</f>
        <v/>
      </c>
      <c r="O508" s="157">
        <f>IF(B508="","",BID_OFFER_SPREAD/2*D508)</f>
        <v/>
      </c>
      <c r="P508" s="157">
        <f>IF(A508="","",IF(D508=0,-E508,IF(AND(D508=(N508+O508),NOT(O508=0)),0,IF(D508&gt;=M508,N508/(1+O508),N508/(1-O508)))))</f>
        <v/>
      </c>
      <c r="Q508" s="157">
        <f>IF(B508="","", IF(D508=0,F508*P508/B508, L508*P508/B508))</f>
        <v/>
      </c>
      <c r="R508" s="157">
        <f>IF(B508="","", Q508+I508)</f>
        <v/>
      </c>
      <c r="S508" s="157">
        <f>IF(A508="","",IF(Q508&gt;0,-Q508*B508*(1+BID_OFFER_SPREAD/2),-Q508*B508*(1-BID_OFFER_SPREAD/2)))</f>
        <v/>
      </c>
      <c r="T508" s="157">
        <f>IF(B508="","", K508+S508)</f>
        <v/>
      </c>
      <c r="U508" s="157">
        <f>IF(B508="","", R508*B508)</f>
        <v/>
      </c>
      <c r="V508" s="157">
        <f>IF(E508="","",U508/(U508+T508))</f>
        <v/>
      </c>
      <c r="W508" s="86">
        <f>IF(B508="","", IF(ROUND(V508,10)=ROUND(D508,10),"Correct", "Error"))</f>
        <v/>
      </c>
      <c r="X508" s="158">
        <f>IF(B508="","", T508+U508)</f>
        <v/>
      </c>
    </row>
    <row customHeight="1" ht="13.5" r="509" s="75">
      <c r="A509" s="126">
        <f>IF('Time Series Inputs'!A509="","",'Time Series Inputs'!A509)</f>
        <v/>
      </c>
      <c r="B509" s="157">
        <f>IF('Time Series Inputs'!B509="","",'Time Series Inputs'!B509)</f>
        <v/>
      </c>
      <c r="C509" s="157">
        <f>IF('Time Series Inputs'!C509="","",'Time Series Inputs'!C509)</f>
        <v/>
      </c>
      <c r="D509" s="157">
        <f>IF(A509="","",'Apply Constraints'!A509)</f>
        <v/>
      </c>
      <c r="E509" s="157">
        <f>IF(B509="","",(V508*B509/B508/(1+V508*(B509/B508-1))))</f>
        <v/>
      </c>
      <c r="F509" s="157">
        <f>IF(B509="","",R508*B509+T508)</f>
        <v/>
      </c>
      <c r="G509" s="157">
        <f>IF(B509="","", E509*F509)</f>
        <v/>
      </c>
      <c r="H509" s="157">
        <f>IF(B509="","", F509 - R508*B509)</f>
        <v/>
      </c>
      <c r="I509" s="157">
        <f>IF(B509="","", G509/B509)</f>
        <v/>
      </c>
      <c r="J509" s="157">
        <f>IF(B509="","", -F509* (1-(1-ANNUAL_STRATEGY_FEE)^(1/252)))</f>
        <v/>
      </c>
      <c r="K509" s="157">
        <f>IF(B509="","", H509+J509)</f>
        <v/>
      </c>
      <c r="L509" s="157">
        <f>IF(B509="","", K509+G509)</f>
        <v/>
      </c>
      <c r="M509" s="157">
        <f>IF(B509="","", G509/L509)</f>
        <v/>
      </c>
      <c r="N509" s="157">
        <f>IF(B509="","",(D509-M509))</f>
        <v/>
      </c>
      <c r="O509" s="157">
        <f>IF(B509="","",BID_OFFER_SPREAD/2*D509)</f>
        <v/>
      </c>
      <c r="P509" s="157">
        <f>IF(A509="","",IF(D509=0,-E509,IF(AND(D509=(N509+O509),NOT(O509=0)),0,IF(D509&gt;=M509,N509/(1+O509),N509/(1-O509)))))</f>
        <v/>
      </c>
      <c r="Q509" s="157">
        <f>IF(B509="","", IF(D509=0,F509*P509/B509, L509*P509/B509))</f>
        <v/>
      </c>
      <c r="R509" s="157">
        <f>IF(B509="","", Q509+I509)</f>
        <v/>
      </c>
      <c r="S509" s="157">
        <f>IF(A509="","",IF(Q509&gt;0,-Q509*B509*(1+BID_OFFER_SPREAD/2),-Q509*B509*(1-BID_OFFER_SPREAD/2)))</f>
        <v/>
      </c>
      <c r="T509" s="157">
        <f>IF(B509="","", K509+S509)</f>
        <v/>
      </c>
      <c r="U509" s="157">
        <f>IF(B509="","", R509*B509)</f>
        <v/>
      </c>
      <c r="V509" s="157">
        <f>IF(E509="","",U509/(U509+T509))</f>
        <v/>
      </c>
      <c r="W509" s="86">
        <f>IF(B509="","", IF(ROUND(V509,10)=ROUND(D509,10),"Correct", "Error"))</f>
        <v/>
      </c>
      <c r="X509" s="158">
        <f>IF(B509="","", T509+U509)</f>
        <v/>
      </c>
    </row>
    <row customHeight="1" ht="13.5" r="510" s="75">
      <c r="A510" s="126">
        <f>IF('Time Series Inputs'!A510="","",'Time Series Inputs'!A510)</f>
        <v/>
      </c>
      <c r="B510" s="157">
        <f>IF('Time Series Inputs'!B510="","",'Time Series Inputs'!B510)</f>
        <v/>
      </c>
      <c r="C510" s="157">
        <f>IF('Time Series Inputs'!C510="","",'Time Series Inputs'!C510)</f>
        <v/>
      </c>
      <c r="D510" s="157">
        <f>IF(A510="","",'Apply Constraints'!A510)</f>
        <v/>
      </c>
      <c r="E510" s="157">
        <f>IF(B510="","",(V509*B510/B509/(1+V509*(B510/B509-1))))</f>
        <v/>
      </c>
      <c r="F510" s="157">
        <f>IF(B510="","",R509*B510+T509)</f>
        <v/>
      </c>
      <c r="G510" s="157">
        <f>IF(B510="","", E510*F510)</f>
        <v/>
      </c>
      <c r="H510" s="157">
        <f>IF(B510="","", F510 - R509*B510)</f>
        <v/>
      </c>
      <c r="I510" s="157">
        <f>IF(B510="","", G510/B510)</f>
        <v/>
      </c>
      <c r="J510" s="157">
        <f>IF(B510="","", -F510* (1-(1-ANNUAL_STRATEGY_FEE)^(1/252)))</f>
        <v/>
      </c>
      <c r="K510" s="157">
        <f>IF(B510="","", H510+J510)</f>
        <v/>
      </c>
      <c r="L510" s="157">
        <f>IF(B510="","", K510+G510)</f>
        <v/>
      </c>
      <c r="M510" s="157">
        <f>IF(B510="","", G510/L510)</f>
        <v/>
      </c>
      <c r="N510" s="157">
        <f>IF(B510="","",(D510-M510))</f>
        <v/>
      </c>
      <c r="O510" s="157">
        <f>IF(B510="","",BID_OFFER_SPREAD/2*D510)</f>
        <v/>
      </c>
      <c r="P510" s="157">
        <f>IF(A510="","",IF(D510=0,-E510,IF(AND(D510=(N510+O510),NOT(O510=0)),0,IF(D510&gt;=M510,N510/(1+O510),N510/(1-O510)))))</f>
        <v/>
      </c>
      <c r="Q510" s="157">
        <f>IF(B510="","", IF(D510=0,F510*P510/B510, L510*P510/B510))</f>
        <v/>
      </c>
      <c r="R510" s="157">
        <f>IF(B510="","", Q510+I510)</f>
        <v/>
      </c>
      <c r="S510" s="157">
        <f>IF(A510="","",IF(Q510&gt;0,-Q510*B510*(1+BID_OFFER_SPREAD/2),-Q510*B510*(1-BID_OFFER_SPREAD/2)))</f>
        <v/>
      </c>
      <c r="T510" s="157">
        <f>IF(B510="","", K510+S510)</f>
        <v/>
      </c>
      <c r="U510" s="157">
        <f>IF(B510="","", R510*B510)</f>
        <v/>
      </c>
      <c r="V510" s="157">
        <f>IF(E510="","",U510/(U510+T510))</f>
        <v/>
      </c>
      <c r="W510" s="86">
        <f>IF(B510="","", IF(ROUND(V510,10)=ROUND(D510,10),"Correct", "Error"))</f>
        <v/>
      </c>
      <c r="X510" s="158">
        <f>IF(B510="","", T510+U510)</f>
        <v/>
      </c>
    </row>
    <row customHeight="1" ht="13.5" r="511" s="75">
      <c r="A511" s="126">
        <f>IF('Time Series Inputs'!A511="","",'Time Series Inputs'!A511)</f>
        <v/>
      </c>
      <c r="B511" s="157">
        <f>IF('Time Series Inputs'!B511="","",'Time Series Inputs'!B511)</f>
        <v/>
      </c>
      <c r="C511" s="157">
        <f>IF('Time Series Inputs'!C511="","",'Time Series Inputs'!C511)</f>
        <v/>
      </c>
      <c r="D511" s="157">
        <f>IF(A511="","",'Apply Constraints'!A511)</f>
        <v/>
      </c>
      <c r="E511" s="157">
        <f>IF(B511="","",(V510*B511/B510/(1+V510*(B511/B510-1))))</f>
        <v/>
      </c>
      <c r="F511" s="157">
        <f>IF(B511="","",R510*B511+T510)</f>
        <v/>
      </c>
      <c r="G511" s="157">
        <f>IF(B511="","", E511*F511)</f>
        <v/>
      </c>
      <c r="H511" s="157">
        <f>IF(B511="","", F511 - R510*B511)</f>
        <v/>
      </c>
      <c r="I511" s="157">
        <f>IF(B511="","", G511/B511)</f>
        <v/>
      </c>
      <c r="J511" s="157">
        <f>IF(B511="","", -F511* (1-(1-ANNUAL_STRATEGY_FEE)^(1/252)))</f>
        <v/>
      </c>
      <c r="K511" s="157">
        <f>IF(B511="","", H511+J511)</f>
        <v/>
      </c>
      <c r="L511" s="157">
        <f>IF(B511="","", K511+G511)</f>
        <v/>
      </c>
      <c r="M511" s="157">
        <f>IF(B511="","", G511/L511)</f>
        <v/>
      </c>
      <c r="N511" s="157">
        <f>IF(B511="","",(D511-M511))</f>
        <v/>
      </c>
      <c r="O511" s="157">
        <f>IF(B511="","",BID_OFFER_SPREAD/2*D511)</f>
        <v/>
      </c>
      <c r="P511" s="157">
        <f>IF(A511="","",IF(D511=0,-E511,IF(AND(D511=(N511+O511),NOT(O511=0)),0,IF(D511&gt;=M511,N511/(1+O511),N511/(1-O511)))))</f>
        <v/>
      </c>
      <c r="Q511" s="157">
        <f>IF(B511="","", IF(D511=0,F511*P511/B511, L511*P511/B511))</f>
        <v/>
      </c>
      <c r="R511" s="157">
        <f>IF(B511="","", Q511+I511)</f>
        <v/>
      </c>
      <c r="S511" s="157">
        <f>IF(A511="","",IF(Q511&gt;0,-Q511*B511*(1+BID_OFFER_SPREAD/2),-Q511*B511*(1-BID_OFFER_SPREAD/2)))</f>
        <v/>
      </c>
      <c r="T511" s="157">
        <f>IF(B511="","", K511+S511)</f>
        <v/>
      </c>
      <c r="U511" s="157">
        <f>IF(B511="","", R511*B511)</f>
        <v/>
      </c>
      <c r="V511" s="157">
        <f>IF(E511="","",U511/(U511+T511))</f>
        <v/>
      </c>
      <c r="W511" s="86">
        <f>IF(B511="","", IF(ROUND(V511,10)=ROUND(D511,10),"Correct", "Error"))</f>
        <v/>
      </c>
      <c r="X511" s="158">
        <f>IF(B511="","", T511+U511)</f>
        <v/>
      </c>
    </row>
    <row customHeight="1" ht="13.5" r="512" s="75">
      <c r="A512" s="126">
        <f>IF('Time Series Inputs'!A512="","",'Time Series Inputs'!A512)</f>
        <v/>
      </c>
      <c r="B512" s="157">
        <f>IF('Time Series Inputs'!B512="","",'Time Series Inputs'!B512)</f>
        <v/>
      </c>
      <c r="C512" s="157">
        <f>IF('Time Series Inputs'!C512="","",'Time Series Inputs'!C512)</f>
        <v/>
      </c>
      <c r="D512" s="157">
        <f>IF(A512="","",'Apply Constraints'!A512)</f>
        <v/>
      </c>
      <c r="E512" s="157">
        <f>IF(B512="","",(V511*B512/B511/(1+V511*(B512/B511-1))))</f>
        <v/>
      </c>
      <c r="F512" s="157">
        <f>IF(B512="","",R511*B512+T511)</f>
        <v/>
      </c>
      <c r="G512" s="157">
        <f>IF(B512="","", E512*F512)</f>
        <v/>
      </c>
      <c r="H512" s="157">
        <f>IF(B512="","", F512 - R511*B512)</f>
        <v/>
      </c>
      <c r="I512" s="157">
        <f>IF(B512="","", G512/B512)</f>
        <v/>
      </c>
      <c r="J512" s="157">
        <f>IF(B512="","", -F512* (1-(1-ANNUAL_STRATEGY_FEE)^(1/252)))</f>
        <v/>
      </c>
      <c r="K512" s="157">
        <f>IF(B512="","", H512+J512)</f>
        <v/>
      </c>
      <c r="L512" s="157">
        <f>IF(B512="","", K512+G512)</f>
        <v/>
      </c>
      <c r="M512" s="157">
        <f>IF(B512="","", G512/L512)</f>
        <v/>
      </c>
      <c r="N512" s="157">
        <f>IF(B512="","",(D512-M512))</f>
        <v/>
      </c>
      <c r="O512" s="157">
        <f>IF(B512="","",BID_OFFER_SPREAD/2*D512)</f>
        <v/>
      </c>
      <c r="P512" s="157">
        <f>IF(A512="","",IF(D512=0,-E512,IF(AND(D512=(N512+O512),NOT(O512=0)),0,IF(D512&gt;=M512,N512/(1+O512),N512/(1-O512)))))</f>
        <v/>
      </c>
      <c r="Q512" s="157">
        <f>IF(B512="","", IF(D512=0,F512*P512/B512, L512*P512/B512))</f>
        <v/>
      </c>
      <c r="R512" s="157">
        <f>IF(B512="","", Q512+I512)</f>
        <v/>
      </c>
      <c r="S512" s="157">
        <f>IF(A512="","",IF(Q512&gt;0,-Q512*B512*(1+BID_OFFER_SPREAD/2),-Q512*B512*(1-BID_OFFER_SPREAD/2)))</f>
        <v/>
      </c>
      <c r="T512" s="157">
        <f>IF(B512="","", K512+S512)</f>
        <v/>
      </c>
      <c r="U512" s="157">
        <f>IF(B512="","", R512*B512)</f>
        <v/>
      </c>
      <c r="V512" s="157">
        <f>IF(E512="","",U512/(U512+T512))</f>
        <v/>
      </c>
      <c r="W512" s="86">
        <f>IF(B512="","", IF(ROUND(V512,10)=ROUND(D512,10),"Correct", "Error"))</f>
        <v/>
      </c>
      <c r="X512" s="158">
        <f>IF(B512="","", T512+U512)</f>
        <v/>
      </c>
    </row>
    <row customHeight="1" ht="13.5" r="513" s="75">
      <c r="A513" s="126">
        <f>IF('Time Series Inputs'!A513="","",'Time Series Inputs'!A513)</f>
        <v/>
      </c>
      <c r="B513" s="157">
        <f>IF('Time Series Inputs'!B513="","",'Time Series Inputs'!B513)</f>
        <v/>
      </c>
      <c r="C513" s="157">
        <f>IF('Time Series Inputs'!C513="","",'Time Series Inputs'!C513)</f>
        <v/>
      </c>
      <c r="D513" s="157">
        <f>IF(A513="","",'Apply Constraints'!A513)</f>
        <v/>
      </c>
      <c r="E513" s="157">
        <f>IF(B513="","",(V512*B513/B512/(1+V512*(B513/B512-1))))</f>
        <v/>
      </c>
      <c r="F513" s="157">
        <f>IF(B513="","",R512*B513+T512)</f>
        <v/>
      </c>
      <c r="G513" s="157">
        <f>IF(B513="","", E513*F513)</f>
        <v/>
      </c>
      <c r="H513" s="157">
        <f>IF(B513="","", F513 - R512*B513)</f>
        <v/>
      </c>
      <c r="I513" s="157">
        <f>IF(B513="","", G513/B513)</f>
        <v/>
      </c>
      <c r="J513" s="157">
        <f>IF(B513="","", -F513* (1-(1-ANNUAL_STRATEGY_FEE)^(1/252)))</f>
        <v/>
      </c>
      <c r="K513" s="157">
        <f>IF(B513="","", H513+J513)</f>
        <v/>
      </c>
      <c r="L513" s="157">
        <f>IF(B513="","", K513+G513)</f>
        <v/>
      </c>
      <c r="M513" s="157">
        <f>IF(B513="","", G513/L513)</f>
        <v/>
      </c>
      <c r="N513" s="157">
        <f>IF(B513="","",(D513-M513))</f>
        <v/>
      </c>
      <c r="O513" s="157">
        <f>IF(B513="","",BID_OFFER_SPREAD/2*D513)</f>
        <v/>
      </c>
      <c r="P513" s="157">
        <f>IF(A513="","",IF(D513=0,-E513,IF(AND(D513=(N513+O513),NOT(O513=0)),0,IF(D513&gt;=M513,N513/(1+O513),N513/(1-O513)))))</f>
        <v/>
      </c>
      <c r="Q513" s="157">
        <f>IF(B513="","", IF(D513=0,F513*P513/B513, L513*P513/B513))</f>
        <v/>
      </c>
      <c r="R513" s="157">
        <f>IF(B513="","", Q513+I513)</f>
        <v/>
      </c>
      <c r="S513" s="157">
        <f>IF(A513="","",IF(Q513&gt;0,-Q513*B513*(1+BID_OFFER_SPREAD/2),-Q513*B513*(1-BID_OFFER_SPREAD/2)))</f>
        <v/>
      </c>
      <c r="T513" s="157">
        <f>IF(B513="","", K513+S513)</f>
        <v/>
      </c>
      <c r="U513" s="157">
        <f>IF(B513="","", R513*B513)</f>
        <v/>
      </c>
      <c r="V513" s="157">
        <f>IF(E513="","",U513/(U513+T513))</f>
        <v/>
      </c>
      <c r="W513" s="86">
        <f>IF(B513="","", IF(ROUND(V513,10)=ROUND(D513,10),"Correct", "Error"))</f>
        <v/>
      </c>
      <c r="X513" s="158">
        <f>IF(B513="","", T513+U513)</f>
        <v/>
      </c>
    </row>
    <row customHeight="1" ht="13.5" r="514" s="75">
      <c r="A514" s="126">
        <f>IF('Time Series Inputs'!A514="","",'Time Series Inputs'!A514)</f>
        <v/>
      </c>
      <c r="B514" s="157">
        <f>IF('Time Series Inputs'!B514="","",'Time Series Inputs'!B514)</f>
        <v/>
      </c>
      <c r="C514" s="157">
        <f>IF('Time Series Inputs'!C514="","",'Time Series Inputs'!C514)</f>
        <v/>
      </c>
      <c r="D514" s="157">
        <f>IF(A514="","",'Apply Constraints'!A514)</f>
        <v/>
      </c>
      <c r="E514" s="157">
        <f>IF(B514="","",(V513*B514/B513/(1+V513*(B514/B513-1))))</f>
        <v/>
      </c>
      <c r="F514" s="157">
        <f>IF(B514="","",R513*B514+T513)</f>
        <v/>
      </c>
      <c r="G514" s="157">
        <f>IF(B514="","", E514*F514)</f>
        <v/>
      </c>
      <c r="H514" s="157">
        <f>IF(B514="","", F514 - R513*B514)</f>
        <v/>
      </c>
      <c r="I514" s="157">
        <f>IF(B514="","", G514/B514)</f>
        <v/>
      </c>
      <c r="J514" s="157">
        <f>IF(B514="","", -F514* (1-(1-ANNUAL_STRATEGY_FEE)^(1/252)))</f>
        <v/>
      </c>
      <c r="K514" s="157">
        <f>IF(B514="","", H514+J514)</f>
        <v/>
      </c>
      <c r="L514" s="157">
        <f>IF(B514="","", K514+G514)</f>
        <v/>
      </c>
      <c r="M514" s="157">
        <f>IF(B514="","", G514/L514)</f>
        <v/>
      </c>
      <c r="N514" s="157">
        <f>IF(B514="","",(D514-M514))</f>
        <v/>
      </c>
      <c r="O514" s="157">
        <f>IF(B514="","",BID_OFFER_SPREAD/2*D514)</f>
        <v/>
      </c>
      <c r="P514" s="157">
        <f>IF(A514="","",IF(D514=0,-E514,IF(AND(D514=(N514+O514),NOT(O514=0)),0,IF(D514&gt;=M514,N514/(1+O514),N514/(1-O514)))))</f>
        <v/>
      </c>
      <c r="Q514" s="157">
        <f>IF(B514="","", IF(D514=0,F514*P514/B514, L514*P514/B514))</f>
        <v/>
      </c>
      <c r="R514" s="157">
        <f>IF(B514="","", Q514+I514)</f>
        <v/>
      </c>
      <c r="S514" s="157">
        <f>IF(A514="","",IF(Q514&gt;0,-Q514*B514*(1+BID_OFFER_SPREAD/2),-Q514*B514*(1-BID_OFFER_SPREAD/2)))</f>
        <v/>
      </c>
      <c r="T514" s="157">
        <f>IF(B514="","", K514+S514)</f>
        <v/>
      </c>
      <c r="U514" s="157">
        <f>IF(B514="","", R514*B514)</f>
        <v/>
      </c>
      <c r="V514" s="157">
        <f>IF(E514="","",U514/(U514+T514))</f>
        <v/>
      </c>
      <c r="W514" s="86">
        <f>IF(B514="","", IF(ROUND(V514,10)=ROUND(D514,10),"Correct", "Error"))</f>
        <v/>
      </c>
      <c r="X514" s="158">
        <f>IF(B514="","", T514+U514)</f>
        <v/>
      </c>
    </row>
    <row customHeight="1" ht="13.5" r="515" s="75">
      <c r="A515" s="126">
        <f>IF('Time Series Inputs'!A515="","",'Time Series Inputs'!A515)</f>
        <v/>
      </c>
      <c r="B515" s="157">
        <f>IF('Time Series Inputs'!B515="","",'Time Series Inputs'!B515)</f>
        <v/>
      </c>
      <c r="C515" s="157">
        <f>IF('Time Series Inputs'!C515="","",'Time Series Inputs'!C515)</f>
        <v/>
      </c>
      <c r="D515" s="157">
        <f>IF(A515="","",'Apply Constraints'!A515)</f>
        <v/>
      </c>
      <c r="E515" s="157">
        <f>IF(B515="","",(V514*B515/B514/(1+V514*(B515/B514-1))))</f>
        <v/>
      </c>
      <c r="F515" s="157">
        <f>IF(B515="","",R514*B515+T514)</f>
        <v/>
      </c>
      <c r="G515" s="157">
        <f>IF(B515="","", E515*F515)</f>
        <v/>
      </c>
      <c r="H515" s="157">
        <f>IF(B515="","", F515 - R514*B515)</f>
        <v/>
      </c>
      <c r="I515" s="157">
        <f>IF(B515="","", G515/B515)</f>
        <v/>
      </c>
      <c r="J515" s="157">
        <f>IF(B515="","", -F515* (1-(1-ANNUAL_STRATEGY_FEE)^(1/252)))</f>
        <v/>
      </c>
      <c r="K515" s="157">
        <f>IF(B515="","", H515+J515)</f>
        <v/>
      </c>
      <c r="L515" s="157">
        <f>IF(B515="","", K515+G515)</f>
        <v/>
      </c>
      <c r="M515" s="157">
        <f>IF(B515="","", G515/L515)</f>
        <v/>
      </c>
      <c r="N515" s="157">
        <f>IF(B515="","",(D515-M515))</f>
        <v/>
      </c>
      <c r="O515" s="157">
        <f>IF(B515="","",BID_OFFER_SPREAD/2*D515)</f>
        <v/>
      </c>
      <c r="P515" s="157">
        <f>IF(A515="","",IF(D515=0,-E515,IF(AND(D515=(N515+O515),NOT(O515=0)),0,IF(D515&gt;=M515,N515/(1+O515),N515/(1-O515)))))</f>
        <v/>
      </c>
      <c r="Q515" s="157">
        <f>IF(B515="","", IF(D515=0,F515*P515/B515, L515*P515/B515))</f>
        <v/>
      </c>
      <c r="R515" s="157">
        <f>IF(B515="","", Q515+I515)</f>
        <v/>
      </c>
      <c r="S515" s="157">
        <f>IF(A515="","",IF(Q515&gt;0,-Q515*B515*(1+BID_OFFER_SPREAD/2),-Q515*B515*(1-BID_OFFER_SPREAD/2)))</f>
        <v/>
      </c>
      <c r="T515" s="157">
        <f>IF(B515="","", K515+S515)</f>
        <v/>
      </c>
      <c r="U515" s="157">
        <f>IF(B515="","", R515*B515)</f>
        <v/>
      </c>
      <c r="V515" s="157">
        <f>IF(E515="","",U515/(U515+T515))</f>
        <v/>
      </c>
      <c r="W515" s="86">
        <f>IF(B515="","", IF(ROUND(V515,10)=ROUND(D515,10),"Correct", "Error"))</f>
        <v/>
      </c>
      <c r="X515" s="158">
        <f>IF(B515="","", T515+U515)</f>
        <v/>
      </c>
    </row>
    <row customHeight="1" ht="13.5" r="516" s="75">
      <c r="A516" s="126">
        <f>IF('Time Series Inputs'!A516="","",'Time Series Inputs'!A516)</f>
        <v/>
      </c>
      <c r="B516" s="157">
        <f>IF('Time Series Inputs'!B516="","",'Time Series Inputs'!B516)</f>
        <v/>
      </c>
      <c r="C516" s="157">
        <f>IF('Time Series Inputs'!C516="","",'Time Series Inputs'!C516)</f>
        <v/>
      </c>
      <c r="D516" s="157">
        <f>IF(A516="","",'Apply Constraints'!A516)</f>
        <v/>
      </c>
      <c r="E516" s="157">
        <f>IF(B516="","",(V515*B516/B515/(1+V515*(B516/B515-1))))</f>
        <v/>
      </c>
      <c r="F516" s="157">
        <f>IF(B516="","",R515*B516+T515)</f>
        <v/>
      </c>
      <c r="G516" s="157">
        <f>IF(B516="","", E516*F516)</f>
        <v/>
      </c>
      <c r="H516" s="157">
        <f>IF(B516="","", F516 - R515*B516)</f>
        <v/>
      </c>
      <c r="I516" s="157">
        <f>IF(B516="","", G516/B516)</f>
        <v/>
      </c>
      <c r="J516" s="157">
        <f>IF(B516="","", -F516* (1-(1-ANNUAL_STRATEGY_FEE)^(1/252)))</f>
        <v/>
      </c>
      <c r="K516" s="157">
        <f>IF(B516="","", H516+J516)</f>
        <v/>
      </c>
      <c r="L516" s="157">
        <f>IF(B516="","", K516+G516)</f>
        <v/>
      </c>
      <c r="M516" s="157">
        <f>IF(B516="","", G516/L516)</f>
        <v/>
      </c>
      <c r="N516" s="157">
        <f>IF(B516="","",(D516-M516))</f>
        <v/>
      </c>
      <c r="O516" s="157">
        <f>IF(B516="","",BID_OFFER_SPREAD/2*D516)</f>
        <v/>
      </c>
      <c r="P516" s="157">
        <f>IF(A516="","",IF(D516=0,-E516,IF(AND(D516=(N516+O516),NOT(O516=0)),0,IF(D516&gt;=M516,N516/(1+O516),N516/(1-O516)))))</f>
        <v/>
      </c>
      <c r="Q516" s="157">
        <f>IF(B516="","", IF(D516=0,F516*P516/B516, L516*P516/B516))</f>
        <v/>
      </c>
      <c r="R516" s="157">
        <f>IF(B516="","", Q516+I516)</f>
        <v/>
      </c>
      <c r="S516" s="157">
        <f>IF(A516="","",IF(Q516&gt;0,-Q516*B516*(1+BID_OFFER_SPREAD/2),-Q516*B516*(1-BID_OFFER_SPREAD/2)))</f>
        <v/>
      </c>
      <c r="T516" s="157">
        <f>IF(B516="","", K516+S516)</f>
        <v/>
      </c>
      <c r="U516" s="157">
        <f>IF(B516="","", R516*B516)</f>
        <v/>
      </c>
      <c r="V516" s="157">
        <f>IF(E516="","",U516/(U516+T516))</f>
        <v/>
      </c>
      <c r="W516" s="86">
        <f>IF(B516="","", IF(ROUND(V516,10)=ROUND(D516,10),"Correct", "Error"))</f>
        <v/>
      </c>
      <c r="X516" s="158">
        <f>IF(B516="","", T516+U516)</f>
        <v/>
      </c>
    </row>
    <row customHeight="1" ht="13.5" r="517" s="75">
      <c r="A517" s="126">
        <f>IF('Time Series Inputs'!A517="","",'Time Series Inputs'!A517)</f>
        <v/>
      </c>
      <c r="B517" s="157">
        <f>IF('Time Series Inputs'!B517="","",'Time Series Inputs'!B517)</f>
        <v/>
      </c>
      <c r="C517" s="157">
        <f>IF('Time Series Inputs'!C517="","",'Time Series Inputs'!C517)</f>
        <v/>
      </c>
      <c r="D517" s="157">
        <f>IF(A517="","",'Apply Constraints'!A517)</f>
        <v/>
      </c>
      <c r="E517" s="157">
        <f>IF(B517="","",(V516*B517/B516/(1+V516*(B517/B516-1))))</f>
        <v/>
      </c>
      <c r="F517" s="157">
        <f>IF(B517="","",R516*B517+T516)</f>
        <v/>
      </c>
      <c r="G517" s="157">
        <f>IF(B517="","", E517*F517)</f>
        <v/>
      </c>
      <c r="H517" s="157">
        <f>IF(B517="","", F517 - R516*B517)</f>
        <v/>
      </c>
      <c r="I517" s="157">
        <f>IF(B517="","", G517/B517)</f>
        <v/>
      </c>
      <c r="J517" s="157">
        <f>IF(B517="","", -F517* (1-(1-ANNUAL_STRATEGY_FEE)^(1/252)))</f>
        <v/>
      </c>
      <c r="K517" s="157">
        <f>IF(B517="","", H517+J517)</f>
        <v/>
      </c>
      <c r="L517" s="157">
        <f>IF(B517="","", K517+G517)</f>
        <v/>
      </c>
      <c r="M517" s="157">
        <f>IF(B517="","", G517/L517)</f>
        <v/>
      </c>
      <c r="N517" s="157">
        <f>IF(B517="","",(D517-M517))</f>
        <v/>
      </c>
      <c r="O517" s="157">
        <f>IF(B517="","",BID_OFFER_SPREAD/2*D517)</f>
        <v/>
      </c>
      <c r="P517" s="157">
        <f>IF(A517="","",IF(D517=0,-E517,IF(AND(D517=(N517+O517),NOT(O517=0)),0,IF(D517&gt;=M517,N517/(1+O517),N517/(1-O517)))))</f>
        <v/>
      </c>
      <c r="Q517" s="157">
        <f>IF(B517="","", IF(D517=0,F517*P517/B517, L517*P517/B517))</f>
        <v/>
      </c>
      <c r="R517" s="157">
        <f>IF(B517="","", Q517+I517)</f>
        <v/>
      </c>
      <c r="S517" s="157">
        <f>IF(A517="","",IF(Q517&gt;0,-Q517*B517*(1+BID_OFFER_SPREAD/2),-Q517*B517*(1-BID_OFFER_SPREAD/2)))</f>
        <v/>
      </c>
      <c r="T517" s="157">
        <f>IF(B517="","", K517+S517)</f>
        <v/>
      </c>
      <c r="U517" s="157">
        <f>IF(B517="","", R517*B517)</f>
        <v/>
      </c>
      <c r="V517" s="157">
        <f>IF(E517="","",U517/(U517+T517))</f>
        <v/>
      </c>
      <c r="W517" s="86">
        <f>IF(B517="","", IF(ROUND(V517,10)=ROUND(D517,10),"Correct", "Error"))</f>
        <v/>
      </c>
      <c r="X517" s="158">
        <f>IF(B517="","", T517+U517)</f>
        <v/>
      </c>
    </row>
    <row customHeight="1" ht="13.5" r="518" s="75">
      <c r="A518" s="126">
        <f>IF('Time Series Inputs'!A518="","",'Time Series Inputs'!A518)</f>
        <v/>
      </c>
      <c r="B518" s="157">
        <f>IF('Time Series Inputs'!B518="","",'Time Series Inputs'!B518)</f>
        <v/>
      </c>
      <c r="C518" s="157">
        <f>IF('Time Series Inputs'!C518="","",'Time Series Inputs'!C518)</f>
        <v/>
      </c>
      <c r="D518" s="157">
        <f>IF(A518="","",'Apply Constraints'!A518)</f>
        <v/>
      </c>
      <c r="E518" s="157">
        <f>IF(B518="","",(V517*B518/B517/(1+V517*(B518/B517-1))))</f>
        <v/>
      </c>
      <c r="F518" s="157">
        <f>IF(B518="","",R517*B518+T517)</f>
        <v/>
      </c>
      <c r="G518" s="157">
        <f>IF(B518="","", E518*F518)</f>
        <v/>
      </c>
      <c r="H518" s="157">
        <f>IF(B518="","", F518 - R517*B518)</f>
        <v/>
      </c>
      <c r="I518" s="157">
        <f>IF(B518="","", G518/B518)</f>
        <v/>
      </c>
      <c r="J518" s="157">
        <f>IF(B518="","", -F518* (1-(1-ANNUAL_STRATEGY_FEE)^(1/252)))</f>
        <v/>
      </c>
      <c r="K518" s="157">
        <f>IF(B518="","", H518+J518)</f>
        <v/>
      </c>
      <c r="L518" s="157">
        <f>IF(B518="","", K518+G518)</f>
        <v/>
      </c>
      <c r="M518" s="157">
        <f>IF(B518="","", G518/L518)</f>
        <v/>
      </c>
      <c r="N518" s="157">
        <f>IF(B518="","",(D518-M518))</f>
        <v/>
      </c>
      <c r="O518" s="157">
        <f>IF(B518="","",BID_OFFER_SPREAD/2*D518)</f>
        <v/>
      </c>
      <c r="P518" s="157">
        <f>IF(A518="","",IF(D518=0,-E518,IF(AND(D518=(N518+O518),NOT(O518=0)),0,IF(D518&gt;=M518,N518/(1+O518),N518/(1-O518)))))</f>
        <v/>
      </c>
      <c r="Q518" s="157">
        <f>IF(B518="","", IF(D518=0,F518*P518/B518, L518*P518/B518))</f>
        <v/>
      </c>
      <c r="R518" s="157">
        <f>IF(B518="","", Q518+I518)</f>
        <v/>
      </c>
      <c r="S518" s="157">
        <f>IF(A518="","",IF(Q518&gt;0,-Q518*B518*(1+BID_OFFER_SPREAD/2),-Q518*B518*(1-BID_OFFER_SPREAD/2)))</f>
        <v/>
      </c>
      <c r="T518" s="157">
        <f>IF(B518="","", K518+S518)</f>
        <v/>
      </c>
      <c r="U518" s="157">
        <f>IF(B518="","", R518*B518)</f>
        <v/>
      </c>
      <c r="V518" s="157">
        <f>IF(E518="","",U518/(U518+T518))</f>
        <v/>
      </c>
      <c r="W518" s="86">
        <f>IF(B518="","", IF(ROUND(V518,10)=ROUND(D518,10),"Correct", "Error"))</f>
        <v/>
      </c>
      <c r="X518" s="158">
        <f>IF(B518="","", T518+U518)</f>
        <v/>
      </c>
    </row>
    <row customHeight="1" ht="13.5" r="519" s="75">
      <c r="A519" s="126">
        <f>IF('Time Series Inputs'!A519="","",'Time Series Inputs'!A519)</f>
        <v/>
      </c>
      <c r="B519" s="157">
        <f>IF('Time Series Inputs'!B519="","",'Time Series Inputs'!B519)</f>
        <v/>
      </c>
      <c r="C519" s="157">
        <f>IF('Time Series Inputs'!C519="","",'Time Series Inputs'!C519)</f>
        <v/>
      </c>
      <c r="D519" s="157">
        <f>IF(A519="","",'Apply Constraints'!A519)</f>
        <v/>
      </c>
      <c r="E519" s="157">
        <f>IF(B519="","",(V518*B519/B518/(1+V518*(B519/B518-1))))</f>
        <v/>
      </c>
      <c r="F519" s="157">
        <f>IF(B519="","",R518*B519+T518)</f>
        <v/>
      </c>
      <c r="G519" s="157">
        <f>IF(B519="","", E519*F519)</f>
        <v/>
      </c>
      <c r="H519" s="157">
        <f>IF(B519="","", F519 - R518*B519)</f>
        <v/>
      </c>
      <c r="I519" s="157">
        <f>IF(B519="","", G519/B519)</f>
        <v/>
      </c>
      <c r="J519" s="157">
        <f>IF(B519="","", -F519* (1-(1-ANNUAL_STRATEGY_FEE)^(1/252)))</f>
        <v/>
      </c>
      <c r="K519" s="157">
        <f>IF(B519="","", H519+J519)</f>
        <v/>
      </c>
      <c r="L519" s="157">
        <f>IF(B519="","", K519+G519)</f>
        <v/>
      </c>
      <c r="M519" s="157">
        <f>IF(B519="","", G519/L519)</f>
        <v/>
      </c>
      <c r="N519" s="157">
        <f>IF(B519="","",(D519-M519))</f>
        <v/>
      </c>
      <c r="O519" s="157">
        <f>IF(B519="","",BID_OFFER_SPREAD/2*D519)</f>
        <v/>
      </c>
      <c r="P519" s="157">
        <f>IF(A519="","",IF(D519=0,-E519,IF(AND(D519=(N519+O519),NOT(O519=0)),0,IF(D519&gt;=M519,N519/(1+O519),N519/(1-O519)))))</f>
        <v/>
      </c>
      <c r="Q519" s="157">
        <f>IF(B519="","", IF(D519=0,F519*P519/B519, L519*P519/B519))</f>
        <v/>
      </c>
      <c r="R519" s="157">
        <f>IF(B519="","", Q519+I519)</f>
        <v/>
      </c>
      <c r="S519" s="157">
        <f>IF(A519="","",IF(Q519&gt;0,-Q519*B519*(1+BID_OFFER_SPREAD/2),-Q519*B519*(1-BID_OFFER_SPREAD/2)))</f>
        <v/>
      </c>
      <c r="T519" s="157">
        <f>IF(B519="","", K519+S519)</f>
        <v/>
      </c>
      <c r="U519" s="157">
        <f>IF(B519="","", R519*B519)</f>
        <v/>
      </c>
      <c r="V519" s="157">
        <f>IF(E519="","",U519/(U519+T519))</f>
        <v/>
      </c>
      <c r="W519" s="86">
        <f>IF(B519="","", IF(ROUND(V519,10)=ROUND(D519,10),"Correct", "Error"))</f>
        <v/>
      </c>
      <c r="X519" s="158">
        <f>IF(B519="","", T519+U519)</f>
        <v/>
      </c>
    </row>
    <row customHeight="1" ht="13.5" r="520" s="75">
      <c r="A520" s="126">
        <f>IF('Time Series Inputs'!A520="","",'Time Series Inputs'!A520)</f>
        <v/>
      </c>
      <c r="B520" s="157">
        <f>IF('Time Series Inputs'!B520="","",'Time Series Inputs'!B520)</f>
        <v/>
      </c>
      <c r="C520" s="157">
        <f>IF('Time Series Inputs'!C520="","",'Time Series Inputs'!C520)</f>
        <v/>
      </c>
      <c r="D520" s="157">
        <f>IF(A520="","",'Apply Constraints'!A520)</f>
        <v/>
      </c>
      <c r="E520" s="157">
        <f>IF(B520="","",(V519*B520/B519/(1+V519*(B520/B519-1))))</f>
        <v/>
      </c>
      <c r="F520" s="157">
        <f>IF(B520="","",R519*B520+T519)</f>
        <v/>
      </c>
      <c r="G520" s="157">
        <f>IF(B520="","", E520*F520)</f>
        <v/>
      </c>
      <c r="H520" s="157">
        <f>IF(B520="","", F520 - R519*B520)</f>
        <v/>
      </c>
      <c r="I520" s="157">
        <f>IF(B520="","", G520/B520)</f>
        <v/>
      </c>
      <c r="J520" s="157">
        <f>IF(B520="","", -F520* (1-(1-ANNUAL_STRATEGY_FEE)^(1/252)))</f>
        <v/>
      </c>
      <c r="K520" s="157">
        <f>IF(B520="","", H520+J520)</f>
        <v/>
      </c>
      <c r="L520" s="157">
        <f>IF(B520="","", K520+G520)</f>
        <v/>
      </c>
      <c r="M520" s="157">
        <f>IF(B520="","", G520/L520)</f>
        <v/>
      </c>
      <c r="N520" s="157">
        <f>IF(B520="","",(D520-M520))</f>
        <v/>
      </c>
      <c r="O520" s="157">
        <f>IF(B520="","",BID_OFFER_SPREAD/2*D520)</f>
        <v/>
      </c>
      <c r="P520" s="157">
        <f>IF(A520="","",IF(D520=0,-E520,IF(AND(D520=(N520+O520),NOT(O520=0)),0,IF(D520&gt;=M520,N520/(1+O520),N520/(1-O520)))))</f>
        <v/>
      </c>
      <c r="Q520" s="157">
        <f>IF(B520="","", IF(D520=0,F520*P520/B520, L520*P520/B520))</f>
        <v/>
      </c>
      <c r="R520" s="157">
        <f>IF(B520="","", Q520+I520)</f>
        <v/>
      </c>
      <c r="S520" s="157">
        <f>IF(A520="","",IF(Q520&gt;0,-Q520*B520*(1+BID_OFFER_SPREAD/2),-Q520*B520*(1-BID_OFFER_SPREAD/2)))</f>
        <v/>
      </c>
      <c r="T520" s="157">
        <f>IF(B520="","", K520+S520)</f>
        <v/>
      </c>
      <c r="U520" s="157">
        <f>IF(B520="","", R520*B520)</f>
        <v/>
      </c>
      <c r="V520" s="157">
        <f>IF(E520="","",U520/(U520+T520))</f>
        <v/>
      </c>
      <c r="W520" s="86">
        <f>IF(B520="","", IF(ROUND(V520,10)=ROUND(D520,10),"Correct", "Error"))</f>
        <v/>
      </c>
      <c r="X520" s="158">
        <f>IF(B520="","", T520+U520)</f>
        <v/>
      </c>
    </row>
    <row customHeight="1" ht="13.5" r="521" s="75">
      <c r="A521" s="126">
        <f>IF('Time Series Inputs'!A521="","",'Time Series Inputs'!A521)</f>
        <v/>
      </c>
      <c r="B521" s="157">
        <f>IF('Time Series Inputs'!B521="","",'Time Series Inputs'!B521)</f>
        <v/>
      </c>
      <c r="C521" s="157">
        <f>IF('Time Series Inputs'!C521="","",'Time Series Inputs'!C521)</f>
        <v/>
      </c>
      <c r="D521" s="157">
        <f>IF(A521="","",'Apply Constraints'!A521)</f>
        <v/>
      </c>
      <c r="E521" s="157">
        <f>IF(B521="","",(V520*B521/B520/(1+V520*(B521/B520-1))))</f>
        <v/>
      </c>
      <c r="F521" s="157">
        <f>IF(B521="","",R520*B521+T520)</f>
        <v/>
      </c>
      <c r="G521" s="157">
        <f>IF(B521="","", E521*F521)</f>
        <v/>
      </c>
      <c r="H521" s="157">
        <f>IF(B521="","", F521 - R520*B521)</f>
        <v/>
      </c>
      <c r="I521" s="157">
        <f>IF(B521="","", G521/B521)</f>
        <v/>
      </c>
      <c r="J521" s="157">
        <f>IF(B521="","", -F521* (1-(1-ANNUAL_STRATEGY_FEE)^(1/252)))</f>
        <v/>
      </c>
      <c r="K521" s="157">
        <f>IF(B521="","", H521+J521)</f>
        <v/>
      </c>
      <c r="L521" s="157">
        <f>IF(B521="","", K521+G521)</f>
        <v/>
      </c>
      <c r="M521" s="157">
        <f>IF(B521="","", G521/L521)</f>
        <v/>
      </c>
      <c r="N521" s="157">
        <f>IF(B521="","",(D521-M521))</f>
        <v/>
      </c>
      <c r="O521" s="157">
        <f>IF(B521="","",BID_OFFER_SPREAD/2*D521)</f>
        <v/>
      </c>
      <c r="P521" s="157">
        <f>IF(A521="","",IF(D521=0,-E521,IF(AND(D521=(N521+O521),NOT(O521=0)),0,IF(D521&gt;=M521,N521/(1+O521),N521/(1-O521)))))</f>
        <v/>
      </c>
      <c r="Q521" s="157">
        <f>IF(B521="","", IF(D521=0,F521*P521/B521, L521*P521/B521))</f>
        <v/>
      </c>
      <c r="R521" s="157">
        <f>IF(B521="","", Q521+I521)</f>
        <v/>
      </c>
      <c r="S521" s="157">
        <f>IF(A521="","",IF(Q521&gt;0,-Q521*B521*(1+BID_OFFER_SPREAD/2),-Q521*B521*(1-BID_OFFER_SPREAD/2)))</f>
        <v/>
      </c>
      <c r="T521" s="157">
        <f>IF(B521="","", K521+S521)</f>
        <v/>
      </c>
      <c r="U521" s="157">
        <f>IF(B521="","", R521*B521)</f>
        <v/>
      </c>
      <c r="V521" s="157">
        <f>IF(E521="","",U521/(U521+T521))</f>
        <v/>
      </c>
      <c r="W521" s="86">
        <f>IF(B521="","", IF(ROUND(V521,10)=ROUND(D521,10),"Correct", "Error"))</f>
        <v/>
      </c>
      <c r="X521" s="158">
        <f>IF(B521="","", T521+U521)</f>
        <v/>
      </c>
    </row>
    <row customHeight="1" ht="13.5" r="522" s="75">
      <c r="A522" s="126">
        <f>IF('Time Series Inputs'!A522="","",'Time Series Inputs'!A522)</f>
        <v/>
      </c>
      <c r="B522" s="157">
        <f>IF('Time Series Inputs'!B522="","",'Time Series Inputs'!B522)</f>
        <v/>
      </c>
      <c r="C522" s="157">
        <f>IF('Time Series Inputs'!C522="","",'Time Series Inputs'!C522)</f>
        <v/>
      </c>
      <c r="D522" s="157">
        <f>IF(A522="","",'Apply Constraints'!A522)</f>
        <v/>
      </c>
      <c r="E522" s="157">
        <f>IF(B522="","",(V521*B522/B521/(1+V521*(B522/B521-1))))</f>
        <v/>
      </c>
      <c r="F522" s="157">
        <f>IF(B522="","",R521*B522+T521)</f>
        <v/>
      </c>
      <c r="G522" s="157">
        <f>IF(B522="","", E522*F522)</f>
        <v/>
      </c>
      <c r="H522" s="157">
        <f>IF(B522="","", F522 - R521*B522)</f>
        <v/>
      </c>
      <c r="I522" s="157">
        <f>IF(B522="","", G522/B522)</f>
        <v/>
      </c>
      <c r="J522" s="157">
        <f>IF(B522="","", -F522* (1-(1-ANNUAL_STRATEGY_FEE)^(1/252)))</f>
        <v/>
      </c>
      <c r="K522" s="157">
        <f>IF(B522="","", H522+J522)</f>
        <v/>
      </c>
      <c r="L522" s="157">
        <f>IF(B522="","", K522+G522)</f>
        <v/>
      </c>
      <c r="M522" s="157">
        <f>IF(B522="","", G522/L522)</f>
        <v/>
      </c>
      <c r="N522" s="157">
        <f>IF(B522="","",(D522-M522))</f>
        <v/>
      </c>
      <c r="O522" s="157">
        <f>IF(B522="","",BID_OFFER_SPREAD/2*D522)</f>
        <v/>
      </c>
      <c r="P522" s="157">
        <f>IF(A522="","",IF(D522=0,-E522,IF(AND(D522=(N522+O522),NOT(O522=0)),0,IF(D522&gt;=M522,N522/(1+O522),N522/(1-O522)))))</f>
        <v/>
      </c>
      <c r="Q522" s="157">
        <f>IF(B522="","", IF(D522=0,F522*P522/B522, L522*P522/B522))</f>
        <v/>
      </c>
      <c r="R522" s="157">
        <f>IF(B522="","", Q522+I522)</f>
        <v/>
      </c>
      <c r="S522" s="157">
        <f>IF(A522="","",IF(Q522&gt;0,-Q522*B522*(1+BID_OFFER_SPREAD/2),-Q522*B522*(1-BID_OFFER_SPREAD/2)))</f>
        <v/>
      </c>
      <c r="T522" s="157">
        <f>IF(B522="","", K522+S522)</f>
        <v/>
      </c>
      <c r="U522" s="157">
        <f>IF(B522="","", R522*B522)</f>
        <v/>
      </c>
      <c r="V522" s="157">
        <f>IF(E522="","",U522/(U522+T522))</f>
        <v/>
      </c>
      <c r="W522" s="86">
        <f>IF(B522="","", IF(ROUND(V522,10)=ROUND(D522,10),"Correct", "Error"))</f>
        <v/>
      </c>
      <c r="X522" s="158">
        <f>IF(B522="","", T522+U522)</f>
        <v/>
      </c>
    </row>
    <row customHeight="1" ht="13.5" r="523" s="75">
      <c r="A523" s="126">
        <f>IF('Time Series Inputs'!A523="","",'Time Series Inputs'!A523)</f>
        <v/>
      </c>
      <c r="B523" s="157">
        <f>IF('Time Series Inputs'!B523="","",'Time Series Inputs'!B523)</f>
        <v/>
      </c>
      <c r="C523" s="157">
        <f>IF('Time Series Inputs'!C523="","",'Time Series Inputs'!C523)</f>
        <v/>
      </c>
      <c r="D523" s="157">
        <f>IF(A523="","",'Apply Constraints'!A523)</f>
        <v/>
      </c>
      <c r="E523" s="157">
        <f>IF(B523="","",(V522*B523/B522/(1+V522*(B523/B522-1))))</f>
        <v/>
      </c>
      <c r="F523" s="157">
        <f>IF(B523="","",R522*B523+T522)</f>
        <v/>
      </c>
      <c r="G523" s="157">
        <f>IF(B523="","", E523*F523)</f>
        <v/>
      </c>
      <c r="H523" s="157">
        <f>IF(B523="","", F523 - R522*B523)</f>
        <v/>
      </c>
      <c r="I523" s="157">
        <f>IF(B523="","", G523/B523)</f>
        <v/>
      </c>
      <c r="J523" s="157">
        <f>IF(B523="","", -F523* (1-(1-ANNUAL_STRATEGY_FEE)^(1/252)))</f>
        <v/>
      </c>
      <c r="K523" s="157">
        <f>IF(B523="","", H523+J523)</f>
        <v/>
      </c>
      <c r="L523" s="157">
        <f>IF(B523="","", K523+G523)</f>
        <v/>
      </c>
      <c r="M523" s="157">
        <f>IF(B523="","", G523/L523)</f>
        <v/>
      </c>
      <c r="N523" s="157">
        <f>IF(B523="","",(D523-M523))</f>
        <v/>
      </c>
      <c r="O523" s="157">
        <f>IF(B523="","",BID_OFFER_SPREAD/2*D523)</f>
        <v/>
      </c>
      <c r="P523" s="157">
        <f>IF(A523="","",IF(D523=0,-E523,IF(AND(D523=(N523+O523),NOT(O523=0)),0,IF(D523&gt;=M523,N523/(1+O523),N523/(1-O523)))))</f>
        <v/>
      </c>
      <c r="Q523" s="157">
        <f>IF(B523="","", IF(D523=0,F523*P523/B523, L523*P523/B523))</f>
        <v/>
      </c>
      <c r="R523" s="157">
        <f>IF(B523="","", Q523+I523)</f>
        <v/>
      </c>
      <c r="S523" s="157">
        <f>IF(A523="","",IF(Q523&gt;0,-Q523*B523*(1+BID_OFFER_SPREAD/2),-Q523*B523*(1-BID_OFFER_SPREAD/2)))</f>
        <v/>
      </c>
      <c r="T523" s="157">
        <f>IF(B523="","", K523+S523)</f>
        <v/>
      </c>
      <c r="U523" s="157">
        <f>IF(B523="","", R523*B523)</f>
        <v/>
      </c>
      <c r="V523" s="157">
        <f>IF(E523="","",U523/(U523+T523))</f>
        <v/>
      </c>
      <c r="W523" s="86">
        <f>IF(B523="","", IF(ROUND(V523,10)=ROUND(D523,10),"Correct", "Error"))</f>
        <v/>
      </c>
      <c r="X523" s="158">
        <f>IF(B523="","", T523+U523)</f>
        <v/>
      </c>
    </row>
    <row customHeight="1" ht="13.5" r="524" s="75">
      <c r="A524" s="126">
        <f>IF('Time Series Inputs'!A524="","",'Time Series Inputs'!A524)</f>
        <v/>
      </c>
      <c r="B524" s="157">
        <f>IF('Time Series Inputs'!B524="","",'Time Series Inputs'!B524)</f>
        <v/>
      </c>
      <c r="C524" s="157">
        <f>IF('Time Series Inputs'!C524="","",'Time Series Inputs'!C524)</f>
        <v/>
      </c>
      <c r="D524" s="157">
        <f>IF(A524="","",'Apply Constraints'!A524)</f>
        <v/>
      </c>
      <c r="E524" s="157">
        <f>IF(B524="","",(V523*B524/B523/(1+V523*(B524/B523-1))))</f>
        <v/>
      </c>
      <c r="F524" s="157">
        <f>IF(B524="","",R523*B524+T523)</f>
        <v/>
      </c>
      <c r="G524" s="157">
        <f>IF(B524="","", E524*F524)</f>
        <v/>
      </c>
      <c r="H524" s="157">
        <f>IF(B524="","", F524 - R523*B524)</f>
        <v/>
      </c>
      <c r="I524" s="157">
        <f>IF(B524="","", G524/B524)</f>
        <v/>
      </c>
      <c r="J524" s="157">
        <f>IF(B524="","", -F524* (1-(1-ANNUAL_STRATEGY_FEE)^(1/252)))</f>
        <v/>
      </c>
      <c r="K524" s="157">
        <f>IF(B524="","", H524+J524)</f>
        <v/>
      </c>
      <c r="L524" s="157">
        <f>IF(B524="","", K524+G524)</f>
        <v/>
      </c>
      <c r="M524" s="157">
        <f>IF(B524="","", G524/L524)</f>
        <v/>
      </c>
      <c r="N524" s="157">
        <f>IF(B524="","",(D524-M524))</f>
        <v/>
      </c>
      <c r="O524" s="157">
        <f>IF(B524="","",BID_OFFER_SPREAD/2*D524)</f>
        <v/>
      </c>
      <c r="P524" s="157">
        <f>IF(A524="","",IF(D524=0,-E524,IF(AND(D524=(N524+O524),NOT(O524=0)),0,IF(D524&gt;=M524,N524/(1+O524),N524/(1-O524)))))</f>
        <v/>
      </c>
      <c r="Q524" s="157">
        <f>IF(B524="","", IF(D524=0,F524*P524/B524, L524*P524/B524))</f>
        <v/>
      </c>
      <c r="R524" s="157">
        <f>IF(B524="","", Q524+I524)</f>
        <v/>
      </c>
      <c r="S524" s="157">
        <f>IF(A524="","",IF(Q524&gt;0,-Q524*B524*(1+BID_OFFER_SPREAD/2),-Q524*B524*(1-BID_OFFER_SPREAD/2)))</f>
        <v/>
      </c>
      <c r="T524" s="157">
        <f>IF(B524="","", K524+S524)</f>
        <v/>
      </c>
      <c r="U524" s="157">
        <f>IF(B524="","", R524*B524)</f>
        <v/>
      </c>
      <c r="V524" s="157">
        <f>IF(E524="","",U524/(U524+T524))</f>
        <v/>
      </c>
      <c r="W524" s="86">
        <f>IF(B524="","", IF(ROUND(V524,10)=ROUND(D524,10),"Correct", "Error"))</f>
        <v/>
      </c>
      <c r="X524" s="158">
        <f>IF(B524="","", T524+U524)</f>
        <v/>
      </c>
    </row>
    <row customHeight="1" ht="13.5" r="525" s="75">
      <c r="A525" s="126">
        <f>IF('Time Series Inputs'!A525="","",'Time Series Inputs'!A525)</f>
        <v/>
      </c>
      <c r="B525" s="157">
        <f>IF('Time Series Inputs'!B525="","",'Time Series Inputs'!B525)</f>
        <v/>
      </c>
      <c r="C525" s="157">
        <f>IF('Time Series Inputs'!C525="","",'Time Series Inputs'!C525)</f>
        <v/>
      </c>
      <c r="D525" s="157">
        <f>IF(A525="","",'Apply Constraints'!A525)</f>
        <v/>
      </c>
      <c r="E525" s="157">
        <f>IF(B525="","",(V524*B525/B524/(1+V524*(B525/B524-1))))</f>
        <v/>
      </c>
      <c r="F525" s="157">
        <f>IF(B525="","",R524*B525+T524)</f>
        <v/>
      </c>
      <c r="G525" s="157">
        <f>IF(B525="","", E525*F525)</f>
        <v/>
      </c>
      <c r="H525" s="157">
        <f>IF(B525="","", F525 - R524*B525)</f>
        <v/>
      </c>
      <c r="I525" s="157">
        <f>IF(B525="","", G525/B525)</f>
        <v/>
      </c>
      <c r="J525" s="157">
        <f>IF(B525="","", -F525* (1-(1-ANNUAL_STRATEGY_FEE)^(1/252)))</f>
        <v/>
      </c>
      <c r="K525" s="157">
        <f>IF(B525="","", H525+J525)</f>
        <v/>
      </c>
      <c r="L525" s="157">
        <f>IF(B525="","", K525+G525)</f>
        <v/>
      </c>
      <c r="M525" s="157">
        <f>IF(B525="","", G525/L525)</f>
        <v/>
      </c>
      <c r="N525" s="157">
        <f>IF(B525="","",(D525-M525))</f>
        <v/>
      </c>
      <c r="O525" s="157">
        <f>IF(B525="","",BID_OFFER_SPREAD/2*D525)</f>
        <v/>
      </c>
      <c r="P525" s="157">
        <f>IF(A525="","",IF(D525=0,-E525,IF(AND(D525=(N525+O525),NOT(O525=0)),0,IF(D525&gt;=M525,N525/(1+O525),N525/(1-O525)))))</f>
        <v/>
      </c>
      <c r="Q525" s="157">
        <f>IF(B525="","", IF(D525=0,F525*P525/B525, L525*P525/B525))</f>
        <v/>
      </c>
      <c r="R525" s="157">
        <f>IF(B525="","", Q525+I525)</f>
        <v/>
      </c>
      <c r="S525" s="157">
        <f>IF(A525="","",IF(Q525&gt;0,-Q525*B525*(1+BID_OFFER_SPREAD/2),-Q525*B525*(1-BID_OFFER_SPREAD/2)))</f>
        <v/>
      </c>
      <c r="T525" s="157">
        <f>IF(B525="","", K525+S525)</f>
        <v/>
      </c>
      <c r="U525" s="157">
        <f>IF(B525="","", R525*B525)</f>
        <v/>
      </c>
      <c r="V525" s="157">
        <f>IF(E525="","",U525/(U525+T525))</f>
        <v/>
      </c>
      <c r="W525" s="86">
        <f>IF(B525="","", IF(ROUND(V525,10)=ROUND(D525,10),"Correct", "Error"))</f>
        <v/>
      </c>
      <c r="X525" s="158">
        <f>IF(B525="","", T525+U525)</f>
        <v/>
      </c>
    </row>
    <row customHeight="1" ht="13.5" r="526" s="75">
      <c r="A526" s="126">
        <f>IF('Time Series Inputs'!A526="","",'Time Series Inputs'!A526)</f>
        <v/>
      </c>
      <c r="B526" s="157">
        <f>IF('Time Series Inputs'!B526="","",'Time Series Inputs'!B526)</f>
        <v/>
      </c>
      <c r="C526" s="157">
        <f>IF('Time Series Inputs'!C526="","",'Time Series Inputs'!C526)</f>
        <v/>
      </c>
      <c r="D526" s="157">
        <f>IF(A526="","",'Apply Constraints'!A526)</f>
        <v/>
      </c>
      <c r="E526" s="157">
        <f>IF(B526="","",(V525*B526/B525/(1+V525*(B526/B525-1))))</f>
        <v/>
      </c>
      <c r="F526" s="157">
        <f>IF(B526="","",R525*B526+T525)</f>
        <v/>
      </c>
      <c r="G526" s="157">
        <f>IF(B526="","", E526*F526)</f>
        <v/>
      </c>
      <c r="H526" s="157">
        <f>IF(B526="","", F526 - R525*B526)</f>
        <v/>
      </c>
      <c r="I526" s="157">
        <f>IF(B526="","", G526/B526)</f>
        <v/>
      </c>
      <c r="J526" s="157">
        <f>IF(B526="","", -F526* (1-(1-ANNUAL_STRATEGY_FEE)^(1/252)))</f>
        <v/>
      </c>
      <c r="K526" s="157">
        <f>IF(B526="","", H526+J526)</f>
        <v/>
      </c>
      <c r="L526" s="157">
        <f>IF(B526="","", K526+G526)</f>
        <v/>
      </c>
      <c r="M526" s="157">
        <f>IF(B526="","", G526/L526)</f>
        <v/>
      </c>
      <c r="N526" s="157">
        <f>IF(B526="","",(D526-M526))</f>
        <v/>
      </c>
      <c r="O526" s="157">
        <f>IF(B526="","",BID_OFFER_SPREAD/2*D526)</f>
        <v/>
      </c>
      <c r="P526" s="157">
        <f>IF(A526="","",IF(D526=0,-E526,IF(AND(D526=(N526+O526),NOT(O526=0)),0,IF(D526&gt;=M526,N526/(1+O526),N526/(1-O526)))))</f>
        <v/>
      </c>
      <c r="Q526" s="157">
        <f>IF(B526="","", IF(D526=0,F526*P526/B526, L526*P526/B526))</f>
        <v/>
      </c>
      <c r="R526" s="157">
        <f>IF(B526="","", Q526+I526)</f>
        <v/>
      </c>
      <c r="S526" s="157">
        <f>IF(A526="","",IF(Q526&gt;0,-Q526*B526*(1+BID_OFFER_SPREAD/2),-Q526*B526*(1-BID_OFFER_SPREAD/2)))</f>
        <v/>
      </c>
      <c r="T526" s="157">
        <f>IF(B526="","", K526+S526)</f>
        <v/>
      </c>
      <c r="U526" s="157">
        <f>IF(B526="","", R526*B526)</f>
        <v/>
      </c>
      <c r="V526" s="157">
        <f>IF(E526="","",U526/(U526+T526))</f>
        <v/>
      </c>
      <c r="W526" s="86">
        <f>IF(B526="","", IF(ROUND(V526,10)=ROUND(D526,10),"Correct", "Error"))</f>
        <v/>
      </c>
      <c r="X526" s="158">
        <f>IF(B526="","", T526+U526)</f>
        <v/>
      </c>
    </row>
    <row customHeight="1" ht="13.5" r="527" s="75">
      <c r="A527" s="126">
        <f>IF('Time Series Inputs'!A527="","",'Time Series Inputs'!A527)</f>
        <v/>
      </c>
      <c r="B527" s="157">
        <f>IF('Time Series Inputs'!B527="","",'Time Series Inputs'!B527)</f>
        <v/>
      </c>
      <c r="C527" s="157">
        <f>IF('Time Series Inputs'!C527="","",'Time Series Inputs'!C527)</f>
        <v/>
      </c>
      <c r="D527" s="157">
        <f>IF(A527="","",'Apply Constraints'!A527)</f>
        <v/>
      </c>
      <c r="E527" s="157">
        <f>IF(B527="","",(V526*B527/B526/(1+V526*(B527/B526-1))))</f>
        <v/>
      </c>
      <c r="F527" s="157">
        <f>IF(B527="","",R526*B527+T526)</f>
        <v/>
      </c>
      <c r="G527" s="157">
        <f>IF(B527="","", E527*F527)</f>
        <v/>
      </c>
      <c r="H527" s="157">
        <f>IF(B527="","", F527 - R526*B527)</f>
        <v/>
      </c>
      <c r="I527" s="157">
        <f>IF(B527="","", G527/B527)</f>
        <v/>
      </c>
      <c r="J527" s="157">
        <f>IF(B527="","", -F527* (1-(1-ANNUAL_STRATEGY_FEE)^(1/252)))</f>
        <v/>
      </c>
      <c r="K527" s="157">
        <f>IF(B527="","", H527+J527)</f>
        <v/>
      </c>
      <c r="L527" s="157">
        <f>IF(B527="","", K527+G527)</f>
        <v/>
      </c>
      <c r="M527" s="157">
        <f>IF(B527="","", G527/L527)</f>
        <v/>
      </c>
      <c r="N527" s="157">
        <f>IF(B527="","",(D527-M527))</f>
        <v/>
      </c>
      <c r="O527" s="157">
        <f>IF(B527="","",BID_OFFER_SPREAD/2*D527)</f>
        <v/>
      </c>
      <c r="P527" s="157">
        <f>IF(A527="","",IF(D527=0,-E527,IF(AND(D527=(N527+O527),NOT(O527=0)),0,IF(D527&gt;=M527,N527/(1+O527),N527/(1-O527)))))</f>
        <v/>
      </c>
      <c r="Q527" s="157">
        <f>IF(B527="","", IF(D527=0,F527*P527/B527, L527*P527/B527))</f>
        <v/>
      </c>
      <c r="R527" s="157">
        <f>IF(B527="","", Q527+I527)</f>
        <v/>
      </c>
      <c r="S527" s="157">
        <f>IF(A527="","",IF(Q527&gt;0,-Q527*B527*(1+BID_OFFER_SPREAD/2),-Q527*B527*(1-BID_OFFER_SPREAD/2)))</f>
        <v/>
      </c>
      <c r="T527" s="157">
        <f>IF(B527="","", K527+S527)</f>
        <v/>
      </c>
      <c r="U527" s="157">
        <f>IF(B527="","", R527*B527)</f>
        <v/>
      </c>
      <c r="V527" s="157">
        <f>IF(E527="","",U527/(U527+T527))</f>
        <v/>
      </c>
      <c r="W527" s="86">
        <f>IF(B527="","", IF(ROUND(V527,10)=ROUND(D527,10),"Correct", "Error"))</f>
        <v/>
      </c>
      <c r="X527" s="158">
        <f>IF(B527="","", T527+U527)</f>
        <v/>
      </c>
    </row>
    <row customHeight="1" ht="13.5" r="528" s="75">
      <c r="A528" s="126">
        <f>IF('Time Series Inputs'!A528="","",'Time Series Inputs'!A528)</f>
        <v/>
      </c>
      <c r="B528" s="157">
        <f>IF('Time Series Inputs'!B528="","",'Time Series Inputs'!B528)</f>
        <v/>
      </c>
      <c r="C528" s="157">
        <f>IF('Time Series Inputs'!C528="","",'Time Series Inputs'!C528)</f>
        <v/>
      </c>
      <c r="D528" s="157">
        <f>IF(A528="","",'Apply Constraints'!A528)</f>
        <v/>
      </c>
      <c r="E528" s="157">
        <f>IF(B528="","",(V527*B528/B527/(1+V527*(B528/B527-1))))</f>
        <v/>
      </c>
      <c r="F528" s="157">
        <f>IF(B528="","",R527*B528+T527)</f>
        <v/>
      </c>
      <c r="G528" s="157">
        <f>IF(B528="","", E528*F528)</f>
        <v/>
      </c>
      <c r="H528" s="157">
        <f>IF(B528="","", F528 - R527*B528)</f>
        <v/>
      </c>
      <c r="I528" s="157">
        <f>IF(B528="","", G528/B528)</f>
        <v/>
      </c>
      <c r="J528" s="157">
        <f>IF(B528="","", -F528* (1-(1-ANNUAL_STRATEGY_FEE)^(1/252)))</f>
        <v/>
      </c>
      <c r="K528" s="157">
        <f>IF(B528="","", H528+J528)</f>
        <v/>
      </c>
      <c r="L528" s="157">
        <f>IF(B528="","", K528+G528)</f>
        <v/>
      </c>
      <c r="M528" s="157">
        <f>IF(B528="","", G528/L528)</f>
        <v/>
      </c>
      <c r="N528" s="157">
        <f>IF(B528="","",(D528-M528))</f>
        <v/>
      </c>
      <c r="O528" s="157">
        <f>IF(B528="","",BID_OFFER_SPREAD/2*D528)</f>
        <v/>
      </c>
      <c r="P528" s="157">
        <f>IF(A528="","",IF(D528=0,-E528,IF(AND(D528=(N528+O528),NOT(O528=0)),0,IF(D528&gt;=M528,N528/(1+O528),N528/(1-O528)))))</f>
        <v/>
      </c>
      <c r="Q528" s="157">
        <f>IF(B528="","", IF(D528=0,F528*P528/B528, L528*P528/B528))</f>
        <v/>
      </c>
      <c r="R528" s="157">
        <f>IF(B528="","", Q528+I528)</f>
        <v/>
      </c>
      <c r="S528" s="157">
        <f>IF(A528="","",IF(Q528&gt;0,-Q528*B528*(1+BID_OFFER_SPREAD/2),-Q528*B528*(1-BID_OFFER_SPREAD/2)))</f>
        <v/>
      </c>
      <c r="T528" s="157">
        <f>IF(B528="","", K528+S528)</f>
        <v/>
      </c>
      <c r="U528" s="157">
        <f>IF(B528="","", R528*B528)</f>
        <v/>
      </c>
      <c r="V528" s="157">
        <f>IF(E528="","",U528/(U528+T528))</f>
        <v/>
      </c>
      <c r="W528" s="86">
        <f>IF(B528="","", IF(ROUND(V528,10)=ROUND(D528,10),"Correct", "Error"))</f>
        <v/>
      </c>
      <c r="X528" s="158">
        <f>IF(B528="","", T528+U528)</f>
        <v/>
      </c>
    </row>
    <row customHeight="1" ht="13.5" r="529" s="75">
      <c r="A529" s="126">
        <f>IF('Time Series Inputs'!A529="","",'Time Series Inputs'!A529)</f>
        <v/>
      </c>
      <c r="B529" s="157">
        <f>IF('Time Series Inputs'!B529="","",'Time Series Inputs'!B529)</f>
        <v/>
      </c>
      <c r="C529" s="157">
        <f>IF('Time Series Inputs'!C529="","",'Time Series Inputs'!C529)</f>
        <v/>
      </c>
      <c r="D529" s="157">
        <f>IF(A529="","",'Apply Constraints'!A529)</f>
        <v/>
      </c>
      <c r="E529" s="157">
        <f>IF(B529="","",(V528*B529/B528/(1+V528*(B529/B528-1))))</f>
        <v/>
      </c>
      <c r="F529" s="157">
        <f>IF(B529="","",R528*B529+T528)</f>
        <v/>
      </c>
      <c r="G529" s="157">
        <f>IF(B529="","", E529*F529)</f>
        <v/>
      </c>
      <c r="H529" s="157">
        <f>IF(B529="","", F529 - R528*B529)</f>
        <v/>
      </c>
      <c r="I529" s="157">
        <f>IF(B529="","", G529/B529)</f>
        <v/>
      </c>
      <c r="J529" s="157">
        <f>IF(B529="","", -F529* (1-(1-ANNUAL_STRATEGY_FEE)^(1/252)))</f>
        <v/>
      </c>
      <c r="K529" s="157">
        <f>IF(B529="","", H529+J529)</f>
        <v/>
      </c>
      <c r="L529" s="157">
        <f>IF(B529="","", K529+G529)</f>
        <v/>
      </c>
      <c r="M529" s="157">
        <f>IF(B529="","", G529/L529)</f>
        <v/>
      </c>
      <c r="N529" s="157">
        <f>IF(B529="","",(D529-M529))</f>
        <v/>
      </c>
      <c r="O529" s="157">
        <f>IF(B529="","",BID_OFFER_SPREAD/2*D529)</f>
        <v/>
      </c>
      <c r="P529" s="157">
        <f>IF(A529="","",IF(D529=0,-E529,IF(AND(D529=(N529+O529),NOT(O529=0)),0,IF(D529&gt;=M529,N529/(1+O529),N529/(1-O529)))))</f>
        <v/>
      </c>
      <c r="Q529" s="157">
        <f>IF(B529="","", IF(D529=0,F529*P529/B529, L529*P529/B529))</f>
        <v/>
      </c>
      <c r="R529" s="157">
        <f>IF(B529="","", Q529+I529)</f>
        <v/>
      </c>
      <c r="S529" s="157">
        <f>IF(A529="","",IF(Q529&gt;0,-Q529*B529*(1+BID_OFFER_SPREAD/2),-Q529*B529*(1-BID_OFFER_SPREAD/2)))</f>
        <v/>
      </c>
      <c r="T529" s="157">
        <f>IF(B529="","", K529+S529)</f>
        <v/>
      </c>
      <c r="U529" s="157">
        <f>IF(B529="","", R529*B529)</f>
        <v/>
      </c>
      <c r="V529" s="157">
        <f>IF(E529="","",U529/(U529+T529))</f>
        <v/>
      </c>
      <c r="W529" s="86">
        <f>IF(B529="","", IF(ROUND(V529,10)=ROUND(D529,10),"Correct", "Error"))</f>
        <v/>
      </c>
      <c r="X529" s="158">
        <f>IF(B529="","", T529+U529)</f>
        <v/>
      </c>
    </row>
    <row customHeight="1" ht="13.5" r="530" s="75">
      <c r="A530" s="126">
        <f>IF('Time Series Inputs'!A530="","",'Time Series Inputs'!A530)</f>
        <v/>
      </c>
      <c r="B530" s="157">
        <f>IF('Time Series Inputs'!B530="","",'Time Series Inputs'!B530)</f>
        <v/>
      </c>
      <c r="C530" s="157">
        <f>IF('Time Series Inputs'!C530="","",'Time Series Inputs'!C530)</f>
        <v/>
      </c>
      <c r="D530" s="157">
        <f>IF(A530="","",'Apply Constraints'!A530)</f>
        <v/>
      </c>
      <c r="E530" s="157">
        <f>IF(B530="","",(V529*B530/B529/(1+V529*(B530/B529-1))))</f>
        <v/>
      </c>
      <c r="F530" s="157">
        <f>IF(B530="","",R529*B530+T529)</f>
        <v/>
      </c>
      <c r="G530" s="157">
        <f>IF(B530="","", E530*F530)</f>
        <v/>
      </c>
      <c r="H530" s="157">
        <f>IF(B530="","", F530 - R529*B530)</f>
        <v/>
      </c>
      <c r="I530" s="157">
        <f>IF(B530="","", G530/B530)</f>
        <v/>
      </c>
      <c r="J530" s="157">
        <f>IF(B530="","", -F530* (1-(1-ANNUAL_STRATEGY_FEE)^(1/252)))</f>
        <v/>
      </c>
      <c r="K530" s="157">
        <f>IF(B530="","", H530+J530)</f>
        <v/>
      </c>
      <c r="L530" s="157">
        <f>IF(B530="","", K530+G530)</f>
        <v/>
      </c>
      <c r="M530" s="157">
        <f>IF(B530="","", G530/L530)</f>
        <v/>
      </c>
      <c r="N530" s="157">
        <f>IF(B530="","",(D530-M530))</f>
        <v/>
      </c>
      <c r="O530" s="157">
        <f>IF(B530="","",BID_OFFER_SPREAD/2*D530)</f>
        <v/>
      </c>
      <c r="P530" s="157">
        <f>IF(A530="","",IF(D530=0,-E530,IF(AND(D530=(N530+O530),NOT(O530=0)),0,IF(D530&gt;=M530,N530/(1+O530),N530/(1-O530)))))</f>
        <v/>
      </c>
      <c r="Q530" s="157">
        <f>IF(B530="","", IF(D530=0,F530*P530/B530, L530*P530/B530))</f>
        <v/>
      </c>
      <c r="R530" s="157">
        <f>IF(B530="","", Q530+I530)</f>
        <v/>
      </c>
      <c r="S530" s="157">
        <f>IF(A530="","",IF(Q530&gt;0,-Q530*B530*(1+BID_OFFER_SPREAD/2),-Q530*B530*(1-BID_OFFER_SPREAD/2)))</f>
        <v/>
      </c>
      <c r="T530" s="157">
        <f>IF(B530="","", K530+S530)</f>
        <v/>
      </c>
      <c r="U530" s="157">
        <f>IF(B530="","", R530*B530)</f>
        <v/>
      </c>
      <c r="V530" s="157">
        <f>IF(E530="","",U530/(U530+T530))</f>
        <v/>
      </c>
      <c r="W530" s="86">
        <f>IF(B530="","", IF(ROUND(V530,10)=ROUND(D530,10),"Correct", "Error"))</f>
        <v/>
      </c>
      <c r="X530" s="158">
        <f>IF(B530="","", T530+U530)</f>
        <v/>
      </c>
    </row>
    <row customHeight="1" ht="13.5" r="531" s="75">
      <c r="A531" s="126">
        <f>IF('Time Series Inputs'!A531="","",'Time Series Inputs'!A531)</f>
        <v/>
      </c>
      <c r="B531" s="157">
        <f>IF('Time Series Inputs'!B531="","",'Time Series Inputs'!B531)</f>
        <v/>
      </c>
      <c r="C531" s="157">
        <f>IF('Time Series Inputs'!C531="","",'Time Series Inputs'!C531)</f>
        <v/>
      </c>
      <c r="D531" s="157">
        <f>IF(A531="","",'Apply Constraints'!A531)</f>
        <v/>
      </c>
      <c r="E531" s="157">
        <f>IF(B531="","",(V530*B531/B530/(1+V530*(B531/B530-1))))</f>
        <v/>
      </c>
      <c r="F531" s="157">
        <f>IF(B531="","",R530*B531+T530)</f>
        <v/>
      </c>
      <c r="G531" s="157">
        <f>IF(B531="","", E531*F531)</f>
        <v/>
      </c>
      <c r="H531" s="157">
        <f>IF(B531="","", F531 - R530*B531)</f>
        <v/>
      </c>
      <c r="I531" s="157">
        <f>IF(B531="","", G531/B531)</f>
        <v/>
      </c>
      <c r="J531" s="157">
        <f>IF(B531="","", -F531* (1-(1-ANNUAL_STRATEGY_FEE)^(1/252)))</f>
        <v/>
      </c>
      <c r="K531" s="157">
        <f>IF(B531="","", H531+J531)</f>
        <v/>
      </c>
      <c r="L531" s="157">
        <f>IF(B531="","", K531+G531)</f>
        <v/>
      </c>
      <c r="M531" s="157">
        <f>IF(B531="","", G531/L531)</f>
        <v/>
      </c>
      <c r="N531" s="157">
        <f>IF(B531="","",(D531-M531))</f>
        <v/>
      </c>
      <c r="O531" s="157">
        <f>IF(B531="","",BID_OFFER_SPREAD/2*D531)</f>
        <v/>
      </c>
      <c r="P531" s="157">
        <f>IF(A531="","",IF(D531=0,-E531,IF(AND(D531=(N531+O531),NOT(O531=0)),0,IF(D531&gt;=M531,N531/(1+O531),N531/(1-O531)))))</f>
        <v/>
      </c>
      <c r="Q531" s="157">
        <f>IF(B531="","", IF(D531=0,F531*P531/B531, L531*P531/B531))</f>
        <v/>
      </c>
      <c r="R531" s="157">
        <f>IF(B531="","", Q531+I531)</f>
        <v/>
      </c>
      <c r="S531" s="157">
        <f>IF(A531="","",IF(Q531&gt;0,-Q531*B531*(1+BID_OFFER_SPREAD/2),-Q531*B531*(1-BID_OFFER_SPREAD/2)))</f>
        <v/>
      </c>
      <c r="T531" s="157">
        <f>IF(B531="","", K531+S531)</f>
        <v/>
      </c>
      <c r="U531" s="157">
        <f>IF(B531="","", R531*B531)</f>
        <v/>
      </c>
      <c r="V531" s="157">
        <f>IF(E531="","",U531/(U531+T531))</f>
        <v/>
      </c>
      <c r="W531" s="86">
        <f>IF(B531="","", IF(ROUND(V531,10)=ROUND(D531,10),"Correct", "Error"))</f>
        <v/>
      </c>
      <c r="X531" s="158">
        <f>IF(B531="","", T531+U531)</f>
        <v/>
      </c>
    </row>
    <row customHeight="1" ht="13.5" r="532" s="75">
      <c r="A532" s="126">
        <f>IF('Time Series Inputs'!A532="","",'Time Series Inputs'!A532)</f>
        <v/>
      </c>
      <c r="B532" s="157">
        <f>IF('Time Series Inputs'!B532="","",'Time Series Inputs'!B532)</f>
        <v/>
      </c>
      <c r="C532" s="157">
        <f>IF('Time Series Inputs'!C532="","",'Time Series Inputs'!C532)</f>
        <v/>
      </c>
      <c r="D532" s="157">
        <f>IF(A532="","",'Apply Constraints'!A532)</f>
        <v/>
      </c>
      <c r="E532" s="157">
        <f>IF(B532="","",(V531*B532/B531/(1+V531*(B532/B531-1))))</f>
        <v/>
      </c>
      <c r="F532" s="157">
        <f>IF(B532="","",R531*B532+T531)</f>
        <v/>
      </c>
      <c r="G532" s="157">
        <f>IF(B532="","", E532*F532)</f>
        <v/>
      </c>
      <c r="H532" s="157">
        <f>IF(B532="","", F532 - R531*B532)</f>
        <v/>
      </c>
      <c r="I532" s="157">
        <f>IF(B532="","", G532/B532)</f>
        <v/>
      </c>
      <c r="J532" s="157">
        <f>IF(B532="","", -F532* (1-(1-ANNUAL_STRATEGY_FEE)^(1/252)))</f>
        <v/>
      </c>
      <c r="K532" s="157">
        <f>IF(B532="","", H532+J532)</f>
        <v/>
      </c>
      <c r="L532" s="157">
        <f>IF(B532="","", K532+G532)</f>
        <v/>
      </c>
      <c r="M532" s="157">
        <f>IF(B532="","", G532/L532)</f>
        <v/>
      </c>
      <c r="N532" s="157">
        <f>IF(B532="","",(D532-M532))</f>
        <v/>
      </c>
      <c r="O532" s="157">
        <f>IF(B532="","",BID_OFFER_SPREAD/2*D532)</f>
        <v/>
      </c>
      <c r="P532" s="157">
        <f>IF(A532="","",IF(D532=0,-E532,IF(AND(D532=(N532+O532),NOT(O532=0)),0,IF(D532&gt;=M532,N532/(1+O532),N532/(1-O532)))))</f>
        <v/>
      </c>
      <c r="Q532" s="157">
        <f>IF(B532="","", IF(D532=0,F532*P532/B532, L532*P532/B532))</f>
        <v/>
      </c>
      <c r="R532" s="157">
        <f>IF(B532="","", Q532+I532)</f>
        <v/>
      </c>
      <c r="S532" s="157">
        <f>IF(A532="","",IF(Q532&gt;0,-Q532*B532*(1+BID_OFFER_SPREAD/2),-Q532*B532*(1-BID_OFFER_SPREAD/2)))</f>
        <v/>
      </c>
      <c r="T532" s="157">
        <f>IF(B532="","", K532+S532)</f>
        <v/>
      </c>
      <c r="U532" s="157">
        <f>IF(B532="","", R532*B532)</f>
        <v/>
      </c>
      <c r="V532" s="157">
        <f>IF(E532="","",U532/(U532+T532))</f>
        <v/>
      </c>
      <c r="W532" s="86">
        <f>IF(B532="","", IF(ROUND(V532,10)=ROUND(D532,10),"Correct", "Error"))</f>
        <v/>
      </c>
      <c r="X532" s="158">
        <f>IF(B532="","", T532+U532)</f>
        <v/>
      </c>
    </row>
    <row customHeight="1" ht="13.5" r="533" s="75">
      <c r="A533" s="126">
        <f>IF('Time Series Inputs'!A533="","",'Time Series Inputs'!A533)</f>
        <v/>
      </c>
      <c r="B533" s="157">
        <f>IF('Time Series Inputs'!B533="","",'Time Series Inputs'!B533)</f>
        <v/>
      </c>
      <c r="C533" s="157">
        <f>IF('Time Series Inputs'!C533="","",'Time Series Inputs'!C533)</f>
        <v/>
      </c>
      <c r="D533" s="157">
        <f>IF(A533="","",'Apply Constraints'!A533)</f>
        <v/>
      </c>
      <c r="E533" s="157">
        <f>IF(B533="","",(V532*B533/B532/(1+V532*(B533/B532-1))))</f>
        <v/>
      </c>
      <c r="F533" s="157">
        <f>IF(B533="","",R532*B533+T532)</f>
        <v/>
      </c>
      <c r="G533" s="157">
        <f>IF(B533="","", E533*F533)</f>
        <v/>
      </c>
      <c r="H533" s="157">
        <f>IF(B533="","", F533 - R532*B533)</f>
        <v/>
      </c>
      <c r="I533" s="157">
        <f>IF(B533="","", G533/B533)</f>
        <v/>
      </c>
      <c r="J533" s="157">
        <f>IF(B533="","", -F533* (1-(1-ANNUAL_STRATEGY_FEE)^(1/252)))</f>
        <v/>
      </c>
      <c r="K533" s="157">
        <f>IF(B533="","", H533+J533)</f>
        <v/>
      </c>
      <c r="L533" s="157">
        <f>IF(B533="","", K533+G533)</f>
        <v/>
      </c>
      <c r="M533" s="157">
        <f>IF(B533="","", G533/L533)</f>
        <v/>
      </c>
      <c r="N533" s="157">
        <f>IF(B533="","",(D533-M533))</f>
        <v/>
      </c>
      <c r="O533" s="157">
        <f>IF(B533="","",BID_OFFER_SPREAD/2*D533)</f>
        <v/>
      </c>
      <c r="P533" s="157">
        <f>IF(A533="","",IF(D533=0,-E533,IF(AND(D533=(N533+O533),NOT(O533=0)),0,IF(D533&gt;=M533,N533/(1+O533),N533/(1-O533)))))</f>
        <v/>
      </c>
      <c r="Q533" s="157">
        <f>IF(B533="","", IF(D533=0,F533*P533/B533, L533*P533/B533))</f>
        <v/>
      </c>
      <c r="R533" s="157">
        <f>IF(B533="","", Q533+I533)</f>
        <v/>
      </c>
      <c r="S533" s="157">
        <f>IF(A533="","",IF(Q533&gt;0,-Q533*B533*(1+BID_OFFER_SPREAD/2),-Q533*B533*(1-BID_OFFER_SPREAD/2)))</f>
        <v/>
      </c>
      <c r="T533" s="157">
        <f>IF(B533="","", K533+S533)</f>
        <v/>
      </c>
      <c r="U533" s="157">
        <f>IF(B533="","", R533*B533)</f>
        <v/>
      </c>
      <c r="V533" s="157">
        <f>IF(E533="","",U533/(U533+T533))</f>
        <v/>
      </c>
      <c r="W533" s="86">
        <f>IF(B533="","", IF(ROUND(V533,10)=ROUND(D533,10),"Correct", "Error"))</f>
        <v/>
      </c>
      <c r="X533" s="158">
        <f>IF(B533="","", T533+U533)</f>
        <v/>
      </c>
    </row>
    <row customHeight="1" ht="13.5" r="534" s="75">
      <c r="A534" s="126">
        <f>IF('Time Series Inputs'!A534="","",'Time Series Inputs'!A534)</f>
        <v/>
      </c>
      <c r="B534" s="157">
        <f>IF('Time Series Inputs'!B534="","",'Time Series Inputs'!B534)</f>
        <v/>
      </c>
      <c r="C534" s="157">
        <f>IF('Time Series Inputs'!C534="","",'Time Series Inputs'!C534)</f>
        <v/>
      </c>
      <c r="D534" s="157">
        <f>IF(A534="","",'Apply Constraints'!A534)</f>
        <v/>
      </c>
      <c r="E534" s="157">
        <f>IF(B534="","",(V533*B534/B533/(1+V533*(B534/B533-1))))</f>
        <v/>
      </c>
      <c r="F534" s="157">
        <f>IF(B534="","",R533*B534+T533)</f>
        <v/>
      </c>
      <c r="G534" s="157">
        <f>IF(B534="","", E534*F534)</f>
        <v/>
      </c>
      <c r="H534" s="157">
        <f>IF(B534="","", F534 - R533*B534)</f>
        <v/>
      </c>
      <c r="I534" s="157">
        <f>IF(B534="","", G534/B534)</f>
        <v/>
      </c>
      <c r="J534" s="157">
        <f>IF(B534="","", -F534* (1-(1-ANNUAL_STRATEGY_FEE)^(1/252)))</f>
        <v/>
      </c>
      <c r="K534" s="157">
        <f>IF(B534="","", H534+J534)</f>
        <v/>
      </c>
      <c r="L534" s="157">
        <f>IF(B534="","", K534+G534)</f>
        <v/>
      </c>
      <c r="M534" s="157">
        <f>IF(B534="","", G534/L534)</f>
        <v/>
      </c>
      <c r="N534" s="157">
        <f>IF(B534="","",(D534-M534))</f>
        <v/>
      </c>
      <c r="O534" s="157">
        <f>IF(B534="","",BID_OFFER_SPREAD/2*D534)</f>
        <v/>
      </c>
      <c r="P534" s="157">
        <f>IF(A534="","",IF(D534=0,-E534,IF(AND(D534=(N534+O534),NOT(O534=0)),0,IF(D534&gt;=M534,N534/(1+O534),N534/(1-O534)))))</f>
        <v/>
      </c>
      <c r="Q534" s="157">
        <f>IF(B534="","", IF(D534=0,F534*P534/B534, L534*P534/B534))</f>
        <v/>
      </c>
      <c r="R534" s="157">
        <f>IF(B534="","", Q534+I534)</f>
        <v/>
      </c>
      <c r="S534" s="157">
        <f>IF(A534="","",IF(Q534&gt;0,-Q534*B534*(1+BID_OFFER_SPREAD/2),-Q534*B534*(1-BID_OFFER_SPREAD/2)))</f>
        <v/>
      </c>
      <c r="T534" s="157">
        <f>IF(B534="","", K534+S534)</f>
        <v/>
      </c>
      <c r="U534" s="157">
        <f>IF(B534="","", R534*B534)</f>
        <v/>
      </c>
      <c r="V534" s="157">
        <f>IF(E534="","",U534/(U534+T534))</f>
        <v/>
      </c>
      <c r="W534" s="86">
        <f>IF(B534="","", IF(ROUND(V534,10)=ROUND(D534,10),"Correct", "Error"))</f>
        <v/>
      </c>
      <c r="X534" s="158">
        <f>IF(B534="","", T534+U534)</f>
        <v/>
      </c>
    </row>
    <row customHeight="1" ht="13.5" r="535" s="75">
      <c r="A535" s="126">
        <f>IF('Time Series Inputs'!A535="","",'Time Series Inputs'!A535)</f>
        <v/>
      </c>
      <c r="B535" s="157">
        <f>IF('Time Series Inputs'!B535="","",'Time Series Inputs'!B535)</f>
        <v/>
      </c>
      <c r="C535" s="157">
        <f>IF('Time Series Inputs'!C535="","",'Time Series Inputs'!C535)</f>
        <v/>
      </c>
      <c r="D535" s="157">
        <f>IF(A535="","",'Apply Constraints'!A535)</f>
        <v/>
      </c>
      <c r="E535" s="157">
        <f>IF(B535="","",(V534*B535/B534/(1+V534*(B535/B534-1))))</f>
        <v/>
      </c>
      <c r="F535" s="157">
        <f>IF(B535="","",R534*B535+T534)</f>
        <v/>
      </c>
      <c r="G535" s="157">
        <f>IF(B535="","", E535*F535)</f>
        <v/>
      </c>
      <c r="H535" s="157">
        <f>IF(B535="","", F535 - R534*B535)</f>
        <v/>
      </c>
      <c r="I535" s="157">
        <f>IF(B535="","", G535/B535)</f>
        <v/>
      </c>
      <c r="J535" s="157">
        <f>IF(B535="","", -F535* (1-(1-ANNUAL_STRATEGY_FEE)^(1/252)))</f>
        <v/>
      </c>
      <c r="K535" s="157">
        <f>IF(B535="","", H535+J535)</f>
        <v/>
      </c>
      <c r="L535" s="157">
        <f>IF(B535="","", K535+G535)</f>
        <v/>
      </c>
      <c r="M535" s="157">
        <f>IF(B535="","", G535/L535)</f>
        <v/>
      </c>
      <c r="N535" s="157">
        <f>IF(B535="","",(D535-M535))</f>
        <v/>
      </c>
      <c r="O535" s="157">
        <f>IF(B535="","",BID_OFFER_SPREAD/2*D535)</f>
        <v/>
      </c>
      <c r="P535" s="157">
        <f>IF(A535="","",IF(D535=0,-E535,IF(AND(D535=(N535+O535),NOT(O535=0)),0,IF(D535&gt;=M535,N535/(1+O535),N535/(1-O535)))))</f>
        <v/>
      </c>
      <c r="Q535" s="157">
        <f>IF(B535="","", IF(D535=0,F535*P535/B535, L535*P535/B535))</f>
        <v/>
      </c>
      <c r="R535" s="157">
        <f>IF(B535="","", Q535+I535)</f>
        <v/>
      </c>
      <c r="S535" s="157">
        <f>IF(A535="","",IF(Q535&gt;0,-Q535*B535*(1+BID_OFFER_SPREAD/2),-Q535*B535*(1-BID_OFFER_SPREAD/2)))</f>
        <v/>
      </c>
      <c r="T535" s="157">
        <f>IF(B535="","", K535+S535)</f>
        <v/>
      </c>
      <c r="U535" s="157">
        <f>IF(B535="","", R535*B535)</f>
        <v/>
      </c>
      <c r="V535" s="157">
        <f>IF(E535="","",U535/(U535+T535))</f>
        <v/>
      </c>
      <c r="W535" s="86">
        <f>IF(B535="","", IF(ROUND(V535,10)=ROUND(D535,10),"Correct", "Error"))</f>
        <v/>
      </c>
      <c r="X535" s="158">
        <f>IF(B535="","", T535+U535)</f>
        <v/>
      </c>
    </row>
    <row customHeight="1" ht="13.5" r="536" s="75">
      <c r="A536" s="126">
        <f>IF('Time Series Inputs'!A536="","",'Time Series Inputs'!A536)</f>
        <v/>
      </c>
      <c r="B536" s="157">
        <f>IF('Time Series Inputs'!B536="","",'Time Series Inputs'!B536)</f>
        <v/>
      </c>
      <c r="C536" s="157">
        <f>IF('Time Series Inputs'!C536="","",'Time Series Inputs'!C536)</f>
        <v/>
      </c>
      <c r="D536" s="157">
        <f>IF(A536="","",'Apply Constraints'!A536)</f>
        <v/>
      </c>
      <c r="E536" s="157">
        <f>IF(B536="","",(V535*B536/B535/(1+V535*(B536/B535-1))))</f>
        <v/>
      </c>
      <c r="F536" s="157">
        <f>IF(B536="","",R535*B536+T535)</f>
        <v/>
      </c>
      <c r="G536" s="157">
        <f>IF(B536="","", E536*F536)</f>
        <v/>
      </c>
      <c r="H536" s="157">
        <f>IF(B536="","", F536 - R535*B536)</f>
        <v/>
      </c>
      <c r="I536" s="157">
        <f>IF(B536="","", G536/B536)</f>
        <v/>
      </c>
      <c r="J536" s="157">
        <f>IF(B536="","", -F536* (1-(1-ANNUAL_STRATEGY_FEE)^(1/252)))</f>
        <v/>
      </c>
      <c r="K536" s="157">
        <f>IF(B536="","", H536+J536)</f>
        <v/>
      </c>
      <c r="L536" s="157">
        <f>IF(B536="","", K536+G536)</f>
        <v/>
      </c>
      <c r="M536" s="157">
        <f>IF(B536="","", G536/L536)</f>
        <v/>
      </c>
      <c r="N536" s="157">
        <f>IF(B536="","",(D536-M536))</f>
        <v/>
      </c>
      <c r="O536" s="157">
        <f>IF(B536="","",BID_OFFER_SPREAD/2*D536)</f>
        <v/>
      </c>
      <c r="P536" s="157">
        <f>IF(A536="","",IF(D536=0,-E536,IF(AND(D536=(N536+O536),NOT(O536=0)),0,IF(D536&gt;=M536,N536/(1+O536),N536/(1-O536)))))</f>
        <v/>
      </c>
      <c r="Q536" s="157">
        <f>IF(B536="","", IF(D536=0,F536*P536/B536, L536*P536/B536))</f>
        <v/>
      </c>
      <c r="R536" s="157">
        <f>IF(B536="","", Q536+I536)</f>
        <v/>
      </c>
      <c r="S536" s="157">
        <f>IF(A536="","",IF(Q536&gt;0,-Q536*B536*(1+BID_OFFER_SPREAD/2),-Q536*B536*(1-BID_OFFER_SPREAD/2)))</f>
        <v/>
      </c>
      <c r="T536" s="157">
        <f>IF(B536="","", K536+S536)</f>
        <v/>
      </c>
      <c r="U536" s="157">
        <f>IF(B536="","", R536*B536)</f>
        <v/>
      </c>
      <c r="V536" s="157">
        <f>IF(E536="","",U536/(U536+T536))</f>
        <v/>
      </c>
      <c r="W536" s="86">
        <f>IF(B536="","", IF(ROUND(V536,10)=ROUND(D536,10),"Correct", "Error"))</f>
        <v/>
      </c>
      <c r="X536" s="158">
        <f>IF(B536="","", T536+U536)</f>
        <v/>
      </c>
    </row>
    <row customHeight="1" ht="13.5" r="537" s="75">
      <c r="A537" s="126">
        <f>IF('Time Series Inputs'!A537="","",'Time Series Inputs'!A537)</f>
        <v/>
      </c>
      <c r="B537" s="157">
        <f>IF('Time Series Inputs'!B537="","",'Time Series Inputs'!B537)</f>
        <v/>
      </c>
      <c r="C537" s="157">
        <f>IF('Time Series Inputs'!C537="","",'Time Series Inputs'!C537)</f>
        <v/>
      </c>
      <c r="D537" s="157">
        <f>IF(A537="","",'Apply Constraints'!A537)</f>
        <v/>
      </c>
      <c r="E537" s="157">
        <f>IF(B537="","",(V536*B537/B536/(1+V536*(B537/B536-1))))</f>
        <v/>
      </c>
      <c r="F537" s="157">
        <f>IF(B537="","",R536*B537+T536)</f>
        <v/>
      </c>
      <c r="G537" s="157">
        <f>IF(B537="","", E537*F537)</f>
        <v/>
      </c>
      <c r="H537" s="157">
        <f>IF(B537="","", F537 - R536*B537)</f>
        <v/>
      </c>
      <c r="I537" s="157">
        <f>IF(B537="","", G537/B537)</f>
        <v/>
      </c>
      <c r="J537" s="157">
        <f>IF(B537="","", -F537* (1-(1-ANNUAL_STRATEGY_FEE)^(1/252)))</f>
        <v/>
      </c>
      <c r="K537" s="157">
        <f>IF(B537="","", H537+J537)</f>
        <v/>
      </c>
      <c r="L537" s="157">
        <f>IF(B537="","", K537+G537)</f>
        <v/>
      </c>
      <c r="M537" s="157">
        <f>IF(B537="","", G537/L537)</f>
        <v/>
      </c>
      <c r="N537" s="157">
        <f>IF(B537="","",(D537-M537))</f>
        <v/>
      </c>
      <c r="O537" s="157">
        <f>IF(B537="","",BID_OFFER_SPREAD/2*D537)</f>
        <v/>
      </c>
      <c r="P537" s="157">
        <f>IF(A537="","",IF(D537=0,-E537,IF(AND(D537=(N537+O537),NOT(O537=0)),0,IF(D537&gt;=M537,N537/(1+O537),N537/(1-O537)))))</f>
        <v/>
      </c>
      <c r="Q537" s="157">
        <f>IF(B537="","", IF(D537=0,F537*P537/B537, L537*P537/B537))</f>
        <v/>
      </c>
      <c r="R537" s="157">
        <f>IF(B537="","", Q537+I537)</f>
        <v/>
      </c>
      <c r="S537" s="157">
        <f>IF(A537="","",IF(Q537&gt;0,-Q537*B537*(1+BID_OFFER_SPREAD/2),-Q537*B537*(1-BID_OFFER_SPREAD/2)))</f>
        <v/>
      </c>
      <c r="T537" s="157">
        <f>IF(B537="","", K537+S537)</f>
        <v/>
      </c>
      <c r="U537" s="157">
        <f>IF(B537="","", R537*B537)</f>
        <v/>
      </c>
      <c r="V537" s="157">
        <f>IF(E537="","",U537/(U537+T537))</f>
        <v/>
      </c>
      <c r="W537" s="86">
        <f>IF(B537="","", IF(ROUND(V537,10)=ROUND(D537,10),"Correct", "Error"))</f>
        <v/>
      </c>
      <c r="X537" s="158">
        <f>IF(B537="","", T537+U537)</f>
        <v/>
      </c>
    </row>
    <row customHeight="1" ht="13.5" r="538" s="75">
      <c r="A538" s="126">
        <f>IF('Time Series Inputs'!A538="","",'Time Series Inputs'!A538)</f>
        <v/>
      </c>
      <c r="B538" s="157">
        <f>IF('Time Series Inputs'!B538="","",'Time Series Inputs'!B538)</f>
        <v/>
      </c>
      <c r="C538" s="157">
        <f>IF('Time Series Inputs'!C538="","",'Time Series Inputs'!C538)</f>
        <v/>
      </c>
      <c r="D538" s="157">
        <f>IF(A538="","",'Apply Constraints'!A538)</f>
        <v/>
      </c>
      <c r="E538" s="157">
        <f>IF(B538="","",(V537*B538/B537/(1+V537*(B538/B537-1))))</f>
        <v/>
      </c>
      <c r="F538" s="157">
        <f>IF(B538="","",R537*B538+T537)</f>
        <v/>
      </c>
      <c r="G538" s="157">
        <f>IF(B538="","", E538*F538)</f>
        <v/>
      </c>
      <c r="H538" s="157">
        <f>IF(B538="","", F538 - R537*B538)</f>
        <v/>
      </c>
      <c r="I538" s="157">
        <f>IF(B538="","", G538/B538)</f>
        <v/>
      </c>
      <c r="J538" s="157">
        <f>IF(B538="","", -F538* (1-(1-ANNUAL_STRATEGY_FEE)^(1/252)))</f>
        <v/>
      </c>
      <c r="K538" s="157">
        <f>IF(B538="","", H538+J538)</f>
        <v/>
      </c>
      <c r="L538" s="157">
        <f>IF(B538="","", K538+G538)</f>
        <v/>
      </c>
      <c r="M538" s="157">
        <f>IF(B538="","", G538/L538)</f>
        <v/>
      </c>
      <c r="N538" s="157">
        <f>IF(B538="","",(D538-M538))</f>
        <v/>
      </c>
      <c r="O538" s="157">
        <f>IF(B538="","",BID_OFFER_SPREAD/2*D538)</f>
        <v/>
      </c>
      <c r="P538" s="157">
        <f>IF(A538="","",IF(D538=0,-E538,IF(AND(D538=(N538+O538),NOT(O538=0)),0,IF(D538&gt;=M538,N538/(1+O538),N538/(1-O538)))))</f>
        <v/>
      </c>
      <c r="Q538" s="157">
        <f>IF(B538="","", IF(D538=0,F538*P538/B538, L538*P538/B538))</f>
        <v/>
      </c>
      <c r="R538" s="157">
        <f>IF(B538="","", Q538+I538)</f>
        <v/>
      </c>
      <c r="S538" s="157">
        <f>IF(A538="","",IF(Q538&gt;0,-Q538*B538*(1+BID_OFFER_SPREAD/2),-Q538*B538*(1-BID_OFFER_SPREAD/2)))</f>
        <v/>
      </c>
      <c r="T538" s="157">
        <f>IF(B538="","", K538+S538)</f>
        <v/>
      </c>
      <c r="U538" s="157">
        <f>IF(B538="","", R538*B538)</f>
        <v/>
      </c>
      <c r="V538" s="157">
        <f>IF(E538="","",U538/(U538+T538))</f>
        <v/>
      </c>
      <c r="W538" s="86">
        <f>IF(B538="","", IF(ROUND(V538,10)=ROUND(D538,10),"Correct", "Error"))</f>
        <v/>
      </c>
      <c r="X538" s="158">
        <f>IF(B538="","", T538+U538)</f>
        <v/>
      </c>
    </row>
    <row customHeight="1" ht="13.5" r="539" s="75">
      <c r="A539" s="126">
        <f>IF('Time Series Inputs'!A539="","",'Time Series Inputs'!A539)</f>
        <v/>
      </c>
      <c r="B539" s="157">
        <f>IF('Time Series Inputs'!B539="","",'Time Series Inputs'!B539)</f>
        <v/>
      </c>
      <c r="C539" s="157">
        <f>IF('Time Series Inputs'!C539="","",'Time Series Inputs'!C539)</f>
        <v/>
      </c>
      <c r="D539" s="157">
        <f>IF(A539="","",'Apply Constraints'!A539)</f>
        <v/>
      </c>
      <c r="E539" s="157">
        <f>IF(B539="","",(V538*B539/B538/(1+V538*(B539/B538-1))))</f>
        <v/>
      </c>
      <c r="F539" s="157">
        <f>IF(B539="","",R538*B539+T538)</f>
        <v/>
      </c>
      <c r="G539" s="157">
        <f>IF(B539="","", E539*F539)</f>
        <v/>
      </c>
      <c r="H539" s="157">
        <f>IF(B539="","", F539 - R538*B539)</f>
        <v/>
      </c>
      <c r="I539" s="157">
        <f>IF(B539="","", G539/B539)</f>
        <v/>
      </c>
      <c r="J539" s="157">
        <f>IF(B539="","", -F539* (1-(1-ANNUAL_STRATEGY_FEE)^(1/252)))</f>
        <v/>
      </c>
      <c r="K539" s="157">
        <f>IF(B539="","", H539+J539)</f>
        <v/>
      </c>
      <c r="L539" s="157">
        <f>IF(B539="","", K539+G539)</f>
        <v/>
      </c>
      <c r="M539" s="157">
        <f>IF(B539="","", G539/L539)</f>
        <v/>
      </c>
      <c r="N539" s="157">
        <f>IF(B539="","",(D539-M539))</f>
        <v/>
      </c>
      <c r="O539" s="157">
        <f>IF(B539="","",BID_OFFER_SPREAD/2*D539)</f>
        <v/>
      </c>
      <c r="P539" s="157">
        <f>IF(A539="","",IF(D539=0,-E539,IF(AND(D539=(N539+O539),NOT(O539=0)),0,IF(D539&gt;=M539,N539/(1+O539),N539/(1-O539)))))</f>
        <v/>
      </c>
      <c r="Q539" s="157">
        <f>IF(B539="","", IF(D539=0,F539*P539/B539, L539*P539/B539))</f>
        <v/>
      </c>
      <c r="R539" s="157">
        <f>IF(B539="","", Q539+I539)</f>
        <v/>
      </c>
      <c r="S539" s="157">
        <f>IF(A539="","",IF(Q539&gt;0,-Q539*B539*(1+BID_OFFER_SPREAD/2),-Q539*B539*(1-BID_OFFER_SPREAD/2)))</f>
        <v/>
      </c>
      <c r="T539" s="157">
        <f>IF(B539="","", K539+S539)</f>
        <v/>
      </c>
      <c r="U539" s="157">
        <f>IF(B539="","", R539*B539)</f>
        <v/>
      </c>
      <c r="V539" s="157">
        <f>IF(E539="","",U539/(U539+T539))</f>
        <v/>
      </c>
      <c r="W539" s="86">
        <f>IF(B539="","", IF(ROUND(V539,10)=ROUND(D539,10),"Correct", "Error"))</f>
        <v/>
      </c>
      <c r="X539" s="158">
        <f>IF(B539="","", T539+U539)</f>
        <v/>
      </c>
    </row>
    <row customHeight="1" ht="13.5" r="540" s="75">
      <c r="A540" s="126">
        <f>IF('Time Series Inputs'!A540="","",'Time Series Inputs'!A540)</f>
        <v/>
      </c>
      <c r="B540" s="157">
        <f>IF('Time Series Inputs'!B540="","",'Time Series Inputs'!B540)</f>
        <v/>
      </c>
      <c r="C540" s="157">
        <f>IF('Time Series Inputs'!C540="","",'Time Series Inputs'!C540)</f>
        <v/>
      </c>
      <c r="D540" s="157">
        <f>IF(A540="","",'Apply Constraints'!A540)</f>
        <v/>
      </c>
      <c r="E540" s="157">
        <f>IF(B540="","",(V539*B540/B539/(1+V539*(B540/B539-1))))</f>
        <v/>
      </c>
      <c r="F540" s="157">
        <f>IF(B540="","",R539*B540+T539)</f>
        <v/>
      </c>
      <c r="G540" s="157">
        <f>IF(B540="","", E540*F540)</f>
        <v/>
      </c>
      <c r="H540" s="157">
        <f>IF(B540="","", F540 - R539*B540)</f>
        <v/>
      </c>
      <c r="I540" s="157">
        <f>IF(B540="","", G540/B540)</f>
        <v/>
      </c>
      <c r="J540" s="157">
        <f>IF(B540="","", -F540* (1-(1-ANNUAL_STRATEGY_FEE)^(1/252)))</f>
        <v/>
      </c>
      <c r="K540" s="157">
        <f>IF(B540="","", H540+J540)</f>
        <v/>
      </c>
      <c r="L540" s="157">
        <f>IF(B540="","", K540+G540)</f>
        <v/>
      </c>
      <c r="M540" s="157">
        <f>IF(B540="","", G540/L540)</f>
        <v/>
      </c>
      <c r="N540" s="157">
        <f>IF(B540="","",(D540-M540))</f>
        <v/>
      </c>
      <c r="O540" s="157">
        <f>IF(B540="","",BID_OFFER_SPREAD/2*D540)</f>
        <v/>
      </c>
      <c r="P540" s="157">
        <f>IF(A540="","",IF(D540=0,-E540,IF(AND(D540=(N540+O540),NOT(O540=0)),0,IF(D540&gt;=M540,N540/(1+O540),N540/(1-O540)))))</f>
        <v/>
      </c>
      <c r="Q540" s="157">
        <f>IF(B540="","", IF(D540=0,F540*P540/B540, L540*P540/B540))</f>
        <v/>
      </c>
      <c r="R540" s="157">
        <f>IF(B540="","", Q540+I540)</f>
        <v/>
      </c>
      <c r="S540" s="157">
        <f>IF(A540="","",IF(Q540&gt;0,-Q540*B540*(1+BID_OFFER_SPREAD/2),-Q540*B540*(1-BID_OFFER_SPREAD/2)))</f>
        <v/>
      </c>
      <c r="T540" s="157">
        <f>IF(B540="","", K540+S540)</f>
        <v/>
      </c>
      <c r="U540" s="157">
        <f>IF(B540="","", R540*B540)</f>
        <v/>
      </c>
      <c r="V540" s="157">
        <f>IF(E540="","",U540/(U540+T540))</f>
        <v/>
      </c>
      <c r="W540" s="86">
        <f>IF(B540="","", IF(ROUND(V540,10)=ROUND(D540,10),"Correct", "Error"))</f>
        <v/>
      </c>
      <c r="X540" s="158">
        <f>IF(B540="","", T540+U540)</f>
        <v/>
      </c>
    </row>
    <row customHeight="1" ht="13.5" r="541" s="75">
      <c r="A541" s="126">
        <f>IF('Time Series Inputs'!A541="","",'Time Series Inputs'!A541)</f>
        <v/>
      </c>
      <c r="B541" s="157">
        <f>IF('Time Series Inputs'!B541="","",'Time Series Inputs'!B541)</f>
        <v/>
      </c>
      <c r="C541" s="157">
        <f>IF('Time Series Inputs'!C541="","",'Time Series Inputs'!C541)</f>
        <v/>
      </c>
      <c r="D541" s="157">
        <f>IF(A541="","",'Apply Constraints'!A541)</f>
        <v/>
      </c>
      <c r="E541" s="157">
        <f>IF(B541="","",(V540*B541/B540/(1+V540*(B541/B540-1))))</f>
        <v/>
      </c>
      <c r="F541" s="157">
        <f>IF(B541="","",R540*B541+T540)</f>
        <v/>
      </c>
      <c r="G541" s="157">
        <f>IF(B541="","", E541*F541)</f>
        <v/>
      </c>
      <c r="H541" s="157">
        <f>IF(B541="","", F541 - R540*B541)</f>
        <v/>
      </c>
      <c r="I541" s="157">
        <f>IF(B541="","", G541/B541)</f>
        <v/>
      </c>
      <c r="J541" s="157">
        <f>IF(B541="","", -F541* (1-(1-ANNUAL_STRATEGY_FEE)^(1/252)))</f>
        <v/>
      </c>
      <c r="K541" s="157">
        <f>IF(B541="","", H541+J541)</f>
        <v/>
      </c>
      <c r="L541" s="157">
        <f>IF(B541="","", K541+G541)</f>
        <v/>
      </c>
      <c r="M541" s="157">
        <f>IF(B541="","", G541/L541)</f>
        <v/>
      </c>
      <c r="N541" s="157">
        <f>IF(B541="","",(D541-M541))</f>
        <v/>
      </c>
      <c r="O541" s="157">
        <f>IF(B541="","",BID_OFFER_SPREAD/2*D541)</f>
        <v/>
      </c>
      <c r="P541" s="157">
        <f>IF(A541="","",IF(D541=0,-E541,IF(AND(D541=(N541+O541),NOT(O541=0)),0,IF(D541&gt;=M541,N541/(1+O541),N541/(1-O541)))))</f>
        <v/>
      </c>
      <c r="Q541" s="157">
        <f>IF(B541="","", IF(D541=0,F541*P541/B541, L541*P541/B541))</f>
        <v/>
      </c>
      <c r="R541" s="157">
        <f>IF(B541="","", Q541+I541)</f>
        <v/>
      </c>
      <c r="S541" s="157">
        <f>IF(A541="","",IF(Q541&gt;0,-Q541*B541*(1+BID_OFFER_SPREAD/2),-Q541*B541*(1-BID_OFFER_SPREAD/2)))</f>
        <v/>
      </c>
      <c r="T541" s="157">
        <f>IF(B541="","", K541+S541)</f>
        <v/>
      </c>
      <c r="U541" s="157">
        <f>IF(B541="","", R541*B541)</f>
        <v/>
      </c>
      <c r="V541" s="157">
        <f>IF(E541="","",U541/(U541+T541))</f>
        <v/>
      </c>
      <c r="W541" s="86">
        <f>IF(B541="","", IF(ROUND(V541,10)=ROUND(D541,10),"Correct", "Error"))</f>
        <v/>
      </c>
      <c r="X541" s="158">
        <f>IF(B541="","", T541+U541)</f>
        <v/>
      </c>
    </row>
    <row customHeight="1" ht="13.5" r="542" s="75">
      <c r="A542" s="126">
        <f>IF('Time Series Inputs'!A542="","",'Time Series Inputs'!A542)</f>
        <v/>
      </c>
      <c r="B542" s="157">
        <f>IF('Time Series Inputs'!B542="","",'Time Series Inputs'!B542)</f>
        <v/>
      </c>
      <c r="C542" s="157">
        <f>IF('Time Series Inputs'!C542="","",'Time Series Inputs'!C542)</f>
        <v/>
      </c>
      <c r="D542" s="157">
        <f>IF(A542="","",'Apply Constraints'!A542)</f>
        <v/>
      </c>
      <c r="E542" s="157">
        <f>IF(B542="","",(V541*B542/B541/(1+V541*(B542/B541-1))))</f>
        <v/>
      </c>
      <c r="F542" s="157">
        <f>IF(B542="","",R541*B542+T541)</f>
        <v/>
      </c>
      <c r="G542" s="157">
        <f>IF(B542="","", E542*F542)</f>
        <v/>
      </c>
      <c r="H542" s="157">
        <f>IF(B542="","", F542 - R541*B542)</f>
        <v/>
      </c>
      <c r="I542" s="157">
        <f>IF(B542="","", G542/B542)</f>
        <v/>
      </c>
      <c r="J542" s="157">
        <f>IF(B542="","", -F542* (1-(1-ANNUAL_STRATEGY_FEE)^(1/252)))</f>
        <v/>
      </c>
      <c r="K542" s="157">
        <f>IF(B542="","", H542+J542)</f>
        <v/>
      </c>
      <c r="L542" s="157">
        <f>IF(B542="","", K542+G542)</f>
        <v/>
      </c>
      <c r="M542" s="157">
        <f>IF(B542="","", G542/L542)</f>
        <v/>
      </c>
      <c r="N542" s="157">
        <f>IF(B542="","",(D542-M542))</f>
        <v/>
      </c>
      <c r="O542" s="157">
        <f>IF(B542="","",BID_OFFER_SPREAD/2*D542)</f>
        <v/>
      </c>
      <c r="P542" s="157">
        <f>IF(A542="","",IF(D542=0,-E542,IF(AND(D542=(N542+O542),NOT(O542=0)),0,IF(D542&gt;=M542,N542/(1+O542),N542/(1-O542)))))</f>
        <v/>
      </c>
      <c r="Q542" s="157">
        <f>IF(B542="","", IF(D542=0,F542*P542/B542, L542*P542/B542))</f>
        <v/>
      </c>
      <c r="R542" s="157">
        <f>IF(B542="","", Q542+I542)</f>
        <v/>
      </c>
      <c r="S542" s="157">
        <f>IF(A542="","",IF(Q542&gt;0,-Q542*B542*(1+BID_OFFER_SPREAD/2),-Q542*B542*(1-BID_OFFER_SPREAD/2)))</f>
        <v/>
      </c>
      <c r="T542" s="157">
        <f>IF(B542="","", K542+S542)</f>
        <v/>
      </c>
      <c r="U542" s="157">
        <f>IF(B542="","", R542*B542)</f>
        <v/>
      </c>
      <c r="V542" s="157">
        <f>IF(E542="","",U542/(U542+T542))</f>
        <v/>
      </c>
      <c r="W542" s="86">
        <f>IF(B542="","", IF(ROUND(V542,10)=ROUND(D542,10),"Correct", "Error"))</f>
        <v/>
      </c>
      <c r="X542" s="158">
        <f>IF(B542="","", T542+U542)</f>
        <v/>
      </c>
    </row>
    <row customHeight="1" ht="13.5" r="543" s="75">
      <c r="A543" s="126">
        <f>IF('Time Series Inputs'!A543="","",'Time Series Inputs'!A543)</f>
        <v/>
      </c>
      <c r="B543" s="157">
        <f>IF('Time Series Inputs'!B543="","",'Time Series Inputs'!B543)</f>
        <v/>
      </c>
      <c r="C543" s="157">
        <f>IF('Time Series Inputs'!C543="","",'Time Series Inputs'!C543)</f>
        <v/>
      </c>
      <c r="D543" s="157">
        <f>IF(A543="","",'Apply Constraints'!A543)</f>
        <v/>
      </c>
      <c r="E543" s="157">
        <f>IF(B543="","",(V542*B543/B542/(1+V542*(B543/B542-1))))</f>
        <v/>
      </c>
      <c r="F543" s="157">
        <f>IF(B543="","",R542*B543+T542)</f>
        <v/>
      </c>
      <c r="G543" s="157">
        <f>IF(B543="","", E543*F543)</f>
        <v/>
      </c>
      <c r="H543" s="157">
        <f>IF(B543="","", F543 - R542*B543)</f>
        <v/>
      </c>
      <c r="I543" s="157">
        <f>IF(B543="","", G543/B543)</f>
        <v/>
      </c>
      <c r="J543" s="157">
        <f>IF(B543="","", -F543* (1-(1-ANNUAL_STRATEGY_FEE)^(1/252)))</f>
        <v/>
      </c>
      <c r="K543" s="157">
        <f>IF(B543="","", H543+J543)</f>
        <v/>
      </c>
      <c r="L543" s="157">
        <f>IF(B543="","", K543+G543)</f>
        <v/>
      </c>
      <c r="M543" s="157">
        <f>IF(B543="","", G543/L543)</f>
        <v/>
      </c>
      <c r="N543" s="157">
        <f>IF(B543="","",(D543-M543))</f>
        <v/>
      </c>
      <c r="O543" s="157">
        <f>IF(B543="","",BID_OFFER_SPREAD/2*D543)</f>
        <v/>
      </c>
      <c r="P543" s="157">
        <f>IF(A543="","",IF(D543=0,-E543,IF(AND(D543=(N543+O543),NOT(O543=0)),0,IF(D543&gt;=M543,N543/(1+O543),N543/(1-O543)))))</f>
        <v/>
      </c>
      <c r="Q543" s="157">
        <f>IF(B543="","", IF(D543=0,F543*P543/B543, L543*P543/B543))</f>
        <v/>
      </c>
      <c r="R543" s="157">
        <f>IF(B543="","", Q543+I543)</f>
        <v/>
      </c>
      <c r="S543" s="157">
        <f>IF(A543="","",IF(Q543&gt;0,-Q543*B543*(1+BID_OFFER_SPREAD/2),-Q543*B543*(1-BID_OFFER_SPREAD/2)))</f>
        <v/>
      </c>
      <c r="T543" s="157">
        <f>IF(B543="","", K543+S543)</f>
        <v/>
      </c>
      <c r="U543" s="157">
        <f>IF(B543="","", R543*B543)</f>
        <v/>
      </c>
      <c r="V543" s="157">
        <f>IF(E543="","",U543/(U543+T543))</f>
        <v/>
      </c>
      <c r="W543" s="86">
        <f>IF(B543="","", IF(ROUND(V543,10)=ROUND(D543,10),"Correct", "Error"))</f>
        <v/>
      </c>
      <c r="X543" s="158">
        <f>IF(B543="","", T543+U543)</f>
        <v/>
      </c>
    </row>
    <row customHeight="1" ht="13.5" r="544" s="75">
      <c r="A544" s="126">
        <f>IF('Time Series Inputs'!A544="","",'Time Series Inputs'!A544)</f>
        <v/>
      </c>
      <c r="B544" s="157">
        <f>IF('Time Series Inputs'!B544="","",'Time Series Inputs'!B544)</f>
        <v/>
      </c>
      <c r="C544" s="157">
        <f>IF('Time Series Inputs'!C544="","",'Time Series Inputs'!C544)</f>
        <v/>
      </c>
      <c r="D544" s="157">
        <f>IF(A544="","",'Apply Constraints'!A544)</f>
        <v/>
      </c>
      <c r="E544" s="157">
        <f>IF(B544="","",(V543*B544/B543/(1+V543*(B544/B543-1))))</f>
        <v/>
      </c>
      <c r="F544" s="157">
        <f>IF(B544="","",R543*B544+T543)</f>
        <v/>
      </c>
      <c r="G544" s="157">
        <f>IF(B544="","", E544*F544)</f>
        <v/>
      </c>
      <c r="H544" s="157">
        <f>IF(B544="","", F544 - R543*B544)</f>
        <v/>
      </c>
      <c r="I544" s="157">
        <f>IF(B544="","", G544/B544)</f>
        <v/>
      </c>
      <c r="J544" s="157">
        <f>IF(B544="","", -F544* (1-(1-ANNUAL_STRATEGY_FEE)^(1/252)))</f>
        <v/>
      </c>
      <c r="K544" s="157">
        <f>IF(B544="","", H544+J544)</f>
        <v/>
      </c>
      <c r="L544" s="157">
        <f>IF(B544="","", K544+G544)</f>
        <v/>
      </c>
      <c r="M544" s="157">
        <f>IF(B544="","", G544/L544)</f>
        <v/>
      </c>
      <c r="N544" s="157">
        <f>IF(B544="","",(D544-M544))</f>
        <v/>
      </c>
      <c r="O544" s="157">
        <f>IF(B544="","",BID_OFFER_SPREAD/2*D544)</f>
        <v/>
      </c>
      <c r="P544" s="157">
        <f>IF(A544="","",IF(D544=0,-E544,IF(AND(D544=(N544+O544),NOT(O544=0)),0,IF(D544&gt;=M544,N544/(1+O544),N544/(1-O544)))))</f>
        <v/>
      </c>
      <c r="Q544" s="157">
        <f>IF(B544="","", IF(D544=0,F544*P544/B544, L544*P544/B544))</f>
        <v/>
      </c>
      <c r="R544" s="157">
        <f>IF(B544="","", Q544+I544)</f>
        <v/>
      </c>
      <c r="S544" s="157">
        <f>IF(A544="","",IF(Q544&gt;0,-Q544*B544*(1+BID_OFFER_SPREAD/2),-Q544*B544*(1-BID_OFFER_SPREAD/2)))</f>
        <v/>
      </c>
      <c r="T544" s="157">
        <f>IF(B544="","", K544+S544)</f>
        <v/>
      </c>
      <c r="U544" s="157">
        <f>IF(B544="","", R544*B544)</f>
        <v/>
      </c>
      <c r="V544" s="157">
        <f>IF(E544="","",U544/(U544+T544))</f>
        <v/>
      </c>
      <c r="W544" s="86">
        <f>IF(B544="","", IF(ROUND(V544,10)=ROUND(D544,10),"Correct", "Error"))</f>
        <v/>
      </c>
      <c r="X544" s="158">
        <f>IF(B544="","", T544+U544)</f>
        <v/>
      </c>
    </row>
    <row customHeight="1" ht="13.5" r="545" s="75">
      <c r="A545" s="126">
        <f>IF('Time Series Inputs'!A545="","",'Time Series Inputs'!A545)</f>
        <v/>
      </c>
      <c r="B545" s="157">
        <f>IF('Time Series Inputs'!B545="","",'Time Series Inputs'!B545)</f>
        <v/>
      </c>
      <c r="C545" s="157">
        <f>IF('Time Series Inputs'!C545="","",'Time Series Inputs'!C545)</f>
        <v/>
      </c>
      <c r="D545" s="157">
        <f>IF(A545="","",'Apply Constraints'!A545)</f>
        <v/>
      </c>
      <c r="E545" s="157">
        <f>IF(B545="","",(V544*B545/B544/(1+V544*(B545/B544-1))))</f>
        <v/>
      </c>
      <c r="F545" s="157">
        <f>IF(B545="","",R544*B545+T544)</f>
        <v/>
      </c>
      <c r="G545" s="157">
        <f>IF(B545="","", E545*F545)</f>
        <v/>
      </c>
      <c r="H545" s="157">
        <f>IF(B545="","", F545 - R544*B545)</f>
        <v/>
      </c>
      <c r="I545" s="157">
        <f>IF(B545="","", G545/B545)</f>
        <v/>
      </c>
      <c r="J545" s="157">
        <f>IF(B545="","", -F545* (1-(1-ANNUAL_STRATEGY_FEE)^(1/252)))</f>
        <v/>
      </c>
      <c r="K545" s="157">
        <f>IF(B545="","", H545+J545)</f>
        <v/>
      </c>
      <c r="L545" s="157">
        <f>IF(B545="","", K545+G545)</f>
        <v/>
      </c>
      <c r="M545" s="157">
        <f>IF(B545="","", G545/L545)</f>
        <v/>
      </c>
      <c r="N545" s="157">
        <f>IF(B545="","",(D545-M545))</f>
        <v/>
      </c>
      <c r="O545" s="157">
        <f>IF(B545="","",BID_OFFER_SPREAD/2*D545)</f>
        <v/>
      </c>
      <c r="P545" s="157">
        <f>IF(A545="","",IF(D545=0,-E545,IF(AND(D545=(N545+O545),NOT(O545=0)),0,IF(D545&gt;=M545,N545/(1+O545),N545/(1-O545)))))</f>
        <v/>
      </c>
      <c r="Q545" s="157">
        <f>IF(B545="","", IF(D545=0,F545*P545/B545, L545*P545/B545))</f>
        <v/>
      </c>
      <c r="R545" s="157">
        <f>IF(B545="","", Q545+I545)</f>
        <v/>
      </c>
      <c r="S545" s="157">
        <f>IF(A545="","",IF(Q545&gt;0,-Q545*B545*(1+BID_OFFER_SPREAD/2),-Q545*B545*(1-BID_OFFER_SPREAD/2)))</f>
        <v/>
      </c>
      <c r="T545" s="157">
        <f>IF(B545="","", K545+S545)</f>
        <v/>
      </c>
      <c r="U545" s="157">
        <f>IF(B545="","", R545*B545)</f>
        <v/>
      </c>
      <c r="V545" s="157">
        <f>IF(E545="","",U545/(U545+T545))</f>
        <v/>
      </c>
      <c r="W545" s="86">
        <f>IF(B545="","", IF(ROUND(V545,10)=ROUND(D545,10),"Correct", "Error"))</f>
        <v/>
      </c>
      <c r="X545" s="158">
        <f>IF(B545="","", T545+U545)</f>
        <v/>
      </c>
    </row>
    <row customHeight="1" ht="13.5" r="546" s="75">
      <c r="A546" s="126">
        <f>IF('Time Series Inputs'!A546="","",'Time Series Inputs'!A546)</f>
        <v/>
      </c>
      <c r="B546" s="157">
        <f>IF('Time Series Inputs'!B546="","",'Time Series Inputs'!B546)</f>
        <v/>
      </c>
      <c r="C546" s="157">
        <f>IF('Time Series Inputs'!C546="","",'Time Series Inputs'!C546)</f>
        <v/>
      </c>
      <c r="D546" s="157">
        <f>IF(A546="","",'Apply Constraints'!A546)</f>
        <v/>
      </c>
      <c r="E546" s="157">
        <f>IF(B546="","",(V545*B546/B545/(1+V545*(B546/B545-1))))</f>
        <v/>
      </c>
      <c r="F546" s="157">
        <f>IF(B546="","",R545*B546+T545)</f>
        <v/>
      </c>
      <c r="G546" s="157">
        <f>IF(B546="","", E546*F546)</f>
        <v/>
      </c>
      <c r="H546" s="157">
        <f>IF(B546="","", F546 - R545*B546)</f>
        <v/>
      </c>
      <c r="I546" s="157">
        <f>IF(B546="","", G546/B546)</f>
        <v/>
      </c>
      <c r="J546" s="157">
        <f>IF(B546="","", -F546* (1-(1-ANNUAL_STRATEGY_FEE)^(1/252)))</f>
        <v/>
      </c>
      <c r="K546" s="157">
        <f>IF(B546="","", H546+J546)</f>
        <v/>
      </c>
      <c r="L546" s="157">
        <f>IF(B546="","", K546+G546)</f>
        <v/>
      </c>
      <c r="M546" s="157">
        <f>IF(B546="","", G546/L546)</f>
        <v/>
      </c>
      <c r="N546" s="157">
        <f>IF(B546="","",(D546-M546))</f>
        <v/>
      </c>
      <c r="O546" s="157">
        <f>IF(B546="","",BID_OFFER_SPREAD/2*D546)</f>
        <v/>
      </c>
      <c r="P546" s="157">
        <f>IF(A546="","",IF(D546=0,-E546,IF(AND(D546=(N546+O546),NOT(O546=0)),0,IF(D546&gt;=M546,N546/(1+O546),N546/(1-O546)))))</f>
        <v/>
      </c>
      <c r="Q546" s="157">
        <f>IF(B546="","", IF(D546=0,F546*P546/B546, L546*P546/B546))</f>
        <v/>
      </c>
      <c r="R546" s="157">
        <f>IF(B546="","", Q546+I546)</f>
        <v/>
      </c>
      <c r="S546" s="157">
        <f>IF(A546="","",IF(Q546&gt;0,-Q546*B546*(1+BID_OFFER_SPREAD/2),-Q546*B546*(1-BID_OFFER_SPREAD/2)))</f>
        <v/>
      </c>
      <c r="T546" s="157">
        <f>IF(B546="","", K546+S546)</f>
        <v/>
      </c>
      <c r="U546" s="157">
        <f>IF(B546="","", R546*B546)</f>
        <v/>
      </c>
      <c r="V546" s="157">
        <f>IF(E546="","",U546/(U546+T546))</f>
        <v/>
      </c>
      <c r="W546" s="86">
        <f>IF(B546="","", IF(ROUND(V546,10)=ROUND(D546,10),"Correct", "Error"))</f>
        <v/>
      </c>
      <c r="X546" s="158">
        <f>IF(B546="","", T546+U546)</f>
        <v/>
      </c>
    </row>
    <row customHeight="1" ht="13.5" r="547" s="75">
      <c r="A547" s="126">
        <f>IF('Time Series Inputs'!A547="","",'Time Series Inputs'!A547)</f>
        <v/>
      </c>
      <c r="B547" s="157">
        <f>IF('Time Series Inputs'!B547="","",'Time Series Inputs'!B547)</f>
        <v/>
      </c>
      <c r="C547" s="157">
        <f>IF('Time Series Inputs'!C547="","",'Time Series Inputs'!C547)</f>
        <v/>
      </c>
      <c r="D547" s="157">
        <f>IF(A547="","",'Apply Constraints'!A547)</f>
        <v/>
      </c>
      <c r="E547" s="157">
        <f>IF(B547="","",(V546*B547/B546/(1+V546*(B547/B546-1))))</f>
        <v/>
      </c>
      <c r="F547" s="157">
        <f>IF(B547="","",R546*B547+T546)</f>
        <v/>
      </c>
      <c r="G547" s="157">
        <f>IF(B547="","", E547*F547)</f>
        <v/>
      </c>
      <c r="H547" s="157">
        <f>IF(B547="","", F547 - R546*B547)</f>
        <v/>
      </c>
      <c r="I547" s="157">
        <f>IF(B547="","", G547/B547)</f>
        <v/>
      </c>
      <c r="J547" s="157">
        <f>IF(B547="","", -F547* (1-(1-ANNUAL_STRATEGY_FEE)^(1/252)))</f>
        <v/>
      </c>
      <c r="K547" s="157">
        <f>IF(B547="","", H547+J547)</f>
        <v/>
      </c>
      <c r="L547" s="157">
        <f>IF(B547="","", K547+G547)</f>
        <v/>
      </c>
      <c r="M547" s="157">
        <f>IF(B547="","", G547/L547)</f>
        <v/>
      </c>
      <c r="N547" s="157">
        <f>IF(B547="","",(D547-M547))</f>
        <v/>
      </c>
      <c r="O547" s="157">
        <f>IF(B547="","",BID_OFFER_SPREAD/2*D547)</f>
        <v/>
      </c>
      <c r="P547" s="157">
        <f>IF(A547="","",IF(D547=0,-E547,IF(AND(D547=(N547+O547),NOT(O547=0)),0,IF(D547&gt;=M547,N547/(1+O547),N547/(1-O547)))))</f>
        <v/>
      </c>
      <c r="Q547" s="157">
        <f>IF(B547="","", IF(D547=0,F547*P547/B547, L547*P547/B547))</f>
        <v/>
      </c>
      <c r="R547" s="157">
        <f>IF(B547="","", Q547+I547)</f>
        <v/>
      </c>
      <c r="S547" s="157">
        <f>IF(A547="","",IF(Q547&gt;0,-Q547*B547*(1+BID_OFFER_SPREAD/2),-Q547*B547*(1-BID_OFFER_SPREAD/2)))</f>
        <v/>
      </c>
      <c r="T547" s="157">
        <f>IF(B547="","", K547+S547)</f>
        <v/>
      </c>
      <c r="U547" s="157">
        <f>IF(B547="","", R547*B547)</f>
        <v/>
      </c>
      <c r="V547" s="157">
        <f>IF(E547="","",U547/(U547+T547))</f>
        <v/>
      </c>
      <c r="W547" s="86">
        <f>IF(B547="","", IF(ROUND(V547,10)=ROUND(D547,10),"Correct", "Error"))</f>
        <v/>
      </c>
      <c r="X547" s="158">
        <f>IF(B547="","", T547+U547)</f>
        <v/>
      </c>
    </row>
    <row customHeight="1" ht="13.5" r="548" s="75">
      <c r="A548" s="126">
        <f>IF('Time Series Inputs'!A548="","",'Time Series Inputs'!A548)</f>
        <v/>
      </c>
      <c r="B548" s="157">
        <f>IF('Time Series Inputs'!B548="","",'Time Series Inputs'!B548)</f>
        <v/>
      </c>
      <c r="C548" s="157">
        <f>IF('Time Series Inputs'!C548="","",'Time Series Inputs'!C548)</f>
        <v/>
      </c>
      <c r="D548" s="157">
        <f>IF(A548="","",'Apply Constraints'!A548)</f>
        <v/>
      </c>
      <c r="E548" s="157">
        <f>IF(B548="","",(V547*B548/B547/(1+V547*(B548/B547-1))))</f>
        <v/>
      </c>
      <c r="F548" s="157">
        <f>IF(B548="","",R547*B548+T547)</f>
        <v/>
      </c>
      <c r="G548" s="157">
        <f>IF(B548="","", E548*F548)</f>
        <v/>
      </c>
      <c r="H548" s="157">
        <f>IF(B548="","", F548 - R547*B548)</f>
        <v/>
      </c>
      <c r="I548" s="157">
        <f>IF(B548="","", G548/B548)</f>
        <v/>
      </c>
      <c r="J548" s="157">
        <f>IF(B548="","", -F548* (1-(1-ANNUAL_STRATEGY_FEE)^(1/252)))</f>
        <v/>
      </c>
      <c r="K548" s="157">
        <f>IF(B548="","", H548+J548)</f>
        <v/>
      </c>
      <c r="L548" s="157">
        <f>IF(B548="","", K548+G548)</f>
        <v/>
      </c>
      <c r="M548" s="157">
        <f>IF(B548="","", G548/L548)</f>
        <v/>
      </c>
      <c r="N548" s="157">
        <f>IF(B548="","",(D548-M548))</f>
        <v/>
      </c>
      <c r="O548" s="157">
        <f>IF(B548="","",BID_OFFER_SPREAD/2*D548)</f>
        <v/>
      </c>
      <c r="P548" s="157">
        <f>IF(A548="","",IF(D548=0,-E548,IF(AND(D548=(N548+O548),NOT(O548=0)),0,IF(D548&gt;=M548,N548/(1+O548),N548/(1-O548)))))</f>
        <v/>
      </c>
      <c r="Q548" s="157">
        <f>IF(B548="","", IF(D548=0,F548*P548/B548, L548*P548/B548))</f>
        <v/>
      </c>
      <c r="R548" s="157">
        <f>IF(B548="","", Q548+I548)</f>
        <v/>
      </c>
      <c r="S548" s="157">
        <f>IF(A548="","",IF(Q548&gt;0,-Q548*B548*(1+BID_OFFER_SPREAD/2),-Q548*B548*(1-BID_OFFER_SPREAD/2)))</f>
        <v/>
      </c>
      <c r="T548" s="157">
        <f>IF(B548="","", K548+S548)</f>
        <v/>
      </c>
      <c r="U548" s="157">
        <f>IF(B548="","", R548*B548)</f>
        <v/>
      </c>
      <c r="V548" s="157">
        <f>IF(E548="","",U548/(U548+T548))</f>
        <v/>
      </c>
      <c r="W548" s="86">
        <f>IF(B548="","", IF(ROUND(V548,10)=ROUND(D548,10),"Correct", "Error"))</f>
        <v/>
      </c>
      <c r="X548" s="158">
        <f>IF(B548="","", T548+U548)</f>
        <v/>
      </c>
    </row>
    <row customHeight="1" ht="13.5" r="549" s="75">
      <c r="A549" s="126">
        <f>IF('Time Series Inputs'!A549="","",'Time Series Inputs'!A549)</f>
        <v/>
      </c>
      <c r="B549" s="157">
        <f>IF('Time Series Inputs'!B549="","",'Time Series Inputs'!B549)</f>
        <v/>
      </c>
      <c r="C549" s="157">
        <f>IF('Time Series Inputs'!C549="","",'Time Series Inputs'!C549)</f>
        <v/>
      </c>
      <c r="D549" s="157">
        <f>IF(A549="","",'Apply Constraints'!A549)</f>
        <v/>
      </c>
      <c r="E549" s="157">
        <f>IF(B549="","",(V548*B549/B548/(1+V548*(B549/B548-1))))</f>
        <v/>
      </c>
      <c r="F549" s="157">
        <f>IF(B549="","",R548*B549+T548)</f>
        <v/>
      </c>
      <c r="G549" s="157">
        <f>IF(B549="","", E549*F549)</f>
        <v/>
      </c>
      <c r="H549" s="157">
        <f>IF(B549="","", F549 - R548*B549)</f>
        <v/>
      </c>
      <c r="I549" s="157">
        <f>IF(B549="","", G549/B549)</f>
        <v/>
      </c>
      <c r="J549" s="157">
        <f>IF(B549="","", -F549* (1-(1-ANNUAL_STRATEGY_FEE)^(1/252)))</f>
        <v/>
      </c>
      <c r="K549" s="157">
        <f>IF(B549="","", H549+J549)</f>
        <v/>
      </c>
      <c r="L549" s="157">
        <f>IF(B549="","", K549+G549)</f>
        <v/>
      </c>
      <c r="M549" s="157">
        <f>IF(B549="","", G549/L549)</f>
        <v/>
      </c>
      <c r="N549" s="157">
        <f>IF(B549="","",(D549-M549))</f>
        <v/>
      </c>
      <c r="O549" s="157">
        <f>IF(B549="","",BID_OFFER_SPREAD/2*D549)</f>
        <v/>
      </c>
      <c r="P549" s="157">
        <f>IF(A549="","",IF(D549=0,-E549,IF(AND(D549=(N549+O549),NOT(O549=0)),0,IF(D549&gt;=M549,N549/(1+O549),N549/(1-O549)))))</f>
        <v/>
      </c>
      <c r="Q549" s="157">
        <f>IF(B549="","", IF(D549=0,F549*P549/B549, L549*P549/B549))</f>
        <v/>
      </c>
      <c r="R549" s="157">
        <f>IF(B549="","", Q549+I549)</f>
        <v/>
      </c>
      <c r="S549" s="157">
        <f>IF(A549="","",IF(Q549&gt;0,-Q549*B549*(1+BID_OFFER_SPREAD/2),-Q549*B549*(1-BID_OFFER_SPREAD/2)))</f>
        <v/>
      </c>
      <c r="T549" s="157">
        <f>IF(B549="","", K549+S549)</f>
        <v/>
      </c>
      <c r="U549" s="157">
        <f>IF(B549="","", R549*B549)</f>
        <v/>
      </c>
      <c r="V549" s="157">
        <f>IF(E549="","",U549/(U549+T549))</f>
        <v/>
      </c>
      <c r="W549" s="86">
        <f>IF(B549="","", IF(ROUND(V549,10)=ROUND(D549,10),"Correct", "Error"))</f>
        <v/>
      </c>
      <c r="X549" s="158">
        <f>IF(B549="","", T549+U549)</f>
        <v/>
      </c>
    </row>
    <row customHeight="1" ht="13.5" r="550" s="75">
      <c r="A550" s="126">
        <f>IF('Time Series Inputs'!A550="","",'Time Series Inputs'!A550)</f>
        <v/>
      </c>
      <c r="B550" s="157">
        <f>IF('Time Series Inputs'!B550="","",'Time Series Inputs'!B550)</f>
        <v/>
      </c>
      <c r="C550" s="157">
        <f>IF('Time Series Inputs'!C550="","",'Time Series Inputs'!C550)</f>
        <v/>
      </c>
      <c r="D550" s="157">
        <f>IF(A550="","",'Apply Constraints'!A550)</f>
        <v/>
      </c>
      <c r="E550" s="157">
        <f>IF(B550="","",(V549*B550/B549/(1+V549*(B550/B549-1))))</f>
        <v/>
      </c>
      <c r="F550" s="157">
        <f>IF(B550="","",R549*B550+T549)</f>
        <v/>
      </c>
      <c r="G550" s="157">
        <f>IF(B550="","", E550*F550)</f>
        <v/>
      </c>
      <c r="H550" s="157">
        <f>IF(B550="","", F550 - R549*B550)</f>
        <v/>
      </c>
      <c r="I550" s="157">
        <f>IF(B550="","", G550/B550)</f>
        <v/>
      </c>
      <c r="J550" s="157">
        <f>IF(B550="","", -F550* (1-(1-ANNUAL_STRATEGY_FEE)^(1/252)))</f>
        <v/>
      </c>
      <c r="K550" s="157">
        <f>IF(B550="","", H550+J550)</f>
        <v/>
      </c>
      <c r="L550" s="157">
        <f>IF(B550="","", K550+G550)</f>
        <v/>
      </c>
      <c r="M550" s="157">
        <f>IF(B550="","", G550/L550)</f>
        <v/>
      </c>
      <c r="N550" s="157">
        <f>IF(B550="","",(D550-M550))</f>
        <v/>
      </c>
      <c r="O550" s="157">
        <f>IF(B550="","",BID_OFFER_SPREAD/2*D550)</f>
        <v/>
      </c>
      <c r="P550" s="157">
        <f>IF(A550="","",IF(D550=0,-E550,IF(AND(D550=(N550+O550),NOT(O550=0)),0,IF(D550&gt;=M550,N550/(1+O550),N550/(1-O550)))))</f>
        <v/>
      </c>
      <c r="Q550" s="157">
        <f>IF(B550="","", IF(D550=0,F550*P550/B550, L550*P550/B550))</f>
        <v/>
      </c>
      <c r="R550" s="157">
        <f>IF(B550="","", Q550+I550)</f>
        <v/>
      </c>
      <c r="S550" s="157">
        <f>IF(A550="","",IF(Q550&gt;0,-Q550*B550*(1+BID_OFFER_SPREAD/2),-Q550*B550*(1-BID_OFFER_SPREAD/2)))</f>
        <v/>
      </c>
      <c r="T550" s="157">
        <f>IF(B550="","", K550+S550)</f>
        <v/>
      </c>
      <c r="U550" s="157">
        <f>IF(B550="","", R550*B550)</f>
        <v/>
      </c>
      <c r="V550" s="157">
        <f>IF(E550="","",U550/(U550+T550))</f>
        <v/>
      </c>
      <c r="W550" s="86">
        <f>IF(B550="","", IF(ROUND(V550,10)=ROUND(D550,10),"Correct", "Error"))</f>
        <v/>
      </c>
      <c r="X550" s="158">
        <f>IF(B550="","", T550+U550)</f>
        <v/>
      </c>
    </row>
    <row customHeight="1" ht="13.5" r="551" s="75">
      <c r="A551" s="126">
        <f>IF('Time Series Inputs'!A551="","",'Time Series Inputs'!A551)</f>
        <v/>
      </c>
      <c r="B551" s="157">
        <f>IF('Time Series Inputs'!B551="","",'Time Series Inputs'!B551)</f>
        <v/>
      </c>
      <c r="C551" s="157">
        <f>IF('Time Series Inputs'!C551="","",'Time Series Inputs'!C551)</f>
        <v/>
      </c>
      <c r="D551" s="157">
        <f>IF(A551="","",'Apply Constraints'!A551)</f>
        <v/>
      </c>
      <c r="E551" s="157">
        <f>IF(B551="","",(V550*B551/B550/(1+V550*(B551/B550-1))))</f>
        <v/>
      </c>
      <c r="F551" s="157">
        <f>IF(B551="","",R550*B551+T550)</f>
        <v/>
      </c>
      <c r="G551" s="157">
        <f>IF(B551="","", E551*F551)</f>
        <v/>
      </c>
      <c r="H551" s="157">
        <f>IF(B551="","", F551 - R550*B551)</f>
        <v/>
      </c>
      <c r="I551" s="157">
        <f>IF(B551="","", G551/B551)</f>
        <v/>
      </c>
      <c r="J551" s="157">
        <f>IF(B551="","", -F551* (1-(1-ANNUAL_STRATEGY_FEE)^(1/252)))</f>
        <v/>
      </c>
      <c r="K551" s="157">
        <f>IF(B551="","", H551+J551)</f>
        <v/>
      </c>
      <c r="L551" s="157">
        <f>IF(B551="","", K551+G551)</f>
        <v/>
      </c>
      <c r="M551" s="157">
        <f>IF(B551="","", G551/L551)</f>
        <v/>
      </c>
      <c r="N551" s="157">
        <f>IF(B551="","",(D551-M551))</f>
        <v/>
      </c>
      <c r="O551" s="157">
        <f>IF(B551="","",BID_OFFER_SPREAD/2*D551)</f>
        <v/>
      </c>
      <c r="P551" s="157">
        <f>IF(A551="","",IF(D551=0,-E551,IF(AND(D551=(N551+O551),NOT(O551=0)),0,IF(D551&gt;=M551,N551/(1+O551),N551/(1-O551)))))</f>
        <v/>
      </c>
      <c r="Q551" s="157">
        <f>IF(B551="","", IF(D551=0,F551*P551/B551, L551*P551/B551))</f>
        <v/>
      </c>
      <c r="R551" s="157">
        <f>IF(B551="","", Q551+I551)</f>
        <v/>
      </c>
      <c r="S551" s="157">
        <f>IF(A551="","",IF(Q551&gt;0,-Q551*B551*(1+BID_OFFER_SPREAD/2),-Q551*B551*(1-BID_OFFER_SPREAD/2)))</f>
        <v/>
      </c>
      <c r="T551" s="157">
        <f>IF(B551="","", K551+S551)</f>
        <v/>
      </c>
      <c r="U551" s="157">
        <f>IF(B551="","", R551*B551)</f>
        <v/>
      </c>
      <c r="V551" s="157">
        <f>IF(E551="","",U551/(U551+T551))</f>
        <v/>
      </c>
      <c r="W551" s="86">
        <f>IF(B551="","", IF(ROUND(V551,10)=ROUND(D551,10),"Correct", "Error"))</f>
        <v/>
      </c>
      <c r="X551" s="158">
        <f>IF(B551="","", T551+U551)</f>
        <v/>
      </c>
    </row>
    <row customHeight="1" ht="13.5" r="552" s="75">
      <c r="A552" s="126">
        <f>IF('Time Series Inputs'!A552="","",'Time Series Inputs'!A552)</f>
        <v/>
      </c>
      <c r="B552" s="157">
        <f>IF('Time Series Inputs'!B552="","",'Time Series Inputs'!B552)</f>
        <v/>
      </c>
      <c r="C552" s="157">
        <f>IF('Time Series Inputs'!C552="","",'Time Series Inputs'!C552)</f>
        <v/>
      </c>
      <c r="D552" s="157">
        <f>IF(A552="","",'Apply Constraints'!A552)</f>
        <v/>
      </c>
      <c r="E552" s="157">
        <f>IF(B552="","",(V551*B552/B551/(1+V551*(B552/B551-1))))</f>
        <v/>
      </c>
      <c r="F552" s="157">
        <f>IF(B552="","",R551*B552+T551)</f>
        <v/>
      </c>
      <c r="G552" s="157">
        <f>IF(B552="","", E552*F552)</f>
        <v/>
      </c>
      <c r="H552" s="157">
        <f>IF(B552="","", F552 - R551*B552)</f>
        <v/>
      </c>
      <c r="I552" s="157">
        <f>IF(B552="","", G552/B552)</f>
        <v/>
      </c>
      <c r="J552" s="157">
        <f>IF(B552="","", -F552* (1-(1-ANNUAL_STRATEGY_FEE)^(1/252)))</f>
        <v/>
      </c>
      <c r="K552" s="157">
        <f>IF(B552="","", H552+J552)</f>
        <v/>
      </c>
      <c r="L552" s="157">
        <f>IF(B552="","", K552+G552)</f>
        <v/>
      </c>
      <c r="M552" s="157">
        <f>IF(B552="","", G552/L552)</f>
        <v/>
      </c>
      <c r="N552" s="157">
        <f>IF(B552="","",(D552-M552))</f>
        <v/>
      </c>
      <c r="O552" s="157">
        <f>IF(B552="","",BID_OFFER_SPREAD/2*D552)</f>
        <v/>
      </c>
      <c r="P552" s="157">
        <f>IF(A552="","",IF(D552=0,-E552,IF(AND(D552=(N552+O552),NOT(O552=0)),0,IF(D552&gt;=M552,N552/(1+O552),N552/(1-O552)))))</f>
        <v/>
      </c>
      <c r="Q552" s="157">
        <f>IF(B552="","", IF(D552=0,F552*P552/B552, L552*P552/B552))</f>
        <v/>
      </c>
      <c r="R552" s="157">
        <f>IF(B552="","", Q552+I552)</f>
        <v/>
      </c>
      <c r="S552" s="157">
        <f>IF(A552="","",IF(Q552&gt;0,-Q552*B552*(1+BID_OFFER_SPREAD/2),-Q552*B552*(1-BID_OFFER_SPREAD/2)))</f>
        <v/>
      </c>
      <c r="T552" s="157">
        <f>IF(B552="","", K552+S552)</f>
        <v/>
      </c>
      <c r="U552" s="157">
        <f>IF(B552="","", R552*B552)</f>
        <v/>
      </c>
      <c r="V552" s="157">
        <f>IF(E552="","",U552/(U552+T552))</f>
        <v/>
      </c>
      <c r="W552" s="86">
        <f>IF(B552="","", IF(ROUND(V552,10)=ROUND(D552,10),"Correct", "Error"))</f>
        <v/>
      </c>
      <c r="X552" s="158">
        <f>IF(B552="","", T552+U552)</f>
        <v/>
      </c>
    </row>
    <row customHeight="1" ht="13.5" r="553" s="75">
      <c r="A553" s="126">
        <f>IF('Time Series Inputs'!A553="","",'Time Series Inputs'!A553)</f>
        <v/>
      </c>
      <c r="B553" s="157">
        <f>IF('Time Series Inputs'!B553="","",'Time Series Inputs'!B553)</f>
        <v/>
      </c>
      <c r="C553" s="157">
        <f>IF('Time Series Inputs'!C553="","",'Time Series Inputs'!C553)</f>
        <v/>
      </c>
      <c r="D553" s="157">
        <f>IF(A553="","",'Apply Constraints'!A553)</f>
        <v/>
      </c>
      <c r="E553" s="157">
        <f>IF(B553="","",(V552*B553/B552/(1+V552*(B553/B552-1))))</f>
        <v/>
      </c>
      <c r="F553" s="157">
        <f>IF(B553="","",R552*B553+T552)</f>
        <v/>
      </c>
      <c r="G553" s="157">
        <f>IF(B553="","", E553*F553)</f>
        <v/>
      </c>
      <c r="H553" s="157">
        <f>IF(B553="","", F553 - R552*B553)</f>
        <v/>
      </c>
      <c r="I553" s="157">
        <f>IF(B553="","", G553/B553)</f>
        <v/>
      </c>
      <c r="J553" s="157">
        <f>IF(B553="","", -F553* (1-(1-ANNUAL_STRATEGY_FEE)^(1/252)))</f>
        <v/>
      </c>
      <c r="K553" s="157">
        <f>IF(B553="","", H553+J553)</f>
        <v/>
      </c>
      <c r="L553" s="157">
        <f>IF(B553="","", K553+G553)</f>
        <v/>
      </c>
      <c r="M553" s="157">
        <f>IF(B553="","", G553/L553)</f>
        <v/>
      </c>
      <c r="N553" s="157">
        <f>IF(B553="","",(D553-M553))</f>
        <v/>
      </c>
      <c r="O553" s="157">
        <f>IF(B553="","",BID_OFFER_SPREAD/2*D553)</f>
        <v/>
      </c>
      <c r="P553" s="157">
        <f>IF(A553="","",IF(D553=0,-E553,IF(AND(D553=(N553+O553),NOT(O553=0)),0,IF(D553&gt;=M553,N553/(1+O553),N553/(1-O553)))))</f>
        <v/>
      </c>
      <c r="Q553" s="157">
        <f>IF(B553="","", IF(D553=0,F553*P553/B553, L553*P553/B553))</f>
        <v/>
      </c>
      <c r="R553" s="157">
        <f>IF(B553="","", Q553+I553)</f>
        <v/>
      </c>
      <c r="S553" s="157">
        <f>IF(A553="","",IF(Q553&gt;0,-Q553*B553*(1+BID_OFFER_SPREAD/2),-Q553*B553*(1-BID_OFFER_SPREAD/2)))</f>
        <v/>
      </c>
      <c r="T553" s="157">
        <f>IF(B553="","", K553+S553)</f>
        <v/>
      </c>
      <c r="U553" s="157">
        <f>IF(B553="","", R553*B553)</f>
        <v/>
      </c>
      <c r="V553" s="157">
        <f>IF(E553="","",U553/(U553+T553))</f>
        <v/>
      </c>
      <c r="W553" s="86">
        <f>IF(B553="","", IF(ROUND(V553,10)=ROUND(D553,10),"Correct", "Error"))</f>
        <v/>
      </c>
      <c r="X553" s="158">
        <f>IF(B553="","", T553+U553)</f>
        <v/>
      </c>
    </row>
    <row customHeight="1" ht="13.5" r="554" s="75">
      <c r="A554" s="126">
        <f>IF('Time Series Inputs'!A554="","",'Time Series Inputs'!A554)</f>
        <v/>
      </c>
      <c r="B554" s="157">
        <f>IF('Time Series Inputs'!B554="","",'Time Series Inputs'!B554)</f>
        <v/>
      </c>
      <c r="C554" s="157">
        <f>IF('Time Series Inputs'!C554="","",'Time Series Inputs'!C554)</f>
        <v/>
      </c>
      <c r="D554" s="157">
        <f>IF(A554="","",'Apply Constraints'!A554)</f>
        <v/>
      </c>
      <c r="E554" s="157">
        <f>IF(B554="","",(V553*B554/B553/(1+V553*(B554/B553-1))))</f>
        <v/>
      </c>
      <c r="F554" s="157">
        <f>IF(B554="","",R553*B554+T553)</f>
        <v/>
      </c>
      <c r="G554" s="157">
        <f>IF(B554="","", E554*F554)</f>
        <v/>
      </c>
      <c r="H554" s="157">
        <f>IF(B554="","", F554 - R553*B554)</f>
        <v/>
      </c>
      <c r="I554" s="157">
        <f>IF(B554="","", G554/B554)</f>
        <v/>
      </c>
      <c r="J554" s="157">
        <f>IF(B554="","", -F554* (1-(1-ANNUAL_STRATEGY_FEE)^(1/252)))</f>
        <v/>
      </c>
      <c r="K554" s="157">
        <f>IF(B554="","", H554+J554)</f>
        <v/>
      </c>
      <c r="L554" s="157">
        <f>IF(B554="","", K554+G554)</f>
        <v/>
      </c>
      <c r="M554" s="157">
        <f>IF(B554="","", G554/L554)</f>
        <v/>
      </c>
      <c r="N554" s="157">
        <f>IF(B554="","",(D554-M554))</f>
        <v/>
      </c>
      <c r="O554" s="157">
        <f>IF(B554="","",BID_OFFER_SPREAD/2*D554)</f>
        <v/>
      </c>
      <c r="P554" s="157">
        <f>IF(A554="","",IF(D554=0,-E554,IF(AND(D554=(N554+O554),NOT(O554=0)),0,IF(D554&gt;=M554,N554/(1+O554),N554/(1-O554)))))</f>
        <v/>
      </c>
      <c r="Q554" s="157">
        <f>IF(B554="","", IF(D554=0,F554*P554/B554, L554*P554/B554))</f>
        <v/>
      </c>
      <c r="R554" s="157">
        <f>IF(B554="","", Q554+I554)</f>
        <v/>
      </c>
      <c r="S554" s="157">
        <f>IF(A554="","",IF(Q554&gt;0,-Q554*B554*(1+BID_OFFER_SPREAD/2),-Q554*B554*(1-BID_OFFER_SPREAD/2)))</f>
        <v/>
      </c>
      <c r="T554" s="157">
        <f>IF(B554="","", K554+S554)</f>
        <v/>
      </c>
      <c r="U554" s="157">
        <f>IF(B554="","", R554*B554)</f>
        <v/>
      </c>
      <c r="V554" s="157">
        <f>IF(E554="","",U554/(U554+T554))</f>
        <v/>
      </c>
      <c r="W554" s="86">
        <f>IF(B554="","", IF(ROUND(V554,10)=ROUND(D554,10),"Correct", "Error"))</f>
        <v/>
      </c>
      <c r="X554" s="158">
        <f>IF(B554="","", T554+U554)</f>
        <v/>
      </c>
    </row>
    <row customHeight="1" ht="13.5" r="555" s="75">
      <c r="A555" s="126">
        <f>IF('Time Series Inputs'!A555="","",'Time Series Inputs'!A555)</f>
        <v/>
      </c>
      <c r="B555" s="157">
        <f>IF('Time Series Inputs'!B555="","",'Time Series Inputs'!B555)</f>
        <v/>
      </c>
      <c r="C555" s="157">
        <f>IF('Time Series Inputs'!C555="","",'Time Series Inputs'!C555)</f>
        <v/>
      </c>
      <c r="D555" s="157">
        <f>IF(A555="","",'Apply Constraints'!A555)</f>
        <v/>
      </c>
      <c r="E555" s="157">
        <f>IF(B555="","",(V554*B555/B554/(1+V554*(B555/B554-1))))</f>
        <v/>
      </c>
      <c r="F555" s="157">
        <f>IF(B555="","",R554*B555+T554)</f>
        <v/>
      </c>
      <c r="G555" s="157">
        <f>IF(B555="","", E555*F555)</f>
        <v/>
      </c>
      <c r="H555" s="157">
        <f>IF(B555="","", F555 - R554*B555)</f>
        <v/>
      </c>
      <c r="I555" s="157">
        <f>IF(B555="","", G555/B555)</f>
        <v/>
      </c>
      <c r="J555" s="157">
        <f>IF(B555="","", -F555* (1-(1-ANNUAL_STRATEGY_FEE)^(1/252)))</f>
        <v/>
      </c>
      <c r="K555" s="157">
        <f>IF(B555="","", H555+J555)</f>
        <v/>
      </c>
      <c r="L555" s="157">
        <f>IF(B555="","", K555+G555)</f>
        <v/>
      </c>
      <c r="M555" s="157">
        <f>IF(B555="","", G555/L555)</f>
        <v/>
      </c>
      <c r="N555" s="157">
        <f>IF(B555="","",(D555-M555))</f>
        <v/>
      </c>
      <c r="O555" s="157">
        <f>IF(B555="","",BID_OFFER_SPREAD/2*D555)</f>
        <v/>
      </c>
      <c r="P555" s="157">
        <f>IF(A555="","",IF(D555=0,-E555,IF(AND(D555=(N555+O555),NOT(O555=0)),0,IF(D555&gt;=M555,N555/(1+O555),N555/(1-O555)))))</f>
        <v/>
      </c>
      <c r="Q555" s="157">
        <f>IF(B555="","", IF(D555=0,F555*P555/B555, L555*P555/B555))</f>
        <v/>
      </c>
      <c r="R555" s="157">
        <f>IF(B555="","", Q555+I555)</f>
        <v/>
      </c>
      <c r="S555" s="157">
        <f>IF(A555="","",IF(Q555&gt;0,-Q555*B555*(1+BID_OFFER_SPREAD/2),-Q555*B555*(1-BID_OFFER_SPREAD/2)))</f>
        <v/>
      </c>
      <c r="T555" s="157">
        <f>IF(B555="","", K555+S555)</f>
        <v/>
      </c>
      <c r="U555" s="157">
        <f>IF(B555="","", R555*B555)</f>
        <v/>
      </c>
      <c r="V555" s="157">
        <f>IF(E555="","",U555/(U555+T555))</f>
        <v/>
      </c>
      <c r="W555" s="86">
        <f>IF(B555="","", IF(ROUND(V555,10)=ROUND(D555,10),"Correct", "Error"))</f>
        <v/>
      </c>
      <c r="X555" s="158">
        <f>IF(B555="","", T555+U555)</f>
        <v/>
      </c>
    </row>
    <row customHeight="1" ht="13.5" r="556" s="75">
      <c r="A556" s="126">
        <f>IF('Time Series Inputs'!A556="","",'Time Series Inputs'!A556)</f>
        <v/>
      </c>
      <c r="B556" s="157">
        <f>IF('Time Series Inputs'!B556="","",'Time Series Inputs'!B556)</f>
        <v/>
      </c>
      <c r="C556" s="157">
        <f>IF('Time Series Inputs'!C556="","",'Time Series Inputs'!C556)</f>
        <v/>
      </c>
      <c r="D556" s="157">
        <f>IF(A556="","",'Apply Constraints'!A556)</f>
        <v/>
      </c>
      <c r="E556" s="157">
        <f>IF(B556="","",(V555*B556/B555/(1+V555*(B556/B555-1))))</f>
        <v/>
      </c>
      <c r="F556" s="157">
        <f>IF(B556="","",R555*B556+T555)</f>
        <v/>
      </c>
      <c r="G556" s="157">
        <f>IF(B556="","", E556*F556)</f>
        <v/>
      </c>
      <c r="H556" s="157">
        <f>IF(B556="","", F556 - R555*B556)</f>
        <v/>
      </c>
      <c r="I556" s="157">
        <f>IF(B556="","", G556/B556)</f>
        <v/>
      </c>
      <c r="J556" s="157">
        <f>IF(B556="","", -F556* (1-(1-ANNUAL_STRATEGY_FEE)^(1/252)))</f>
        <v/>
      </c>
      <c r="K556" s="157">
        <f>IF(B556="","", H556+J556)</f>
        <v/>
      </c>
      <c r="L556" s="157">
        <f>IF(B556="","", K556+G556)</f>
        <v/>
      </c>
      <c r="M556" s="157">
        <f>IF(B556="","", G556/L556)</f>
        <v/>
      </c>
      <c r="N556" s="157">
        <f>IF(B556="","",(D556-M556))</f>
        <v/>
      </c>
      <c r="O556" s="157">
        <f>IF(B556="","",BID_OFFER_SPREAD/2*D556)</f>
        <v/>
      </c>
      <c r="P556" s="157">
        <f>IF(A556="","",IF(D556=0,-E556,IF(AND(D556=(N556+O556),NOT(O556=0)),0,IF(D556&gt;=M556,N556/(1+O556),N556/(1-O556)))))</f>
        <v/>
      </c>
      <c r="Q556" s="157">
        <f>IF(B556="","", IF(D556=0,F556*P556/B556, L556*P556/B556))</f>
        <v/>
      </c>
      <c r="R556" s="157">
        <f>IF(B556="","", Q556+I556)</f>
        <v/>
      </c>
      <c r="S556" s="157">
        <f>IF(A556="","",IF(Q556&gt;0,-Q556*B556*(1+BID_OFFER_SPREAD/2),-Q556*B556*(1-BID_OFFER_SPREAD/2)))</f>
        <v/>
      </c>
      <c r="T556" s="157">
        <f>IF(B556="","", K556+S556)</f>
        <v/>
      </c>
      <c r="U556" s="157">
        <f>IF(B556="","", R556*B556)</f>
        <v/>
      </c>
      <c r="V556" s="157">
        <f>IF(E556="","",U556/(U556+T556))</f>
        <v/>
      </c>
      <c r="W556" s="86">
        <f>IF(B556="","", IF(ROUND(V556,10)=ROUND(D556,10),"Correct", "Error"))</f>
        <v/>
      </c>
      <c r="X556" s="158">
        <f>IF(B556="","", T556+U556)</f>
        <v/>
      </c>
    </row>
    <row customHeight="1" ht="13.5" r="557" s="75">
      <c r="A557" s="126">
        <f>IF('Time Series Inputs'!A557="","",'Time Series Inputs'!A557)</f>
        <v/>
      </c>
      <c r="B557" s="157">
        <f>IF('Time Series Inputs'!B557="","",'Time Series Inputs'!B557)</f>
        <v/>
      </c>
      <c r="C557" s="157">
        <f>IF('Time Series Inputs'!C557="","",'Time Series Inputs'!C557)</f>
        <v/>
      </c>
      <c r="D557" s="157">
        <f>IF(A557="","",'Apply Constraints'!A557)</f>
        <v/>
      </c>
      <c r="E557" s="157">
        <f>IF(B557="","",(V556*B557/B556/(1+V556*(B557/B556-1))))</f>
        <v/>
      </c>
      <c r="F557" s="157">
        <f>IF(B557="","",R556*B557+T556)</f>
        <v/>
      </c>
      <c r="G557" s="157">
        <f>IF(B557="","", E557*F557)</f>
        <v/>
      </c>
      <c r="H557" s="157">
        <f>IF(B557="","", F557 - R556*B557)</f>
        <v/>
      </c>
      <c r="I557" s="157">
        <f>IF(B557="","", G557/B557)</f>
        <v/>
      </c>
      <c r="J557" s="157">
        <f>IF(B557="","", -F557* (1-(1-ANNUAL_STRATEGY_FEE)^(1/252)))</f>
        <v/>
      </c>
      <c r="K557" s="157">
        <f>IF(B557="","", H557+J557)</f>
        <v/>
      </c>
      <c r="L557" s="157">
        <f>IF(B557="","", K557+G557)</f>
        <v/>
      </c>
      <c r="M557" s="157">
        <f>IF(B557="","", G557/L557)</f>
        <v/>
      </c>
      <c r="N557" s="157">
        <f>IF(B557="","",(D557-M557))</f>
        <v/>
      </c>
      <c r="O557" s="157">
        <f>IF(B557="","",BID_OFFER_SPREAD/2*D557)</f>
        <v/>
      </c>
      <c r="P557" s="157">
        <f>IF(A557="","",IF(D557=0,-E557,IF(AND(D557=(N557+O557),NOT(O557=0)),0,IF(D557&gt;=M557,N557/(1+O557),N557/(1-O557)))))</f>
        <v/>
      </c>
      <c r="Q557" s="157">
        <f>IF(B557="","", IF(D557=0,F557*P557/B557, L557*P557/B557))</f>
        <v/>
      </c>
      <c r="R557" s="157">
        <f>IF(B557="","", Q557+I557)</f>
        <v/>
      </c>
      <c r="S557" s="157">
        <f>IF(A557="","",IF(Q557&gt;0,-Q557*B557*(1+BID_OFFER_SPREAD/2),-Q557*B557*(1-BID_OFFER_SPREAD/2)))</f>
        <v/>
      </c>
      <c r="T557" s="157">
        <f>IF(B557="","", K557+S557)</f>
        <v/>
      </c>
      <c r="U557" s="157">
        <f>IF(B557="","", R557*B557)</f>
        <v/>
      </c>
      <c r="V557" s="157">
        <f>IF(E557="","",U557/(U557+T557))</f>
        <v/>
      </c>
      <c r="W557" s="86">
        <f>IF(B557="","", IF(ROUND(V557,10)=ROUND(D557,10),"Correct", "Error"))</f>
        <v/>
      </c>
      <c r="X557" s="158">
        <f>IF(B557="","", T557+U557)</f>
        <v/>
      </c>
    </row>
    <row customHeight="1" ht="13.5" r="558" s="75">
      <c r="A558" s="126">
        <f>IF('Time Series Inputs'!A558="","",'Time Series Inputs'!A558)</f>
        <v/>
      </c>
      <c r="B558" s="157">
        <f>IF('Time Series Inputs'!B558="","",'Time Series Inputs'!B558)</f>
        <v/>
      </c>
      <c r="C558" s="157">
        <f>IF('Time Series Inputs'!C558="","",'Time Series Inputs'!C558)</f>
        <v/>
      </c>
      <c r="D558" s="157">
        <f>IF(A558="","",'Apply Constraints'!A558)</f>
        <v/>
      </c>
      <c r="E558" s="157">
        <f>IF(B558="","",(V557*B558/B557/(1+V557*(B558/B557-1))))</f>
        <v/>
      </c>
      <c r="F558" s="157">
        <f>IF(B558="","",R557*B558+T557)</f>
        <v/>
      </c>
      <c r="G558" s="157">
        <f>IF(B558="","", E558*F558)</f>
        <v/>
      </c>
      <c r="H558" s="157">
        <f>IF(B558="","", F558 - R557*B558)</f>
        <v/>
      </c>
      <c r="I558" s="157">
        <f>IF(B558="","", G558/B558)</f>
        <v/>
      </c>
      <c r="J558" s="157">
        <f>IF(B558="","", -F558* (1-(1-ANNUAL_STRATEGY_FEE)^(1/252)))</f>
        <v/>
      </c>
      <c r="K558" s="157">
        <f>IF(B558="","", H558+J558)</f>
        <v/>
      </c>
      <c r="L558" s="157">
        <f>IF(B558="","", K558+G558)</f>
        <v/>
      </c>
      <c r="M558" s="157">
        <f>IF(B558="","", G558/L558)</f>
        <v/>
      </c>
      <c r="N558" s="157">
        <f>IF(B558="","",(D558-M558))</f>
        <v/>
      </c>
      <c r="O558" s="157">
        <f>IF(B558="","",BID_OFFER_SPREAD/2*D558)</f>
        <v/>
      </c>
      <c r="P558" s="157">
        <f>IF(A558="","",IF(D558=0,-E558,IF(AND(D558=(N558+O558),NOT(O558=0)),0,IF(D558&gt;=M558,N558/(1+O558),N558/(1-O558)))))</f>
        <v/>
      </c>
      <c r="Q558" s="157">
        <f>IF(B558="","", IF(D558=0,F558*P558/B558, L558*P558/B558))</f>
        <v/>
      </c>
      <c r="R558" s="157">
        <f>IF(B558="","", Q558+I558)</f>
        <v/>
      </c>
      <c r="S558" s="157">
        <f>IF(A558="","",IF(Q558&gt;0,-Q558*B558*(1+BID_OFFER_SPREAD/2),-Q558*B558*(1-BID_OFFER_SPREAD/2)))</f>
        <v/>
      </c>
      <c r="T558" s="157">
        <f>IF(B558="","", K558+S558)</f>
        <v/>
      </c>
      <c r="U558" s="157">
        <f>IF(B558="","", R558*B558)</f>
        <v/>
      </c>
      <c r="V558" s="157">
        <f>IF(E558="","",U558/(U558+T558))</f>
        <v/>
      </c>
      <c r="W558" s="86">
        <f>IF(B558="","", IF(ROUND(V558,10)=ROUND(D558,10),"Correct", "Error"))</f>
        <v/>
      </c>
      <c r="X558" s="158">
        <f>IF(B558="","", T558+U558)</f>
        <v/>
      </c>
    </row>
    <row customHeight="1" ht="13.5" r="559" s="75">
      <c r="A559" s="126">
        <f>IF('Time Series Inputs'!A559="","",'Time Series Inputs'!A559)</f>
        <v/>
      </c>
      <c r="B559" s="157">
        <f>IF('Time Series Inputs'!B559="","",'Time Series Inputs'!B559)</f>
        <v/>
      </c>
      <c r="C559" s="157">
        <f>IF('Time Series Inputs'!C559="","",'Time Series Inputs'!C559)</f>
        <v/>
      </c>
      <c r="D559" s="157">
        <f>IF(A559="","",'Apply Constraints'!A559)</f>
        <v/>
      </c>
      <c r="E559" s="157">
        <f>IF(B559="","",(V558*B559/B558/(1+V558*(B559/B558-1))))</f>
        <v/>
      </c>
      <c r="F559" s="157">
        <f>IF(B559="","",R558*B559+T558)</f>
        <v/>
      </c>
      <c r="G559" s="157">
        <f>IF(B559="","", E559*F559)</f>
        <v/>
      </c>
      <c r="H559" s="157">
        <f>IF(B559="","", F559 - R558*B559)</f>
        <v/>
      </c>
      <c r="I559" s="157">
        <f>IF(B559="","", G559/B559)</f>
        <v/>
      </c>
      <c r="J559" s="157">
        <f>IF(B559="","", -F559* (1-(1-ANNUAL_STRATEGY_FEE)^(1/252)))</f>
        <v/>
      </c>
      <c r="K559" s="157">
        <f>IF(B559="","", H559+J559)</f>
        <v/>
      </c>
      <c r="L559" s="157">
        <f>IF(B559="","", K559+G559)</f>
        <v/>
      </c>
      <c r="M559" s="157">
        <f>IF(B559="","", G559/L559)</f>
        <v/>
      </c>
      <c r="N559" s="157">
        <f>IF(B559="","",(D559-M559))</f>
        <v/>
      </c>
      <c r="O559" s="157">
        <f>IF(B559="","",BID_OFFER_SPREAD/2*D559)</f>
        <v/>
      </c>
      <c r="P559" s="157">
        <f>IF(A559="","",IF(D559=0,-E559,IF(AND(D559=(N559+O559),NOT(O559=0)),0,IF(D559&gt;=M559,N559/(1+O559),N559/(1-O559)))))</f>
        <v/>
      </c>
      <c r="Q559" s="157">
        <f>IF(B559="","", IF(D559=0,F559*P559/B559, L559*P559/B559))</f>
        <v/>
      </c>
      <c r="R559" s="157">
        <f>IF(B559="","", Q559+I559)</f>
        <v/>
      </c>
      <c r="S559" s="157">
        <f>IF(A559="","",IF(Q559&gt;0,-Q559*B559*(1+BID_OFFER_SPREAD/2),-Q559*B559*(1-BID_OFFER_SPREAD/2)))</f>
        <v/>
      </c>
      <c r="T559" s="157">
        <f>IF(B559="","", K559+S559)</f>
        <v/>
      </c>
      <c r="U559" s="157">
        <f>IF(B559="","", R559*B559)</f>
        <v/>
      </c>
      <c r="V559" s="157">
        <f>IF(E559="","",U559/(U559+T559))</f>
        <v/>
      </c>
      <c r="W559" s="86">
        <f>IF(B559="","", IF(ROUND(V559,10)=ROUND(D559,10),"Correct", "Error"))</f>
        <v/>
      </c>
      <c r="X559" s="158">
        <f>IF(B559="","", T559+U559)</f>
        <v/>
      </c>
    </row>
    <row customHeight="1" ht="13.5" r="560" s="75">
      <c r="A560" s="126">
        <f>IF('Time Series Inputs'!A560="","",'Time Series Inputs'!A560)</f>
        <v/>
      </c>
      <c r="B560" s="157">
        <f>IF('Time Series Inputs'!B560="","",'Time Series Inputs'!B560)</f>
        <v/>
      </c>
      <c r="C560" s="157">
        <f>IF('Time Series Inputs'!C560="","",'Time Series Inputs'!C560)</f>
        <v/>
      </c>
      <c r="D560" s="157">
        <f>IF(A560="","",'Apply Constraints'!A560)</f>
        <v/>
      </c>
      <c r="E560" s="157">
        <f>IF(B560="","",(V559*B560/B559/(1+V559*(B560/B559-1))))</f>
        <v/>
      </c>
      <c r="F560" s="157">
        <f>IF(B560="","",R559*B560+T559)</f>
        <v/>
      </c>
      <c r="G560" s="157">
        <f>IF(B560="","", E560*F560)</f>
        <v/>
      </c>
      <c r="H560" s="157">
        <f>IF(B560="","", F560 - R559*B560)</f>
        <v/>
      </c>
      <c r="I560" s="157">
        <f>IF(B560="","", G560/B560)</f>
        <v/>
      </c>
      <c r="J560" s="157">
        <f>IF(B560="","", -F560* (1-(1-ANNUAL_STRATEGY_FEE)^(1/252)))</f>
        <v/>
      </c>
      <c r="K560" s="157">
        <f>IF(B560="","", H560+J560)</f>
        <v/>
      </c>
      <c r="L560" s="157">
        <f>IF(B560="","", K560+G560)</f>
        <v/>
      </c>
      <c r="M560" s="157">
        <f>IF(B560="","", G560/L560)</f>
        <v/>
      </c>
      <c r="N560" s="157">
        <f>IF(B560="","",(D560-M560))</f>
        <v/>
      </c>
      <c r="O560" s="157">
        <f>IF(B560="","",BID_OFFER_SPREAD/2*D560)</f>
        <v/>
      </c>
      <c r="P560" s="157">
        <f>IF(A560="","",IF(D560=0,-E560,IF(AND(D560=(N560+O560),NOT(O560=0)),0,IF(D560&gt;=M560,N560/(1+O560),N560/(1-O560)))))</f>
        <v/>
      </c>
      <c r="Q560" s="157">
        <f>IF(B560="","", IF(D560=0,F560*P560/B560, L560*P560/B560))</f>
        <v/>
      </c>
      <c r="R560" s="157">
        <f>IF(B560="","", Q560+I560)</f>
        <v/>
      </c>
      <c r="S560" s="157">
        <f>IF(A560="","",IF(Q560&gt;0,-Q560*B560*(1+BID_OFFER_SPREAD/2),-Q560*B560*(1-BID_OFFER_SPREAD/2)))</f>
        <v/>
      </c>
      <c r="T560" s="157">
        <f>IF(B560="","", K560+S560)</f>
        <v/>
      </c>
      <c r="U560" s="157">
        <f>IF(B560="","", R560*B560)</f>
        <v/>
      </c>
      <c r="V560" s="157">
        <f>IF(E560="","",U560/(U560+T560))</f>
        <v/>
      </c>
      <c r="W560" s="86">
        <f>IF(B560="","", IF(ROUND(V560,10)=ROUND(D560,10),"Correct", "Error"))</f>
        <v/>
      </c>
      <c r="X560" s="158">
        <f>IF(B560="","", T560+U560)</f>
        <v/>
      </c>
    </row>
    <row customHeight="1" ht="13.5" r="561" s="75">
      <c r="A561" s="126">
        <f>IF('Time Series Inputs'!A561="","",'Time Series Inputs'!A561)</f>
        <v/>
      </c>
      <c r="B561" s="157">
        <f>IF('Time Series Inputs'!B561="","",'Time Series Inputs'!B561)</f>
        <v/>
      </c>
      <c r="C561" s="157">
        <f>IF('Time Series Inputs'!C561="","",'Time Series Inputs'!C561)</f>
        <v/>
      </c>
      <c r="D561" s="157">
        <f>IF(A561="","",'Apply Constraints'!A561)</f>
        <v/>
      </c>
      <c r="E561" s="157">
        <f>IF(B561="","",(V560*B561/B560/(1+V560*(B561/B560-1))))</f>
        <v/>
      </c>
      <c r="F561" s="157">
        <f>IF(B561="","",R560*B561+T560)</f>
        <v/>
      </c>
      <c r="G561" s="157">
        <f>IF(B561="","", E561*F561)</f>
        <v/>
      </c>
      <c r="H561" s="157">
        <f>IF(B561="","", F561 - R560*B561)</f>
        <v/>
      </c>
      <c r="I561" s="157">
        <f>IF(B561="","", G561/B561)</f>
        <v/>
      </c>
      <c r="J561" s="157">
        <f>IF(B561="","", -F561* (1-(1-ANNUAL_STRATEGY_FEE)^(1/252)))</f>
        <v/>
      </c>
      <c r="K561" s="157">
        <f>IF(B561="","", H561+J561)</f>
        <v/>
      </c>
      <c r="L561" s="157">
        <f>IF(B561="","", K561+G561)</f>
        <v/>
      </c>
      <c r="M561" s="157">
        <f>IF(B561="","", G561/L561)</f>
        <v/>
      </c>
      <c r="N561" s="157">
        <f>IF(B561="","",(D561-M561))</f>
        <v/>
      </c>
      <c r="O561" s="157">
        <f>IF(B561="","",BID_OFFER_SPREAD/2*D561)</f>
        <v/>
      </c>
      <c r="P561" s="157">
        <f>IF(A561="","",IF(D561=0,-E561,IF(AND(D561=(N561+O561),NOT(O561=0)),0,IF(D561&gt;=M561,N561/(1+O561),N561/(1-O561)))))</f>
        <v/>
      </c>
      <c r="Q561" s="157">
        <f>IF(B561="","", IF(D561=0,F561*P561/B561, L561*P561/B561))</f>
        <v/>
      </c>
      <c r="R561" s="157">
        <f>IF(B561="","", Q561+I561)</f>
        <v/>
      </c>
      <c r="S561" s="157">
        <f>IF(A561="","",IF(Q561&gt;0,-Q561*B561*(1+BID_OFFER_SPREAD/2),-Q561*B561*(1-BID_OFFER_SPREAD/2)))</f>
        <v/>
      </c>
      <c r="T561" s="157">
        <f>IF(B561="","", K561+S561)</f>
        <v/>
      </c>
      <c r="U561" s="157">
        <f>IF(B561="","", R561*B561)</f>
        <v/>
      </c>
      <c r="V561" s="157">
        <f>IF(E561="","",U561/(U561+T561))</f>
        <v/>
      </c>
      <c r="W561" s="86">
        <f>IF(B561="","", IF(ROUND(V561,10)=ROUND(D561,10),"Correct", "Error"))</f>
        <v/>
      </c>
      <c r="X561" s="158">
        <f>IF(B561="","", T561+U561)</f>
        <v/>
      </c>
    </row>
    <row customHeight="1" ht="13.5" r="562" s="75">
      <c r="A562" s="126">
        <f>IF('Time Series Inputs'!A562="","",'Time Series Inputs'!A562)</f>
        <v/>
      </c>
      <c r="B562" s="157">
        <f>IF('Time Series Inputs'!B562="","",'Time Series Inputs'!B562)</f>
        <v/>
      </c>
      <c r="C562" s="157">
        <f>IF('Time Series Inputs'!C562="","",'Time Series Inputs'!C562)</f>
        <v/>
      </c>
      <c r="D562" s="157">
        <f>IF(A562="","",'Apply Constraints'!A562)</f>
        <v/>
      </c>
      <c r="E562" s="157">
        <f>IF(B562="","",(V561*B562/B561/(1+V561*(B562/B561-1))))</f>
        <v/>
      </c>
      <c r="F562" s="157">
        <f>IF(B562="","",R561*B562+T561)</f>
        <v/>
      </c>
      <c r="G562" s="157">
        <f>IF(B562="","", E562*F562)</f>
        <v/>
      </c>
      <c r="H562" s="157">
        <f>IF(B562="","", F562 - R561*B562)</f>
        <v/>
      </c>
      <c r="I562" s="157">
        <f>IF(B562="","", G562/B562)</f>
        <v/>
      </c>
      <c r="J562" s="157">
        <f>IF(B562="","", -F562* (1-(1-ANNUAL_STRATEGY_FEE)^(1/252)))</f>
        <v/>
      </c>
      <c r="K562" s="157">
        <f>IF(B562="","", H562+J562)</f>
        <v/>
      </c>
      <c r="L562" s="157">
        <f>IF(B562="","", K562+G562)</f>
        <v/>
      </c>
      <c r="M562" s="157">
        <f>IF(B562="","", G562/L562)</f>
        <v/>
      </c>
      <c r="N562" s="157">
        <f>IF(B562="","",(D562-M562))</f>
        <v/>
      </c>
      <c r="O562" s="157">
        <f>IF(B562="","",BID_OFFER_SPREAD/2*D562)</f>
        <v/>
      </c>
      <c r="P562" s="157">
        <f>IF(A562="","",IF(D562=0,-E562,IF(AND(D562=(N562+O562),NOT(O562=0)),0,IF(D562&gt;=M562,N562/(1+O562),N562/(1-O562)))))</f>
        <v/>
      </c>
      <c r="Q562" s="157">
        <f>IF(B562="","", IF(D562=0,F562*P562/B562, L562*P562/B562))</f>
        <v/>
      </c>
      <c r="R562" s="157">
        <f>IF(B562="","", Q562+I562)</f>
        <v/>
      </c>
      <c r="S562" s="157">
        <f>IF(A562="","",IF(Q562&gt;0,-Q562*B562*(1+BID_OFFER_SPREAD/2),-Q562*B562*(1-BID_OFFER_SPREAD/2)))</f>
        <v/>
      </c>
      <c r="T562" s="157">
        <f>IF(B562="","", K562+S562)</f>
        <v/>
      </c>
      <c r="U562" s="157">
        <f>IF(B562="","", R562*B562)</f>
        <v/>
      </c>
      <c r="V562" s="157">
        <f>IF(E562="","",U562/(U562+T562))</f>
        <v/>
      </c>
      <c r="W562" s="86">
        <f>IF(B562="","", IF(ROUND(V562,10)=ROUND(D562,10),"Correct", "Error"))</f>
        <v/>
      </c>
      <c r="X562" s="158">
        <f>IF(B562="","", T562+U562)</f>
        <v/>
      </c>
    </row>
    <row customHeight="1" ht="13.5" r="563" s="75">
      <c r="A563" s="126">
        <f>IF('Time Series Inputs'!A563="","",'Time Series Inputs'!A563)</f>
        <v/>
      </c>
      <c r="B563" s="157">
        <f>IF('Time Series Inputs'!B563="","",'Time Series Inputs'!B563)</f>
        <v/>
      </c>
      <c r="C563" s="157">
        <f>IF('Time Series Inputs'!C563="","",'Time Series Inputs'!C563)</f>
        <v/>
      </c>
      <c r="D563" s="157">
        <f>IF(A563="","",'Apply Constraints'!A563)</f>
        <v/>
      </c>
      <c r="E563" s="157">
        <f>IF(B563="","",(V562*B563/B562/(1+V562*(B563/B562-1))))</f>
        <v/>
      </c>
      <c r="F563" s="157">
        <f>IF(B563="","",R562*B563+T562)</f>
        <v/>
      </c>
      <c r="G563" s="157">
        <f>IF(B563="","", E563*F563)</f>
        <v/>
      </c>
      <c r="H563" s="157">
        <f>IF(B563="","", F563 - R562*B563)</f>
        <v/>
      </c>
      <c r="I563" s="157">
        <f>IF(B563="","", G563/B563)</f>
        <v/>
      </c>
      <c r="J563" s="157">
        <f>IF(B563="","", -F563* (1-(1-ANNUAL_STRATEGY_FEE)^(1/252)))</f>
        <v/>
      </c>
      <c r="K563" s="157">
        <f>IF(B563="","", H563+J563)</f>
        <v/>
      </c>
      <c r="L563" s="157">
        <f>IF(B563="","", K563+G563)</f>
        <v/>
      </c>
      <c r="M563" s="157">
        <f>IF(B563="","", G563/L563)</f>
        <v/>
      </c>
      <c r="N563" s="157">
        <f>IF(B563="","",(D563-M563))</f>
        <v/>
      </c>
      <c r="O563" s="157">
        <f>IF(B563="","",BID_OFFER_SPREAD/2*D563)</f>
        <v/>
      </c>
      <c r="P563" s="157">
        <f>IF(A563="","",IF(D563=0,-E563,IF(AND(D563=(N563+O563),NOT(O563=0)),0,IF(D563&gt;=M563,N563/(1+O563),N563/(1-O563)))))</f>
        <v/>
      </c>
      <c r="Q563" s="157">
        <f>IF(B563="","", IF(D563=0,F563*P563/B563, L563*P563/B563))</f>
        <v/>
      </c>
      <c r="R563" s="157">
        <f>IF(B563="","", Q563+I563)</f>
        <v/>
      </c>
      <c r="S563" s="157">
        <f>IF(A563="","",IF(Q563&gt;0,-Q563*B563*(1+BID_OFFER_SPREAD/2),-Q563*B563*(1-BID_OFFER_SPREAD/2)))</f>
        <v/>
      </c>
      <c r="T563" s="157">
        <f>IF(B563="","", K563+S563)</f>
        <v/>
      </c>
      <c r="U563" s="157">
        <f>IF(B563="","", R563*B563)</f>
        <v/>
      </c>
      <c r="V563" s="157">
        <f>IF(E563="","",U563/(U563+T563))</f>
        <v/>
      </c>
      <c r="W563" s="86">
        <f>IF(B563="","", IF(ROUND(V563,10)=ROUND(D563,10),"Correct", "Error"))</f>
        <v/>
      </c>
      <c r="X563" s="158">
        <f>IF(B563="","", T563+U563)</f>
        <v/>
      </c>
    </row>
    <row customHeight="1" ht="13.5" r="564" s="75">
      <c r="A564" s="126">
        <f>IF('Time Series Inputs'!A564="","",'Time Series Inputs'!A564)</f>
        <v/>
      </c>
      <c r="B564" s="157">
        <f>IF('Time Series Inputs'!B564="","",'Time Series Inputs'!B564)</f>
        <v/>
      </c>
      <c r="C564" s="157">
        <f>IF('Time Series Inputs'!C564="","",'Time Series Inputs'!C564)</f>
        <v/>
      </c>
      <c r="D564" s="157">
        <f>IF(A564="","",'Apply Constraints'!A564)</f>
        <v/>
      </c>
      <c r="E564" s="157">
        <f>IF(B564="","",(V563*B564/B563/(1+V563*(B564/B563-1))))</f>
        <v/>
      </c>
      <c r="F564" s="157">
        <f>IF(B564="","",R563*B564+T563)</f>
        <v/>
      </c>
      <c r="G564" s="157">
        <f>IF(B564="","", E564*F564)</f>
        <v/>
      </c>
      <c r="H564" s="157">
        <f>IF(B564="","", F564 - R563*B564)</f>
        <v/>
      </c>
      <c r="I564" s="157">
        <f>IF(B564="","", G564/B564)</f>
        <v/>
      </c>
      <c r="J564" s="157">
        <f>IF(B564="","", -F564* (1-(1-ANNUAL_STRATEGY_FEE)^(1/252)))</f>
        <v/>
      </c>
      <c r="K564" s="157">
        <f>IF(B564="","", H564+J564)</f>
        <v/>
      </c>
      <c r="L564" s="157">
        <f>IF(B564="","", K564+G564)</f>
        <v/>
      </c>
      <c r="M564" s="157">
        <f>IF(B564="","", G564/L564)</f>
        <v/>
      </c>
      <c r="N564" s="157">
        <f>IF(B564="","",(D564-M564))</f>
        <v/>
      </c>
      <c r="O564" s="157">
        <f>IF(B564="","",BID_OFFER_SPREAD/2*D564)</f>
        <v/>
      </c>
      <c r="P564" s="157">
        <f>IF(A564="","",IF(D564=0,-E564,IF(AND(D564=(N564+O564),NOT(O564=0)),0,IF(D564&gt;=M564,N564/(1+O564),N564/(1-O564)))))</f>
        <v/>
      </c>
      <c r="Q564" s="157">
        <f>IF(B564="","", IF(D564=0,F564*P564/B564, L564*P564/B564))</f>
        <v/>
      </c>
      <c r="R564" s="157">
        <f>IF(B564="","", Q564+I564)</f>
        <v/>
      </c>
      <c r="S564" s="157">
        <f>IF(A564="","",IF(Q564&gt;0,-Q564*B564*(1+BID_OFFER_SPREAD/2),-Q564*B564*(1-BID_OFFER_SPREAD/2)))</f>
        <v/>
      </c>
      <c r="T564" s="157">
        <f>IF(B564="","", K564+S564)</f>
        <v/>
      </c>
      <c r="U564" s="157">
        <f>IF(B564="","", R564*B564)</f>
        <v/>
      </c>
      <c r="V564" s="157">
        <f>IF(E564="","",U564/(U564+T564))</f>
        <v/>
      </c>
      <c r="W564" s="86">
        <f>IF(B564="","", IF(ROUND(V564,10)=ROUND(D564,10),"Correct", "Error"))</f>
        <v/>
      </c>
      <c r="X564" s="158">
        <f>IF(B564="","", T564+U564)</f>
        <v/>
      </c>
    </row>
    <row customHeight="1" ht="13.5" r="565" s="75">
      <c r="A565" s="126">
        <f>IF('Time Series Inputs'!A565="","",'Time Series Inputs'!A565)</f>
        <v/>
      </c>
      <c r="B565" s="157">
        <f>IF('Time Series Inputs'!B565="","",'Time Series Inputs'!B565)</f>
        <v/>
      </c>
      <c r="C565" s="157">
        <f>IF('Time Series Inputs'!C565="","",'Time Series Inputs'!C565)</f>
        <v/>
      </c>
      <c r="D565" s="157">
        <f>IF(A565="","",'Apply Constraints'!A565)</f>
        <v/>
      </c>
      <c r="E565" s="157">
        <f>IF(B565="","",(V564*B565/B564/(1+V564*(B565/B564-1))))</f>
        <v/>
      </c>
      <c r="F565" s="157">
        <f>IF(B565="","",R564*B565+T564)</f>
        <v/>
      </c>
      <c r="G565" s="157">
        <f>IF(B565="","", E565*F565)</f>
        <v/>
      </c>
      <c r="H565" s="157">
        <f>IF(B565="","", F565 - R564*B565)</f>
        <v/>
      </c>
      <c r="I565" s="157">
        <f>IF(B565="","", G565/B565)</f>
        <v/>
      </c>
      <c r="J565" s="157">
        <f>IF(B565="","", -F565* (1-(1-ANNUAL_STRATEGY_FEE)^(1/252)))</f>
        <v/>
      </c>
      <c r="K565" s="157">
        <f>IF(B565="","", H565+J565)</f>
        <v/>
      </c>
      <c r="L565" s="157">
        <f>IF(B565="","", K565+G565)</f>
        <v/>
      </c>
      <c r="M565" s="157">
        <f>IF(B565="","", G565/L565)</f>
        <v/>
      </c>
      <c r="N565" s="157">
        <f>IF(B565="","",(D565-M565))</f>
        <v/>
      </c>
      <c r="O565" s="157">
        <f>IF(B565="","",BID_OFFER_SPREAD/2*D565)</f>
        <v/>
      </c>
      <c r="P565" s="157">
        <f>IF(A565="","",IF(D565=0,-E565,IF(AND(D565=(N565+O565),NOT(O565=0)),0,IF(D565&gt;=M565,N565/(1+O565),N565/(1-O565)))))</f>
        <v/>
      </c>
      <c r="Q565" s="157">
        <f>IF(B565="","", IF(D565=0,F565*P565/B565, L565*P565/B565))</f>
        <v/>
      </c>
      <c r="R565" s="157">
        <f>IF(B565="","", Q565+I565)</f>
        <v/>
      </c>
      <c r="S565" s="157">
        <f>IF(A565="","",IF(Q565&gt;0,-Q565*B565*(1+BID_OFFER_SPREAD/2),-Q565*B565*(1-BID_OFFER_SPREAD/2)))</f>
        <v/>
      </c>
      <c r="T565" s="157">
        <f>IF(B565="","", K565+S565)</f>
        <v/>
      </c>
      <c r="U565" s="157">
        <f>IF(B565="","", R565*B565)</f>
        <v/>
      </c>
      <c r="V565" s="157">
        <f>IF(E565="","",U565/(U565+T565))</f>
        <v/>
      </c>
      <c r="W565" s="86">
        <f>IF(B565="","", IF(ROUND(V565,10)=ROUND(D565,10),"Correct", "Error"))</f>
        <v/>
      </c>
      <c r="X565" s="158">
        <f>IF(B565="","", T565+U565)</f>
        <v/>
      </c>
    </row>
    <row customHeight="1" ht="13.5" r="566" s="75">
      <c r="A566" s="126">
        <f>IF('Time Series Inputs'!A566="","",'Time Series Inputs'!A566)</f>
        <v/>
      </c>
      <c r="B566" s="157">
        <f>IF('Time Series Inputs'!B566="","",'Time Series Inputs'!B566)</f>
        <v/>
      </c>
      <c r="C566" s="157">
        <f>IF('Time Series Inputs'!C566="","",'Time Series Inputs'!C566)</f>
        <v/>
      </c>
      <c r="D566" s="157">
        <f>IF(A566="","",'Apply Constraints'!A566)</f>
        <v/>
      </c>
      <c r="E566" s="157">
        <f>IF(B566="","",(V565*B566/B565/(1+V565*(B566/B565-1))))</f>
        <v/>
      </c>
      <c r="F566" s="157">
        <f>IF(B566="","",R565*B566+T565)</f>
        <v/>
      </c>
      <c r="G566" s="157">
        <f>IF(B566="","", E566*F566)</f>
        <v/>
      </c>
      <c r="H566" s="157">
        <f>IF(B566="","", F566 - R565*B566)</f>
        <v/>
      </c>
      <c r="I566" s="157">
        <f>IF(B566="","", G566/B566)</f>
        <v/>
      </c>
      <c r="J566" s="157">
        <f>IF(B566="","", -F566* (1-(1-ANNUAL_STRATEGY_FEE)^(1/252)))</f>
        <v/>
      </c>
      <c r="K566" s="157">
        <f>IF(B566="","", H566+J566)</f>
        <v/>
      </c>
      <c r="L566" s="157">
        <f>IF(B566="","", K566+G566)</f>
        <v/>
      </c>
      <c r="M566" s="157">
        <f>IF(B566="","", G566/L566)</f>
        <v/>
      </c>
      <c r="N566" s="157">
        <f>IF(B566="","",(D566-M566))</f>
        <v/>
      </c>
      <c r="O566" s="157">
        <f>IF(B566="","",BID_OFFER_SPREAD/2*D566)</f>
        <v/>
      </c>
      <c r="P566" s="157">
        <f>IF(A566="","",IF(D566=0,-E566,IF(AND(D566=(N566+O566),NOT(O566=0)),0,IF(D566&gt;=M566,N566/(1+O566),N566/(1-O566)))))</f>
        <v/>
      </c>
      <c r="Q566" s="157">
        <f>IF(B566="","", IF(D566=0,F566*P566/B566, L566*P566/B566))</f>
        <v/>
      </c>
      <c r="R566" s="157">
        <f>IF(B566="","", Q566+I566)</f>
        <v/>
      </c>
      <c r="S566" s="157">
        <f>IF(A566="","",IF(Q566&gt;0,-Q566*B566*(1+BID_OFFER_SPREAD/2),-Q566*B566*(1-BID_OFFER_SPREAD/2)))</f>
        <v/>
      </c>
      <c r="T566" s="157">
        <f>IF(B566="","", K566+S566)</f>
        <v/>
      </c>
      <c r="U566" s="157">
        <f>IF(B566="","", R566*B566)</f>
        <v/>
      </c>
      <c r="V566" s="157">
        <f>IF(E566="","",U566/(U566+T566))</f>
        <v/>
      </c>
      <c r="W566" s="86">
        <f>IF(B566="","", IF(ROUND(V566,10)=ROUND(D566,10),"Correct", "Error"))</f>
        <v/>
      </c>
      <c r="X566" s="158">
        <f>IF(B566="","", T566+U566)</f>
        <v/>
      </c>
    </row>
    <row customHeight="1" ht="13.5" r="567" s="75">
      <c r="A567" s="126">
        <f>IF('Time Series Inputs'!A567="","",'Time Series Inputs'!A567)</f>
        <v/>
      </c>
      <c r="B567" s="157">
        <f>IF('Time Series Inputs'!B567="","",'Time Series Inputs'!B567)</f>
        <v/>
      </c>
      <c r="C567" s="157">
        <f>IF('Time Series Inputs'!C567="","",'Time Series Inputs'!C567)</f>
        <v/>
      </c>
      <c r="D567" s="157">
        <f>IF(A567="","",'Apply Constraints'!A567)</f>
        <v/>
      </c>
      <c r="E567" s="157">
        <f>IF(B567="","",(V566*B567/B566/(1+V566*(B567/B566-1))))</f>
        <v/>
      </c>
      <c r="F567" s="157">
        <f>IF(B567="","",R566*B567+T566)</f>
        <v/>
      </c>
      <c r="G567" s="157">
        <f>IF(B567="","", E567*F567)</f>
        <v/>
      </c>
      <c r="H567" s="157">
        <f>IF(B567="","", F567 - R566*B567)</f>
        <v/>
      </c>
      <c r="I567" s="157">
        <f>IF(B567="","", G567/B567)</f>
        <v/>
      </c>
      <c r="J567" s="157">
        <f>IF(B567="","", -F567* (1-(1-ANNUAL_STRATEGY_FEE)^(1/252)))</f>
        <v/>
      </c>
      <c r="K567" s="157">
        <f>IF(B567="","", H567+J567)</f>
        <v/>
      </c>
      <c r="L567" s="157">
        <f>IF(B567="","", K567+G567)</f>
        <v/>
      </c>
      <c r="M567" s="157">
        <f>IF(B567="","", G567/L567)</f>
        <v/>
      </c>
      <c r="N567" s="157">
        <f>IF(B567="","",(D567-M567))</f>
        <v/>
      </c>
      <c r="O567" s="157">
        <f>IF(B567="","",BID_OFFER_SPREAD/2*D567)</f>
        <v/>
      </c>
      <c r="P567" s="157">
        <f>IF(A567="","",IF(D567=0,-E567,IF(AND(D567=(N567+O567),NOT(O567=0)),0,IF(D567&gt;=M567,N567/(1+O567),N567/(1-O567)))))</f>
        <v/>
      </c>
      <c r="Q567" s="157">
        <f>IF(B567="","", IF(D567=0,F567*P567/B567, L567*P567/B567))</f>
        <v/>
      </c>
      <c r="R567" s="157">
        <f>IF(B567="","", Q567+I567)</f>
        <v/>
      </c>
      <c r="S567" s="157">
        <f>IF(A567="","",IF(Q567&gt;0,-Q567*B567*(1+BID_OFFER_SPREAD/2),-Q567*B567*(1-BID_OFFER_SPREAD/2)))</f>
        <v/>
      </c>
      <c r="T567" s="157">
        <f>IF(B567="","", K567+S567)</f>
        <v/>
      </c>
      <c r="U567" s="157">
        <f>IF(B567="","", R567*B567)</f>
        <v/>
      </c>
      <c r="V567" s="157">
        <f>IF(E567="","",U567/(U567+T567))</f>
        <v/>
      </c>
      <c r="W567" s="86">
        <f>IF(B567="","", IF(ROUND(V567,10)=ROUND(D567,10),"Correct", "Error"))</f>
        <v/>
      </c>
      <c r="X567" s="158">
        <f>IF(B567="","", T567+U567)</f>
        <v/>
      </c>
    </row>
    <row customHeight="1" ht="13.5" r="568" s="75">
      <c r="A568" s="126">
        <f>IF('Time Series Inputs'!A568="","",'Time Series Inputs'!A568)</f>
        <v/>
      </c>
      <c r="B568" s="157">
        <f>IF('Time Series Inputs'!B568="","",'Time Series Inputs'!B568)</f>
        <v/>
      </c>
      <c r="C568" s="157">
        <f>IF('Time Series Inputs'!C568="","",'Time Series Inputs'!C568)</f>
        <v/>
      </c>
      <c r="D568" s="157">
        <f>IF(A568="","",'Apply Constraints'!A568)</f>
        <v/>
      </c>
      <c r="E568" s="157">
        <f>IF(B568="","",(V567*B568/B567/(1+V567*(B568/B567-1))))</f>
        <v/>
      </c>
      <c r="F568" s="157">
        <f>IF(B568="","",R567*B568+T567)</f>
        <v/>
      </c>
      <c r="G568" s="157">
        <f>IF(B568="","", E568*F568)</f>
        <v/>
      </c>
      <c r="H568" s="157">
        <f>IF(B568="","", F568 - R567*B568)</f>
        <v/>
      </c>
      <c r="I568" s="157">
        <f>IF(B568="","", G568/B568)</f>
        <v/>
      </c>
      <c r="J568" s="157">
        <f>IF(B568="","", -F568* (1-(1-ANNUAL_STRATEGY_FEE)^(1/252)))</f>
        <v/>
      </c>
      <c r="K568" s="157">
        <f>IF(B568="","", H568+J568)</f>
        <v/>
      </c>
      <c r="L568" s="157">
        <f>IF(B568="","", K568+G568)</f>
        <v/>
      </c>
      <c r="M568" s="157">
        <f>IF(B568="","", G568/L568)</f>
        <v/>
      </c>
      <c r="N568" s="157">
        <f>IF(B568="","",(D568-M568))</f>
        <v/>
      </c>
      <c r="O568" s="157">
        <f>IF(B568="","",BID_OFFER_SPREAD/2*D568)</f>
        <v/>
      </c>
      <c r="P568" s="157">
        <f>IF(A568="","",IF(D568=0,-E568,IF(AND(D568=(N568+O568),NOT(O568=0)),0,IF(D568&gt;=M568,N568/(1+O568),N568/(1-O568)))))</f>
        <v/>
      </c>
      <c r="Q568" s="157">
        <f>IF(B568="","", IF(D568=0,F568*P568/B568, L568*P568/B568))</f>
        <v/>
      </c>
      <c r="R568" s="157">
        <f>IF(B568="","", Q568+I568)</f>
        <v/>
      </c>
      <c r="S568" s="157">
        <f>IF(A568="","",IF(Q568&gt;0,-Q568*B568*(1+BID_OFFER_SPREAD/2),-Q568*B568*(1-BID_OFFER_SPREAD/2)))</f>
        <v/>
      </c>
      <c r="T568" s="157">
        <f>IF(B568="","", K568+S568)</f>
        <v/>
      </c>
      <c r="U568" s="157">
        <f>IF(B568="","", R568*B568)</f>
        <v/>
      </c>
      <c r="V568" s="157">
        <f>IF(E568="","",U568/(U568+T568))</f>
        <v/>
      </c>
      <c r="W568" s="86">
        <f>IF(B568="","", IF(ROUND(V568,10)=ROUND(D568,10),"Correct", "Error"))</f>
        <v/>
      </c>
      <c r="X568" s="158">
        <f>IF(B568="","", T568+U568)</f>
        <v/>
      </c>
    </row>
    <row customHeight="1" ht="13.5" r="569" s="75">
      <c r="A569" s="126">
        <f>IF('Time Series Inputs'!A569="","",'Time Series Inputs'!A569)</f>
        <v/>
      </c>
      <c r="B569" s="157">
        <f>IF('Time Series Inputs'!B569="","",'Time Series Inputs'!B569)</f>
        <v/>
      </c>
      <c r="C569" s="157">
        <f>IF('Time Series Inputs'!C569="","",'Time Series Inputs'!C569)</f>
        <v/>
      </c>
      <c r="D569" s="157">
        <f>IF(A569="","",'Apply Constraints'!A569)</f>
        <v/>
      </c>
      <c r="E569" s="157">
        <f>IF(B569="","",(V568*B569/B568/(1+V568*(B569/B568-1))))</f>
        <v/>
      </c>
      <c r="F569" s="157">
        <f>IF(B569="","",R568*B569+T568)</f>
        <v/>
      </c>
      <c r="G569" s="157">
        <f>IF(B569="","", E569*F569)</f>
        <v/>
      </c>
      <c r="H569" s="157">
        <f>IF(B569="","", F569 - R568*B569)</f>
        <v/>
      </c>
      <c r="I569" s="157">
        <f>IF(B569="","", G569/B569)</f>
        <v/>
      </c>
      <c r="J569" s="157">
        <f>IF(B569="","", -F569* (1-(1-ANNUAL_STRATEGY_FEE)^(1/252)))</f>
        <v/>
      </c>
      <c r="K569" s="157">
        <f>IF(B569="","", H569+J569)</f>
        <v/>
      </c>
      <c r="L569" s="157">
        <f>IF(B569="","", K569+G569)</f>
        <v/>
      </c>
      <c r="M569" s="157">
        <f>IF(B569="","", G569/L569)</f>
        <v/>
      </c>
      <c r="N569" s="157">
        <f>IF(B569="","",(D569-M569))</f>
        <v/>
      </c>
      <c r="O569" s="157">
        <f>IF(B569="","",BID_OFFER_SPREAD/2*D569)</f>
        <v/>
      </c>
      <c r="P569" s="157">
        <f>IF(A569="","",IF(D569=0,-E569,IF(AND(D569=(N569+O569),NOT(O569=0)),0,IF(D569&gt;=M569,N569/(1+O569),N569/(1-O569)))))</f>
        <v/>
      </c>
      <c r="Q569" s="157">
        <f>IF(B569="","", IF(D569=0,F569*P569/B569, L569*P569/B569))</f>
        <v/>
      </c>
      <c r="R569" s="157">
        <f>IF(B569="","", Q569+I569)</f>
        <v/>
      </c>
      <c r="S569" s="157">
        <f>IF(A569="","",IF(Q569&gt;0,-Q569*B569*(1+BID_OFFER_SPREAD/2),-Q569*B569*(1-BID_OFFER_SPREAD/2)))</f>
        <v/>
      </c>
      <c r="T569" s="157">
        <f>IF(B569="","", K569+S569)</f>
        <v/>
      </c>
      <c r="U569" s="157">
        <f>IF(B569="","", R569*B569)</f>
        <v/>
      </c>
      <c r="V569" s="157">
        <f>IF(E569="","",U569/(U569+T569))</f>
        <v/>
      </c>
      <c r="W569" s="86">
        <f>IF(B569="","", IF(ROUND(V569,10)=ROUND(D569,10),"Correct", "Error"))</f>
        <v/>
      </c>
      <c r="X569" s="158">
        <f>IF(B569="","", T569+U569)</f>
        <v/>
      </c>
    </row>
    <row customHeight="1" ht="13.5" r="570" s="75">
      <c r="A570" s="126">
        <f>IF('Time Series Inputs'!A570="","",'Time Series Inputs'!A570)</f>
        <v/>
      </c>
      <c r="B570" s="157">
        <f>IF('Time Series Inputs'!B570="","",'Time Series Inputs'!B570)</f>
        <v/>
      </c>
      <c r="C570" s="157">
        <f>IF('Time Series Inputs'!C570="","",'Time Series Inputs'!C570)</f>
        <v/>
      </c>
      <c r="D570" s="157">
        <f>IF(A570="","",'Apply Constraints'!A570)</f>
        <v/>
      </c>
      <c r="E570" s="157">
        <f>IF(B570="","",(V569*B570/B569/(1+V569*(B570/B569-1))))</f>
        <v/>
      </c>
      <c r="F570" s="157">
        <f>IF(B570="","",R569*B570+T569)</f>
        <v/>
      </c>
      <c r="G570" s="157">
        <f>IF(B570="","", E570*F570)</f>
        <v/>
      </c>
      <c r="H570" s="157">
        <f>IF(B570="","", F570 - R569*B570)</f>
        <v/>
      </c>
      <c r="I570" s="157">
        <f>IF(B570="","", G570/B570)</f>
        <v/>
      </c>
      <c r="J570" s="157">
        <f>IF(B570="","", -F570* (1-(1-ANNUAL_STRATEGY_FEE)^(1/252)))</f>
        <v/>
      </c>
      <c r="K570" s="157">
        <f>IF(B570="","", H570+J570)</f>
        <v/>
      </c>
      <c r="L570" s="157">
        <f>IF(B570="","", K570+G570)</f>
        <v/>
      </c>
      <c r="M570" s="157">
        <f>IF(B570="","", G570/L570)</f>
        <v/>
      </c>
      <c r="N570" s="157">
        <f>IF(B570="","",(D570-M570))</f>
        <v/>
      </c>
      <c r="O570" s="157">
        <f>IF(B570="","",BID_OFFER_SPREAD/2*D570)</f>
        <v/>
      </c>
      <c r="P570" s="157">
        <f>IF(A570="","",IF(D570=0,-E570,IF(AND(D570=(N570+O570),NOT(O570=0)),0,IF(D570&gt;=M570,N570/(1+O570),N570/(1-O570)))))</f>
        <v/>
      </c>
      <c r="Q570" s="157">
        <f>IF(B570="","", IF(D570=0,F570*P570/B570, L570*P570/B570))</f>
        <v/>
      </c>
      <c r="R570" s="157">
        <f>IF(B570="","", Q570+I570)</f>
        <v/>
      </c>
      <c r="S570" s="157">
        <f>IF(A570="","",IF(Q570&gt;0,-Q570*B570*(1+BID_OFFER_SPREAD/2),-Q570*B570*(1-BID_OFFER_SPREAD/2)))</f>
        <v/>
      </c>
      <c r="T570" s="157">
        <f>IF(B570="","", K570+S570)</f>
        <v/>
      </c>
      <c r="U570" s="157">
        <f>IF(B570="","", R570*B570)</f>
        <v/>
      </c>
      <c r="V570" s="157">
        <f>IF(E570="","",U570/(U570+T570))</f>
        <v/>
      </c>
      <c r="W570" s="86">
        <f>IF(B570="","", IF(ROUND(V570,10)=ROUND(D570,10),"Correct", "Error"))</f>
        <v/>
      </c>
      <c r="X570" s="158">
        <f>IF(B570="","", T570+U570)</f>
        <v/>
      </c>
    </row>
    <row customHeight="1" ht="13.5" r="571" s="75">
      <c r="A571" s="126">
        <f>IF('Time Series Inputs'!A571="","",'Time Series Inputs'!A571)</f>
        <v/>
      </c>
      <c r="B571" s="157">
        <f>IF('Time Series Inputs'!B571="","",'Time Series Inputs'!B571)</f>
        <v/>
      </c>
      <c r="C571" s="157">
        <f>IF('Time Series Inputs'!C571="","",'Time Series Inputs'!C571)</f>
        <v/>
      </c>
      <c r="D571" s="157">
        <f>IF(A571="","",'Apply Constraints'!A571)</f>
        <v/>
      </c>
      <c r="E571" s="157">
        <f>IF(B571="","",(V570*B571/B570/(1+V570*(B571/B570-1))))</f>
        <v/>
      </c>
      <c r="F571" s="157">
        <f>IF(B571="","",R570*B571+T570)</f>
        <v/>
      </c>
      <c r="G571" s="157">
        <f>IF(B571="","", E571*F571)</f>
        <v/>
      </c>
      <c r="H571" s="157">
        <f>IF(B571="","", F571 - R570*B571)</f>
        <v/>
      </c>
      <c r="I571" s="157">
        <f>IF(B571="","", G571/B571)</f>
        <v/>
      </c>
      <c r="J571" s="157">
        <f>IF(B571="","", -F571* (1-(1-ANNUAL_STRATEGY_FEE)^(1/252)))</f>
        <v/>
      </c>
      <c r="K571" s="157">
        <f>IF(B571="","", H571+J571)</f>
        <v/>
      </c>
      <c r="L571" s="157">
        <f>IF(B571="","", K571+G571)</f>
        <v/>
      </c>
      <c r="M571" s="157">
        <f>IF(B571="","", G571/L571)</f>
        <v/>
      </c>
      <c r="N571" s="157">
        <f>IF(B571="","",(D571-M571))</f>
        <v/>
      </c>
      <c r="O571" s="157">
        <f>IF(B571="","",BID_OFFER_SPREAD/2*D571)</f>
        <v/>
      </c>
      <c r="P571" s="157">
        <f>IF(A571="","",IF(D571=0,-E571,IF(AND(D571=(N571+O571),NOT(O571=0)),0,IF(D571&gt;=M571,N571/(1+O571),N571/(1-O571)))))</f>
        <v/>
      </c>
      <c r="Q571" s="157">
        <f>IF(B571="","", IF(D571=0,F571*P571/B571, L571*P571/B571))</f>
        <v/>
      </c>
      <c r="R571" s="157">
        <f>IF(B571="","", Q571+I571)</f>
        <v/>
      </c>
      <c r="S571" s="157">
        <f>IF(A571="","",IF(Q571&gt;0,-Q571*B571*(1+BID_OFFER_SPREAD/2),-Q571*B571*(1-BID_OFFER_SPREAD/2)))</f>
        <v/>
      </c>
      <c r="T571" s="157">
        <f>IF(B571="","", K571+S571)</f>
        <v/>
      </c>
      <c r="U571" s="157">
        <f>IF(B571="","", R571*B571)</f>
        <v/>
      </c>
      <c r="V571" s="157">
        <f>IF(E571="","",U571/(U571+T571))</f>
        <v/>
      </c>
      <c r="W571" s="86">
        <f>IF(B571="","", IF(ROUND(V571,10)=ROUND(D571,10),"Correct", "Error"))</f>
        <v/>
      </c>
      <c r="X571" s="158">
        <f>IF(B571="","", T571+U571)</f>
        <v/>
      </c>
    </row>
    <row customHeight="1" ht="13.5" r="572" s="75">
      <c r="A572" s="126">
        <f>IF('Time Series Inputs'!A572="","",'Time Series Inputs'!A572)</f>
        <v/>
      </c>
      <c r="B572" s="157">
        <f>IF('Time Series Inputs'!B572="","",'Time Series Inputs'!B572)</f>
        <v/>
      </c>
      <c r="C572" s="157">
        <f>IF('Time Series Inputs'!C572="","",'Time Series Inputs'!C572)</f>
        <v/>
      </c>
      <c r="D572" s="157">
        <f>IF(A572="","",'Apply Constraints'!A572)</f>
        <v/>
      </c>
      <c r="E572" s="157">
        <f>IF(B572="","",(V571*B572/B571/(1+V571*(B572/B571-1))))</f>
        <v/>
      </c>
      <c r="F572" s="157">
        <f>IF(B572="","",R571*B572+T571)</f>
        <v/>
      </c>
      <c r="G572" s="157">
        <f>IF(B572="","", E572*F572)</f>
        <v/>
      </c>
      <c r="H572" s="157">
        <f>IF(B572="","", F572 - R571*B572)</f>
        <v/>
      </c>
      <c r="I572" s="157">
        <f>IF(B572="","", G572/B572)</f>
        <v/>
      </c>
      <c r="J572" s="157">
        <f>IF(B572="","", -F572* (1-(1-ANNUAL_STRATEGY_FEE)^(1/252)))</f>
        <v/>
      </c>
      <c r="K572" s="157">
        <f>IF(B572="","", H572+J572)</f>
        <v/>
      </c>
      <c r="L572" s="157">
        <f>IF(B572="","", K572+G572)</f>
        <v/>
      </c>
      <c r="M572" s="157">
        <f>IF(B572="","", G572/L572)</f>
        <v/>
      </c>
      <c r="N572" s="157">
        <f>IF(B572="","",(D572-M572))</f>
        <v/>
      </c>
      <c r="O572" s="157">
        <f>IF(B572="","",BID_OFFER_SPREAD/2*D572)</f>
        <v/>
      </c>
      <c r="P572" s="157">
        <f>IF(A572="","",IF(D572=0,-E572,IF(AND(D572=(N572+O572),NOT(O572=0)),0,IF(D572&gt;=M572,N572/(1+O572),N572/(1-O572)))))</f>
        <v/>
      </c>
      <c r="Q572" s="157">
        <f>IF(B572="","", IF(D572=0,F572*P572/B572, L572*P572/B572))</f>
        <v/>
      </c>
      <c r="R572" s="157">
        <f>IF(B572="","", Q572+I572)</f>
        <v/>
      </c>
      <c r="S572" s="157">
        <f>IF(A572="","",IF(Q572&gt;0,-Q572*B572*(1+BID_OFFER_SPREAD/2),-Q572*B572*(1-BID_OFFER_SPREAD/2)))</f>
        <v/>
      </c>
      <c r="T572" s="157">
        <f>IF(B572="","", K572+S572)</f>
        <v/>
      </c>
      <c r="U572" s="157">
        <f>IF(B572="","", R572*B572)</f>
        <v/>
      </c>
      <c r="V572" s="157">
        <f>IF(E572="","",U572/(U572+T572))</f>
        <v/>
      </c>
      <c r="W572" s="86">
        <f>IF(B572="","", IF(ROUND(V572,10)=ROUND(D572,10),"Correct", "Error"))</f>
        <v/>
      </c>
      <c r="X572" s="158">
        <f>IF(B572="","", T572+U572)</f>
        <v/>
      </c>
    </row>
    <row customHeight="1" ht="13.5" r="573" s="75">
      <c r="A573" s="126">
        <f>IF('Time Series Inputs'!A573="","",'Time Series Inputs'!A573)</f>
        <v/>
      </c>
      <c r="B573" s="157">
        <f>IF('Time Series Inputs'!B573="","",'Time Series Inputs'!B573)</f>
        <v/>
      </c>
      <c r="C573" s="157">
        <f>IF('Time Series Inputs'!C573="","",'Time Series Inputs'!C573)</f>
        <v/>
      </c>
      <c r="D573" s="157">
        <f>IF(A573="","",'Apply Constraints'!A573)</f>
        <v/>
      </c>
      <c r="E573" s="157">
        <f>IF(B573="","",(V572*B573/B572/(1+V572*(B573/B572-1))))</f>
        <v/>
      </c>
      <c r="F573" s="157">
        <f>IF(B573="","",R572*B573+T572)</f>
        <v/>
      </c>
      <c r="G573" s="157">
        <f>IF(B573="","", E573*F573)</f>
        <v/>
      </c>
      <c r="H573" s="157">
        <f>IF(B573="","", F573 - R572*B573)</f>
        <v/>
      </c>
      <c r="I573" s="157">
        <f>IF(B573="","", G573/B573)</f>
        <v/>
      </c>
      <c r="J573" s="157">
        <f>IF(B573="","", -F573* (1-(1-ANNUAL_STRATEGY_FEE)^(1/252)))</f>
        <v/>
      </c>
      <c r="K573" s="157">
        <f>IF(B573="","", H573+J573)</f>
        <v/>
      </c>
      <c r="L573" s="157">
        <f>IF(B573="","", K573+G573)</f>
        <v/>
      </c>
      <c r="M573" s="157">
        <f>IF(B573="","", G573/L573)</f>
        <v/>
      </c>
      <c r="N573" s="157">
        <f>IF(B573="","",(D573-M573))</f>
        <v/>
      </c>
      <c r="O573" s="157">
        <f>IF(B573="","",BID_OFFER_SPREAD/2*D573)</f>
        <v/>
      </c>
      <c r="P573" s="157">
        <f>IF(A573="","",IF(D573=0,-E573,IF(AND(D573=(N573+O573),NOT(O573=0)),0,IF(D573&gt;=M573,N573/(1+O573),N573/(1-O573)))))</f>
        <v/>
      </c>
      <c r="Q573" s="157">
        <f>IF(B573="","", IF(D573=0,F573*P573/B573, L573*P573/B573))</f>
        <v/>
      </c>
      <c r="R573" s="157">
        <f>IF(B573="","", Q573+I573)</f>
        <v/>
      </c>
      <c r="S573" s="157">
        <f>IF(A573="","",IF(Q573&gt;0,-Q573*B573*(1+BID_OFFER_SPREAD/2),-Q573*B573*(1-BID_OFFER_SPREAD/2)))</f>
        <v/>
      </c>
      <c r="T573" s="157">
        <f>IF(B573="","", K573+S573)</f>
        <v/>
      </c>
      <c r="U573" s="157">
        <f>IF(B573="","", R573*B573)</f>
        <v/>
      </c>
      <c r="V573" s="157">
        <f>IF(E573="","",U573/(U573+T573))</f>
        <v/>
      </c>
      <c r="W573" s="86">
        <f>IF(B573="","", IF(ROUND(V573,10)=ROUND(D573,10),"Correct", "Error"))</f>
        <v/>
      </c>
      <c r="X573" s="158">
        <f>IF(B573="","", T573+U573)</f>
        <v/>
      </c>
    </row>
    <row customHeight="1" ht="13.5" r="574" s="75">
      <c r="A574" s="126">
        <f>IF('Time Series Inputs'!A574="","",'Time Series Inputs'!A574)</f>
        <v/>
      </c>
      <c r="B574" s="157">
        <f>IF('Time Series Inputs'!B574="","",'Time Series Inputs'!B574)</f>
        <v/>
      </c>
      <c r="C574" s="157">
        <f>IF('Time Series Inputs'!C574="","",'Time Series Inputs'!C574)</f>
        <v/>
      </c>
      <c r="D574" s="157">
        <f>IF(A574="","",'Apply Constraints'!A574)</f>
        <v/>
      </c>
      <c r="E574" s="157">
        <f>IF(B574="","",(V573*B574/B573/(1+V573*(B574/B573-1))))</f>
        <v/>
      </c>
      <c r="F574" s="157">
        <f>IF(B574="","",R573*B574+T573)</f>
        <v/>
      </c>
      <c r="G574" s="157">
        <f>IF(B574="","", E574*F574)</f>
        <v/>
      </c>
      <c r="H574" s="157">
        <f>IF(B574="","", F574 - R573*B574)</f>
        <v/>
      </c>
      <c r="I574" s="157">
        <f>IF(B574="","", G574/B574)</f>
        <v/>
      </c>
      <c r="J574" s="157">
        <f>IF(B574="","", -F574* (1-(1-ANNUAL_STRATEGY_FEE)^(1/252)))</f>
        <v/>
      </c>
      <c r="K574" s="157">
        <f>IF(B574="","", H574+J574)</f>
        <v/>
      </c>
      <c r="L574" s="157">
        <f>IF(B574="","", K574+G574)</f>
        <v/>
      </c>
      <c r="M574" s="157">
        <f>IF(B574="","", G574/L574)</f>
        <v/>
      </c>
      <c r="N574" s="157">
        <f>IF(B574="","",(D574-M574))</f>
        <v/>
      </c>
      <c r="O574" s="157">
        <f>IF(B574="","",BID_OFFER_SPREAD/2*D574)</f>
        <v/>
      </c>
      <c r="P574" s="157">
        <f>IF(A574="","",IF(D574=0,-E574,IF(AND(D574=(N574+O574),NOT(O574=0)),0,IF(D574&gt;=M574,N574/(1+O574),N574/(1-O574)))))</f>
        <v/>
      </c>
      <c r="Q574" s="157">
        <f>IF(B574="","", IF(D574=0,F574*P574/B574, L574*P574/B574))</f>
        <v/>
      </c>
      <c r="R574" s="157">
        <f>IF(B574="","", Q574+I574)</f>
        <v/>
      </c>
      <c r="S574" s="157">
        <f>IF(A574="","",IF(Q574&gt;0,-Q574*B574*(1+BID_OFFER_SPREAD/2),-Q574*B574*(1-BID_OFFER_SPREAD/2)))</f>
        <v/>
      </c>
      <c r="T574" s="157">
        <f>IF(B574="","", K574+S574)</f>
        <v/>
      </c>
      <c r="U574" s="157">
        <f>IF(B574="","", R574*B574)</f>
        <v/>
      </c>
      <c r="V574" s="157">
        <f>IF(E574="","",U574/(U574+T574))</f>
        <v/>
      </c>
      <c r="W574" s="86">
        <f>IF(B574="","", IF(ROUND(V574,10)=ROUND(D574,10),"Correct", "Error"))</f>
        <v/>
      </c>
      <c r="X574" s="158">
        <f>IF(B574="","", T574+U574)</f>
        <v/>
      </c>
    </row>
    <row customHeight="1" ht="13.5" r="575" s="75">
      <c r="A575" s="126">
        <f>IF('Time Series Inputs'!A575="","",'Time Series Inputs'!A575)</f>
        <v/>
      </c>
      <c r="B575" s="157">
        <f>IF('Time Series Inputs'!B575="","",'Time Series Inputs'!B575)</f>
        <v/>
      </c>
      <c r="C575" s="157">
        <f>IF('Time Series Inputs'!C575="","",'Time Series Inputs'!C575)</f>
        <v/>
      </c>
      <c r="D575" s="157">
        <f>IF(A575="","",'Apply Constraints'!A575)</f>
        <v/>
      </c>
      <c r="E575" s="157">
        <f>IF(B575="","",(V574*B575/B574/(1+V574*(B575/B574-1))))</f>
        <v/>
      </c>
      <c r="F575" s="157">
        <f>IF(B575="","",R574*B575+T574)</f>
        <v/>
      </c>
      <c r="G575" s="157">
        <f>IF(B575="","", E575*F575)</f>
        <v/>
      </c>
      <c r="H575" s="157">
        <f>IF(B575="","", F575 - R574*B575)</f>
        <v/>
      </c>
      <c r="I575" s="157">
        <f>IF(B575="","", G575/B575)</f>
        <v/>
      </c>
      <c r="J575" s="157">
        <f>IF(B575="","", -F575* (1-(1-ANNUAL_STRATEGY_FEE)^(1/252)))</f>
        <v/>
      </c>
      <c r="K575" s="157">
        <f>IF(B575="","", H575+J575)</f>
        <v/>
      </c>
      <c r="L575" s="157">
        <f>IF(B575="","", K575+G575)</f>
        <v/>
      </c>
      <c r="M575" s="157">
        <f>IF(B575="","", G575/L575)</f>
        <v/>
      </c>
      <c r="N575" s="157">
        <f>IF(B575="","",(D575-M575))</f>
        <v/>
      </c>
      <c r="O575" s="157">
        <f>IF(B575="","",BID_OFFER_SPREAD/2*D575)</f>
        <v/>
      </c>
      <c r="P575" s="157">
        <f>IF(A575="","",IF(D575=0,-E575,IF(AND(D575=(N575+O575),NOT(O575=0)),0,IF(D575&gt;=M575,N575/(1+O575),N575/(1-O575)))))</f>
        <v/>
      </c>
      <c r="Q575" s="157">
        <f>IF(B575="","", IF(D575=0,F575*P575/B575, L575*P575/B575))</f>
        <v/>
      </c>
      <c r="R575" s="157">
        <f>IF(B575="","", Q575+I575)</f>
        <v/>
      </c>
      <c r="S575" s="157">
        <f>IF(A575="","",IF(Q575&gt;0,-Q575*B575*(1+BID_OFFER_SPREAD/2),-Q575*B575*(1-BID_OFFER_SPREAD/2)))</f>
        <v/>
      </c>
      <c r="T575" s="157">
        <f>IF(B575="","", K575+S575)</f>
        <v/>
      </c>
      <c r="U575" s="157">
        <f>IF(B575="","", R575*B575)</f>
        <v/>
      </c>
      <c r="V575" s="157">
        <f>IF(E575="","",U575/(U575+T575))</f>
        <v/>
      </c>
      <c r="W575" s="86">
        <f>IF(B575="","", IF(ROUND(V575,10)=ROUND(D575,10),"Correct", "Error"))</f>
        <v/>
      </c>
      <c r="X575" s="158">
        <f>IF(B575="","", T575+U575)</f>
        <v/>
      </c>
    </row>
    <row customHeight="1" ht="13.5" r="576" s="75">
      <c r="A576" s="126">
        <f>IF('Time Series Inputs'!A576="","",'Time Series Inputs'!A576)</f>
        <v/>
      </c>
      <c r="B576" s="157">
        <f>IF('Time Series Inputs'!B576="","",'Time Series Inputs'!B576)</f>
        <v/>
      </c>
      <c r="C576" s="157">
        <f>IF('Time Series Inputs'!C576="","",'Time Series Inputs'!C576)</f>
        <v/>
      </c>
      <c r="D576" s="157">
        <f>IF(A576="","",'Apply Constraints'!A576)</f>
        <v/>
      </c>
      <c r="E576" s="157">
        <f>IF(B576="","",(V575*B576/B575/(1+V575*(B576/B575-1))))</f>
        <v/>
      </c>
      <c r="F576" s="157">
        <f>IF(B576="","",R575*B576+T575)</f>
        <v/>
      </c>
      <c r="G576" s="157">
        <f>IF(B576="","", E576*F576)</f>
        <v/>
      </c>
      <c r="H576" s="157">
        <f>IF(B576="","", F576 - R575*B576)</f>
        <v/>
      </c>
      <c r="I576" s="157">
        <f>IF(B576="","", G576/B576)</f>
        <v/>
      </c>
      <c r="J576" s="157">
        <f>IF(B576="","", -F576* (1-(1-ANNUAL_STRATEGY_FEE)^(1/252)))</f>
        <v/>
      </c>
      <c r="K576" s="157">
        <f>IF(B576="","", H576+J576)</f>
        <v/>
      </c>
      <c r="L576" s="157">
        <f>IF(B576="","", K576+G576)</f>
        <v/>
      </c>
      <c r="M576" s="157">
        <f>IF(B576="","", G576/L576)</f>
        <v/>
      </c>
      <c r="N576" s="157">
        <f>IF(B576="","",(D576-M576))</f>
        <v/>
      </c>
      <c r="O576" s="157">
        <f>IF(B576="","",BID_OFFER_SPREAD/2*D576)</f>
        <v/>
      </c>
      <c r="P576" s="157">
        <f>IF(A576="","",IF(D576=0,-E576,IF(AND(D576=(N576+O576),NOT(O576=0)),0,IF(D576&gt;=M576,N576/(1+O576),N576/(1-O576)))))</f>
        <v/>
      </c>
      <c r="Q576" s="157">
        <f>IF(B576="","", IF(D576=0,F576*P576/B576, L576*P576/B576))</f>
        <v/>
      </c>
      <c r="R576" s="157">
        <f>IF(B576="","", Q576+I576)</f>
        <v/>
      </c>
      <c r="S576" s="157">
        <f>IF(A576="","",IF(Q576&gt;0,-Q576*B576*(1+BID_OFFER_SPREAD/2),-Q576*B576*(1-BID_OFFER_SPREAD/2)))</f>
        <v/>
      </c>
      <c r="T576" s="157">
        <f>IF(B576="","", K576+S576)</f>
        <v/>
      </c>
      <c r="U576" s="157">
        <f>IF(B576="","", R576*B576)</f>
        <v/>
      </c>
      <c r="V576" s="157">
        <f>IF(E576="","",U576/(U576+T576))</f>
        <v/>
      </c>
      <c r="W576" s="86">
        <f>IF(B576="","", IF(ROUND(V576,10)=ROUND(D576,10),"Correct", "Error"))</f>
        <v/>
      </c>
      <c r="X576" s="158">
        <f>IF(B576="","", T576+U576)</f>
        <v/>
      </c>
    </row>
    <row customHeight="1" ht="13.5" r="577" s="75">
      <c r="A577" s="126">
        <f>IF('Time Series Inputs'!A577="","",'Time Series Inputs'!A577)</f>
        <v/>
      </c>
      <c r="B577" s="157">
        <f>IF('Time Series Inputs'!B577="","",'Time Series Inputs'!B577)</f>
        <v/>
      </c>
      <c r="C577" s="157">
        <f>IF('Time Series Inputs'!C577="","",'Time Series Inputs'!C577)</f>
        <v/>
      </c>
      <c r="D577" s="157">
        <f>IF(A577="","",'Apply Constraints'!A577)</f>
        <v/>
      </c>
      <c r="E577" s="157">
        <f>IF(B577="","",(V576*B577/B576/(1+V576*(B577/B576-1))))</f>
        <v/>
      </c>
      <c r="F577" s="157">
        <f>IF(B577="","",R576*B577+T576)</f>
        <v/>
      </c>
      <c r="G577" s="157">
        <f>IF(B577="","", E577*F577)</f>
        <v/>
      </c>
      <c r="H577" s="157">
        <f>IF(B577="","", F577 - R576*B577)</f>
        <v/>
      </c>
      <c r="I577" s="157">
        <f>IF(B577="","", G577/B577)</f>
        <v/>
      </c>
      <c r="J577" s="157">
        <f>IF(B577="","", -F577* (1-(1-ANNUAL_STRATEGY_FEE)^(1/252)))</f>
        <v/>
      </c>
      <c r="K577" s="157">
        <f>IF(B577="","", H577+J577)</f>
        <v/>
      </c>
      <c r="L577" s="157">
        <f>IF(B577="","", K577+G577)</f>
        <v/>
      </c>
      <c r="M577" s="157">
        <f>IF(B577="","", G577/L577)</f>
        <v/>
      </c>
      <c r="N577" s="157">
        <f>IF(B577="","",(D577-M577))</f>
        <v/>
      </c>
      <c r="O577" s="157">
        <f>IF(B577="","",BID_OFFER_SPREAD/2*D577)</f>
        <v/>
      </c>
      <c r="P577" s="157">
        <f>IF(A577="","",IF(D577=0,-E577,IF(AND(D577=(N577+O577),NOT(O577=0)),0,IF(D577&gt;=M577,N577/(1+O577),N577/(1-O577)))))</f>
        <v/>
      </c>
      <c r="Q577" s="157">
        <f>IF(B577="","", IF(D577=0,F577*P577/B577, L577*P577/B577))</f>
        <v/>
      </c>
      <c r="R577" s="157">
        <f>IF(B577="","", Q577+I577)</f>
        <v/>
      </c>
      <c r="S577" s="157">
        <f>IF(A577="","",IF(Q577&gt;0,-Q577*B577*(1+BID_OFFER_SPREAD/2),-Q577*B577*(1-BID_OFFER_SPREAD/2)))</f>
        <v/>
      </c>
      <c r="T577" s="157">
        <f>IF(B577="","", K577+S577)</f>
        <v/>
      </c>
      <c r="U577" s="157">
        <f>IF(B577="","", R577*B577)</f>
        <v/>
      </c>
      <c r="V577" s="157">
        <f>IF(E577="","",U577/(U577+T577))</f>
        <v/>
      </c>
      <c r="W577" s="86">
        <f>IF(B577="","", IF(ROUND(V577,10)=ROUND(D577,10),"Correct", "Error"))</f>
        <v/>
      </c>
      <c r="X577" s="158">
        <f>IF(B577="","", T577+U577)</f>
        <v/>
      </c>
    </row>
    <row customHeight="1" ht="13.5" r="578" s="75">
      <c r="A578" s="126">
        <f>IF('Time Series Inputs'!A578="","",'Time Series Inputs'!A578)</f>
        <v/>
      </c>
      <c r="B578" s="157">
        <f>IF('Time Series Inputs'!B578="","",'Time Series Inputs'!B578)</f>
        <v/>
      </c>
      <c r="C578" s="157">
        <f>IF('Time Series Inputs'!C578="","",'Time Series Inputs'!C578)</f>
        <v/>
      </c>
      <c r="D578" s="157">
        <f>IF(A578="","",'Apply Constraints'!A578)</f>
        <v/>
      </c>
      <c r="E578" s="157">
        <f>IF(B578="","",(V577*B578/B577/(1+V577*(B578/B577-1))))</f>
        <v/>
      </c>
      <c r="F578" s="157">
        <f>IF(B578="","",R577*B578+T577)</f>
        <v/>
      </c>
      <c r="G578" s="157">
        <f>IF(B578="","", E578*F578)</f>
        <v/>
      </c>
      <c r="H578" s="157">
        <f>IF(B578="","", F578 - R577*B578)</f>
        <v/>
      </c>
      <c r="I578" s="157">
        <f>IF(B578="","", G578/B578)</f>
        <v/>
      </c>
      <c r="J578" s="157">
        <f>IF(B578="","", -F578* (1-(1-ANNUAL_STRATEGY_FEE)^(1/252)))</f>
        <v/>
      </c>
      <c r="K578" s="157">
        <f>IF(B578="","", H578+J578)</f>
        <v/>
      </c>
      <c r="L578" s="157">
        <f>IF(B578="","", K578+G578)</f>
        <v/>
      </c>
      <c r="M578" s="157">
        <f>IF(B578="","", G578/L578)</f>
        <v/>
      </c>
      <c r="N578" s="157">
        <f>IF(B578="","",(D578-M578))</f>
        <v/>
      </c>
      <c r="O578" s="157">
        <f>IF(B578="","",BID_OFFER_SPREAD/2*D578)</f>
        <v/>
      </c>
      <c r="P578" s="157">
        <f>IF(A578="","",IF(D578=0,-E578,IF(AND(D578=(N578+O578),NOT(O578=0)),0,IF(D578&gt;=M578,N578/(1+O578),N578/(1-O578)))))</f>
        <v/>
      </c>
      <c r="Q578" s="157">
        <f>IF(B578="","", IF(D578=0,F578*P578/B578, L578*P578/B578))</f>
        <v/>
      </c>
      <c r="R578" s="157">
        <f>IF(B578="","", Q578+I578)</f>
        <v/>
      </c>
      <c r="S578" s="157">
        <f>IF(A578="","",IF(Q578&gt;0,-Q578*B578*(1+BID_OFFER_SPREAD/2),-Q578*B578*(1-BID_OFFER_SPREAD/2)))</f>
        <v/>
      </c>
      <c r="T578" s="157">
        <f>IF(B578="","", K578+S578)</f>
        <v/>
      </c>
      <c r="U578" s="157">
        <f>IF(B578="","", R578*B578)</f>
        <v/>
      </c>
      <c r="V578" s="157">
        <f>IF(E578="","",U578/(U578+T578))</f>
        <v/>
      </c>
      <c r="W578" s="86">
        <f>IF(B578="","", IF(ROUND(V578,10)=ROUND(D578,10),"Correct", "Error"))</f>
        <v/>
      </c>
      <c r="X578" s="158">
        <f>IF(B578="","", T578+U578)</f>
        <v/>
      </c>
    </row>
    <row customHeight="1" ht="13.5" r="579" s="75">
      <c r="A579" s="126">
        <f>IF('Time Series Inputs'!A579="","",'Time Series Inputs'!A579)</f>
        <v/>
      </c>
      <c r="B579" s="157">
        <f>IF('Time Series Inputs'!B579="","",'Time Series Inputs'!B579)</f>
        <v/>
      </c>
      <c r="C579" s="157">
        <f>IF('Time Series Inputs'!C579="","",'Time Series Inputs'!C579)</f>
        <v/>
      </c>
      <c r="D579" s="157">
        <f>IF(A579="","",'Apply Constraints'!A579)</f>
        <v/>
      </c>
      <c r="E579" s="157">
        <f>IF(B579="","",(V578*B579/B578/(1+V578*(B579/B578-1))))</f>
        <v/>
      </c>
      <c r="F579" s="157">
        <f>IF(B579="","",R578*B579+T578)</f>
        <v/>
      </c>
      <c r="G579" s="157">
        <f>IF(B579="","", E579*F579)</f>
        <v/>
      </c>
      <c r="H579" s="157">
        <f>IF(B579="","", F579 - R578*B579)</f>
        <v/>
      </c>
      <c r="I579" s="157">
        <f>IF(B579="","", G579/B579)</f>
        <v/>
      </c>
      <c r="J579" s="157">
        <f>IF(B579="","", -F579* (1-(1-ANNUAL_STRATEGY_FEE)^(1/252)))</f>
        <v/>
      </c>
      <c r="K579" s="157">
        <f>IF(B579="","", H579+J579)</f>
        <v/>
      </c>
      <c r="L579" s="157">
        <f>IF(B579="","", K579+G579)</f>
        <v/>
      </c>
      <c r="M579" s="157">
        <f>IF(B579="","", G579/L579)</f>
        <v/>
      </c>
      <c r="N579" s="157">
        <f>IF(B579="","",(D579-M579))</f>
        <v/>
      </c>
      <c r="O579" s="157">
        <f>IF(B579="","",BID_OFFER_SPREAD/2*D579)</f>
        <v/>
      </c>
      <c r="P579" s="157">
        <f>IF(A579="","",IF(D579=0,-E579,IF(AND(D579=(N579+O579),NOT(O579=0)),0,IF(D579&gt;=M579,N579/(1+O579),N579/(1-O579)))))</f>
        <v/>
      </c>
      <c r="Q579" s="157">
        <f>IF(B579="","", IF(D579=0,F579*P579/B579, L579*P579/B579))</f>
        <v/>
      </c>
      <c r="R579" s="157">
        <f>IF(B579="","", Q579+I579)</f>
        <v/>
      </c>
      <c r="S579" s="157">
        <f>IF(A579="","",IF(Q579&gt;0,-Q579*B579*(1+BID_OFFER_SPREAD/2),-Q579*B579*(1-BID_OFFER_SPREAD/2)))</f>
        <v/>
      </c>
      <c r="T579" s="157">
        <f>IF(B579="","", K579+S579)</f>
        <v/>
      </c>
      <c r="U579" s="157">
        <f>IF(B579="","", R579*B579)</f>
        <v/>
      </c>
      <c r="V579" s="157">
        <f>IF(E579="","",U579/(U579+T579))</f>
        <v/>
      </c>
      <c r="W579" s="86">
        <f>IF(B579="","", IF(ROUND(V579,10)=ROUND(D579,10),"Correct", "Error"))</f>
        <v/>
      </c>
      <c r="X579" s="158">
        <f>IF(B579="","", T579+U579)</f>
        <v/>
      </c>
    </row>
    <row customHeight="1" ht="13.5" r="580" s="75">
      <c r="A580" s="126">
        <f>IF('Time Series Inputs'!A580="","",'Time Series Inputs'!A580)</f>
        <v/>
      </c>
      <c r="B580" s="157">
        <f>IF('Time Series Inputs'!B580="","",'Time Series Inputs'!B580)</f>
        <v/>
      </c>
      <c r="C580" s="157">
        <f>IF('Time Series Inputs'!C580="","",'Time Series Inputs'!C580)</f>
        <v/>
      </c>
      <c r="D580" s="157">
        <f>IF(A580="","",'Apply Constraints'!A580)</f>
        <v/>
      </c>
      <c r="E580" s="157">
        <f>IF(B580="","",(V579*B580/B579/(1+V579*(B580/B579-1))))</f>
        <v/>
      </c>
      <c r="F580" s="157">
        <f>IF(B580="","",R579*B580+T579)</f>
        <v/>
      </c>
      <c r="G580" s="157">
        <f>IF(B580="","", E580*F580)</f>
        <v/>
      </c>
      <c r="H580" s="157">
        <f>IF(B580="","", F580 - R579*B580)</f>
        <v/>
      </c>
      <c r="I580" s="157">
        <f>IF(B580="","", G580/B580)</f>
        <v/>
      </c>
      <c r="J580" s="157">
        <f>IF(B580="","", -F580* (1-(1-ANNUAL_STRATEGY_FEE)^(1/252)))</f>
        <v/>
      </c>
      <c r="K580" s="157">
        <f>IF(B580="","", H580+J580)</f>
        <v/>
      </c>
      <c r="L580" s="157">
        <f>IF(B580="","", K580+G580)</f>
        <v/>
      </c>
      <c r="M580" s="157">
        <f>IF(B580="","", G580/L580)</f>
        <v/>
      </c>
      <c r="N580" s="157">
        <f>IF(B580="","",(D580-M580))</f>
        <v/>
      </c>
      <c r="O580" s="157">
        <f>IF(B580="","",BID_OFFER_SPREAD/2*D580)</f>
        <v/>
      </c>
      <c r="P580" s="157">
        <f>IF(A580="","",IF(D580=0,-E580,IF(AND(D580=(N580+O580),NOT(O580=0)),0,IF(D580&gt;=M580,N580/(1+O580),N580/(1-O580)))))</f>
        <v/>
      </c>
      <c r="Q580" s="157">
        <f>IF(B580="","", IF(D580=0,F580*P580/B580, L580*P580/B580))</f>
        <v/>
      </c>
      <c r="R580" s="157">
        <f>IF(B580="","", Q580+I580)</f>
        <v/>
      </c>
      <c r="S580" s="157">
        <f>IF(A580="","",IF(Q580&gt;0,-Q580*B580*(1+BID_OFFER_SPREAD/2),-Q580*B580*(1-BID_OFFER_SPREAD/2)))</f>
        <v/>
      </c>
      <c r="T580" s="157">
        <f>IF(B580="","", K580+S580)</f>
        <v/>
      </c>
      <c r="U580" s="157">
        <f>IF(B580="","", R580*B580)</f>
        <v/>
      </c>
      <c r="V580" s="157">
        <f>IF(E580="","",U580/(U580+T580))</f>
        <v/>
      </c>
      <c r="W580" s="86">
        <f>IF(B580="","", IF(ROUND(V580,10)=ROUND(D580,10),"Correct", "Error"))</f>
        <v/>
      </c>
      <c r="X580" s="158">
        <f>IF(B580="","", T580+U580)</f>
        <v/>
      </c>
    </row>
    <row customHeight="1" ht="13.5" r="581" s="75">
      <c r="A581" s="126">
        <f>IF('Time Series Inputs'!A581="","",'Time Series Inputs'!A581)</f>
        <v/>
      </c>
      <c r="B581" s="157">
        <f>IF('Time Series Inputs'!B581="","",'Time Series Inputs'!B581)</f>
        <v/>
      </c>
      <c r="C581" s="157">
        <f>IF('Time Series Inputs'!C581="","",'Time Series Inputs'!C581)</f>
        <v/>
      </c>
      <c r="D581" s="157">
        <f>IF(A581="","",'Apply Constraints'!A581)</f>
        <v/>
      </c>
      <c r="E581" s="157">
        <f>IF(B581="","",(V580*B581/B580/(1+V580*(B581/B580-1))))</f>
        <v/>
      </c>
      <c r="F581" s="157">
        <f>IF(B581="","",R580*B581+T580)</f>
        <v/>
      </c>
      <c r="G581" s="157">
        <f>IF(B581="","", E581*F581)</f>
        <v/>
      </c>
      <c r="H581" s="157">
        <f>IF(B581="","", F581 - R580*B581)</f>
        <v/>
      </c>
      <c r="I581" s="157">
        <f>IF(B581="","", G581/B581)</f>
        <v/>
      </c>
      <c r="J581" s="157">
        <f>IF(B581="","", -F581* (1-(1-ANNUAL_STRATEGY_FEE)^(1/252)))</f>
        <v/>
      </c>
      <c r="K581" s="157">
        <f>IF(B581="","", H581+J581)</f>
        <v/>
      </c>
      <c r="L581" s="157">
        <f>IF(B581="","", K581+G581)</f>
        <v/>
      </c>
      <c r="M581" s="157">
        <f>IF(B581="","", G581/L581)</f>
        <v/>
      </c>
      <c r="N581" s="157">
        <f>IF(B581="","",(D581-M581))</f>
        <v/>
      </c>
      <c r="O581" s="157">
        <f>IF(B581="","",BID_OFFER_SPREAD/2*D581)</f>
        <v/>
      </c>
      <c r="P581" s="157">
        <f>IF(A581="","",IF(D581=0,-E581,IF(AND(D581=(N581+O581),NOT(O581=0)),0,IF(D581&gt;=M581,N581/(1+O581),N581/(1-O581)))))</f>
        <v/>
      </c>
      <c r="Q581" s="157">
        <f>IF(B581="","", IF(D581=0,F581*P581/B581, L581*P581/B581))</f>
        <v/>
      </c>
      <c r="R581" s="157">
        <f>IF(B581="","", Q581+I581)</f>
        <v/>
      </c>
      <c r="S581" s="157">
        <f>IF(A581="","",IF(Q581&gt;0,-Q581*B581*(1+BID_OFFER_SPREAD/2),-Q581*B581*(1-BID_OFFER_SPREAD/2)))</f>
        <v/>
      </c>
      <c r="T581" s="157">
        <f>IF(B581="","", K581+S581)</f>
        <v/>
      </c>
      <c r="U581" s="157">
        <f>IF(B581="","", R581*B581)</f>
        <v/>
      </c>
      <c r="V581" s="157">
        <f>IF(E581="","",U581/(U581+T581))</f>
        <v/>
      </c>
      <c r="W581" s="86">
        <f>IF(B581="","", IF(ROUND(V581,10)=ROUND(D581,10),"Correct", "Error"))</f>
        <v/>
      </c>
      <c r="X581" s="158">
        <f>IF(B581="","", T581+U581)</f>
        <v/>
      </c>
    </row>
    <row customHeight="1" ht="13.5" r="582" s="75">
      <c r="A582" s="126">
        <f>IF('Time Series Inputs'!A582="","",'Time Series Inputs'!A582)</f>
        <v/>
      </c>
      <c r="B582" s="157">
        <f>IF('Time Series Inputs'!B582="","",'Time Series Inputs'!B582)</f>
        <v/>
      </c>
      <c r="C582" s="157">
        <f>IF('Time Series Inputs'!C582="","",'Time Series Inputs'!C582)</f>
        <v/>
      </c>
      <c r="D582" s="157">
        <f>IF(A582="","",'Apply Constraints'!A582)</f>
        <v/>
      </c>
      <c r="E582" s="157">
        <f>IF(B582="","",(V581*B582/B581/(1+V581*(B582/B581-1))))</f>
        <v/>
      </c>
      <c r="F582" s="157">
        <f>IF(B582="","",R581*B582+T581)</f>
        <v/>
      </c>
      <c r="G582" s="157">
        <f>IF(B582="","", E582*F582)</f>
        <v/>
      </c>
      <c r="H582" s="157">
        <f>IF(B582="","", F582 - R581*B582)</f>
        <v/>
      </c>
      <c r="I582" s="157">
        <f>IF(B582="","", G582/B582)</f>
        <v/>
      </c>
      <c r="J582" s="157">
        <f>IF(B582="","", -F582* (1-(1-ANNUAL_STRATEGY_FEE)^(1/252)))</f>
        <v/>
      </c>
      <c r="K582" s="157">
        <f>IF(B582="","", H582+J582)</f>
        <v/>
      </c>
      <c r="L582" s="157">
        <f>IF(B582="","", K582+G582)</f>
        <v/>
      </c>
      <c r="M582" s="157">
        <f>IF(B582="","", G582/L582)</f>
        <v/>
      </c>
      <c r="N582" s="157">
        <f>IF(B582="","",(D582-M582))</f>
        <v/>
      </c>
      <c r="O582" s="157">
        <f>IF(B582="","",BID_OFFER_SPREAD/2*D582)</f>
        <v/>
      </c>
      <c r="P582" s="157">
        <f>IF(A582="","",IF(D582=0,-E582,IF(AND(D582=(N582+O582),NOT(O582=0)),0,IF(D582&gt;=M582,N582/(1+O582),N582/(1-O582)))))</f>
        <v/>
      </c>
      <c r="Q582" s="157">
        <f>IF(B582="","", IF(D582=0,F582*P582/B582, L582*P582/B582))</f>
        <v/>
      </c>
      <c r="R582" s="157">
        <f>IF(B582="","", Q582+I582)</f>
        <v/>
      </c>
      <c r="S582" s="157">
        <f>IF(A582="","",IF(Q582&gt;0,-Q582*B582*(1+BID_OFFER_SPREAD/2),-Q582*B582*(1-BID_OFFER_SPREAD/2)))</f>
        <v/>
      </c>
      <c r="T582" s="157">
        <f>IF(B582="","", K582+S582)</f>
        <v/>
      </c>
      <c r="U582" s="157">
        <f>IF(B582="","", R582*B582)</f>
        <v/>
      </c>
      <c r="V582" s="157">
        <f>IF(E582="","",U582/(U582+T582))</f>
        <v/>
      </c>
      <c r="W582" s="86">
        <f>IF(B582="","", IF(ROUND(V582,10)=ROUND(D582,10),"Correct", "Error"))</f>
        <v/>
      </c>
      <c r="X582" s="158">
        <f>IF(B582="","", T582+U582)</f>
        <v/>
      </c>
    </row>
    <row customHeight="1" ht="13.5" r="583" s="75">
      <c r="A583" s="126">
        <f>IF('Time Series Inputs'!A583="","",'Time Series Inputs'!A583)</f>
        <v/>
      </c>
      <c r="B583" s="157">
        <f>IF('Time Series Inputs'!B583="","",'Time Series Inputs'!B583)</f>
        <v/>
      </c>
      <c r="C583" s="157">
        <f>IF('Time Series Inputs'!C583="","",'Time Series Inputs'!C583)</f>
        <v/>
      </c>
      <c r="D583" s="157">
        <f>IF(A583="","",'Apply Constraints'!A583)</f>
        <v/>
      </c>
      <c r="E583" s="157">
        <f>IF(B583="","",(V582*B583/B582/(1+V582*(B583/B582-1))))</f>
        <v/>
      </c>
      <c r="F583" s="157">
        <f>IF(B583="","",R582*B583+T582)</f>
        <v/>
      </c>
      <c r="G583" s="157">
        <f>IF(B583="","", E583*F583)</f>
        <v/>
      </c>
      <c r="H583" s="157">
        <f>IF(B583="","", F583 - R582*B583)</f>
        <v/>
      </c>
      <c r="I583" s="157">
        <f>IF(B583="","", G583/B583)</f>
        <v/>
      </c>
      <c r="J583" s="157">
        <f>IF(B583="","", -F583* (1-(1-ANNUAL_STRATEGY_FEE)^(1/252)))</f>
        <v/>
      </c>
      <c r="K583" s="157">
        <f>IF(B583="","", H583+J583)</f>
        <v/>
      </c>
      <c r="L583" s="157">
        <f>IF(B583="","", K583+G583)</f>
        <v/>
      </c>
      <c r="M583" s="157">
        <f>IF(B583="","", G583/L583)</f>
        <v/>
      </c>
      <c r="N583" s="157">
        <f>IF(B583="","",(D583-M583))</f>
        <v/>
      </c>
      <c r="O583" s="157">
        <f>IF(B583="","",BID_OFFER_SPREAD/2*D583)</f>
        <v/>
      </c>
      <c r="P583" s="157">
        <f>IF(A583="","",IF(D583=0,-E583,IF(AND(D583=(N583+O583),NOT(O583=0)),0,IF(D583&gt;=M583,N583/(1+O583),N583/(1-O583)))))</f>
        <v/>
      </c>
      <c r="Q583" s="157">
        <f>IF(B583="","", IF(D583=0,F583*P583/B583, L583*P583/B583))</f>
        <v/>
      </c>
      <c r="R583" s="157">
        <f>IF(B583="","", Q583+I583)</f>
        <v/>
      </c>
      <c r="S583" s="157">
        <f>IF(A583="","",IF(Q583&gt;0,-Q583*B583*(1+BID_OFFER_SPREAD/2),-Q583*B583*(1-BID_OFFER_SPREAD/2)))</f>
        <v/>
      </c>
      <c r="T583" s="157">
        <f>IF(B583="","", K583+S583)</f>
        <v/>
      </c>
      <c r="U583" s="157">
        <f>IF(B583="","", R583*B583)</f>
        <v/>
      </c>
      <c r="V583" s="157">
        <f>IF(E583="","",U583/(U583+T583))</f>
        <v/>
      </c>
      <c r="W583" s="86">
        <f>IF(B583="","", IF(ROUND(V583,10)=ROUND(D583,10),"Correct", "Error"))</f>
        <v/>
      </c>
      <c r="X583" s="158">
        <f>IF(B583="","", T583+U583)</f>
        <v/>
      </c>
    </row>
    <row customHeight="1" ht="13.5" r="584" s="75">
      <c r="A584" s="126">
        <f>IF('Time Series Inputs'!A584="","",'Time Series Inputs'!A584)</f>
        <v/>
      </c>
      <c r="B584" s="157">
        <f>IF('Time Series Inputs'!B584="","",'Time Series Inputs'!B584)</f>
        <v/>
      </c>
      <c r="C584" s="157">
        <f>IF('Time Series Inputs'!C584="","",'Time Series Inputs'!C584)</f>
        <v/>
      </c>
      <c r="D584" s="157">
        <f>IF(A584="","",'Apply Constraints'!A584)</f>
        <v/>
      </c>
      <c r="E584" s="157">
        <f>IF(B584="","",(V583*B584/B583/(1+V583*(B584/B583-1))))</f>
        <v/>
      </c>
      <c r="F584" s="157">
        <f>IF(B584="","",R583*B584+T583)</f>
        <v/>
      </c>
      <c r="G584" s="157">
        <f>IF(B584="","", E584*F584)</f>
        <v/>
      </c>
      <c r="H584" s="157">
        <f>IF(B584="","", F584 - R583*B584)</f>
        <v/>
      </c>
      <c r="I584" s="157">
        <f>IF(B584="","", G584/B584)</f>
        <v/>
      </c>
      <c r="J584" s="157">
        <f>IF(B584="","", -F584* (1-(1-ANNUAL_STRATEGY_FEE)^(1/252)))</f>
        <v/>
      </c>
      <c r="K584" s="157">
        <f>IF(B584="","", H584+J584)</f>
        <v/>
      </c>
      <c r="L584" s="157">
        <f>IF(B584="","", K584+G584)</f>
        <v/>
      </c>
      <c r="M584" s="157">
        <f>IF(B584="","", G584/L584)</f>
        <v/>
      </c>
      <c r="N584" s="157">
        <f>IF(B584="","",(D584-M584))</f>
        <v/>
      </c>
      <c r="O584" s="157">
        <f>IF(B584="","",BID_OFFER_SPREAD/2*D584)</f>
        <v/>
      </c>
      <c r="P584" s="157">
        <f>IF(A584="","",IF(D584=0,-E584,IF(AND(D584=(N584+O584),NOT(O584=0)),0,IF(D584&gt;=M584,N584/(1+O584),N584/(1-O584)))))</f>
        <v/>
      </c>
      <c r="Q584" s="157">
        <f>IF(B584="","", IF(D584=0,F584*P584/B584, L584*P584/B584))</f>
        <v/>
      </c>
      <c r="R584" s="157">
        <f>IF(B584="","", Q584+I584)</f>
        <v/>
      </c>
      <c r="S584" s="157">
        <f>IF(A584="","",IF(Q584&gt;0,-Q584*B584*(1+BID_OFFER_SPREAD/2),-Q584*B584*(1-BID_OFFER_SPREAD/2)))</f>
        <v/>
      </c>
      <c r="T584" s="157">
        <f>IF(B584="","", K584+S584)</f>
        <v/>
      </c>
      <c r="U584" s="157">
        <f>IF(B584="","", R584*B584)</f>
        <v/>
      </c>
      <c r="V584" s="157">
        <f>IF(E584="","",U584/(U584+T584))</f>
        <v/>
      </c>
      <c r="W584" s="86">
        <f>IF(B584="","", IF(ROUND(V584,10)=ROUND(D584,10),"Correct", "Error"))</f>
        <v/>
      </c>
      <c r="X584" s="158">
        <f>IF(B584="","", T584+U584)</f>
        <v/>
      </c>
    </row>
    <row customHeight="1" ht="13.5" r="585" s="75">
      <c r="A585" s="126">
        <f>IF('Time Series Inputs'!A585="","",'Time Series Inputs'!A585)</f>
        <v/>
      </c>
      <c r="B585" s="157">
        <f>IF('Time Series Inputs'!B585="","",'Time Series Inputs'!B585)</f>
        <v/>
      </c>
      <c r="C585" s="157">
        <f>IF('Time Series Inputs'!C585="","",'Time Series Inputs'!C585)</f>
        <v/>
      </c>
      <c r="D585" s="157">
        <f>IF(A585="","",'Apply Constraints'!A585)</f>
        <v/>
      </c>
      <c r="E585" s="157">
        <f>IF(B585="","",(V584*B585/B584/(1+V584*(B585/B584-1))))</f>
        <v/>
      </c>
      <c r="F585" s="157">
        <f>IF(B585="","",R584*B585+T584)</f>
        <v/>
      </c>
      <c r="G585" s="157">
        <f>IF(B585="","", E585*F585)</f>
        <v/>
      </c>
      <c r="H585" s="157">
        <f>IF(B585="","", F585 - R584*B585)</f>
        <v/>
      </c>
      <c r="I585" s="157">
        <f>IF(B585="","", G585/B585)</f>
        <v/>
      </c>
      <c r="J585" s="157">
        <f>IF(B585="","", -F585* (1-(1-ANNUAL_STRATEGY_FEE)^(1/252)))</f>
        <v/>
      </c>
      <c r="K585" s="157">
        <f>IF(B585="","", H585+J585)</f>
        <v/>
      </c>
      <c r="L585" s="157">
        <f>IF(B585="","", K585+G585)</f>
        <v/>
      </c>
      <c r="M585" s="157">
        <f>IF(B585="","", G585/L585)</f>
        <v/>
      </c>
      <c r="N585" s="157">
        <f>IF(B585="","",(D585-M585))</f>
        <v/>
      </c>
      <c r="O585" s="157">
        <f>IF(B585="","",BID_OFFER_SPREAD/2*D585)</f>
        <v/>
      </c>
      <c r="P585" s="157">
        <f>IF(A585="","",IF(D585=0,-E585,IF(AND(D585=(N585+O585),NOT(O585=0)),0,IF(D585&gt;=M585,N585/(1+O585),N585/(1-O585)))))</f>
        <v/>
      </c>
      <c r="Q585" s="157">
        <f>IF(B585="","", IF(D585=0,F585*P585/B585, L585*P585/B585))</f>
        <v/>
      </c>
      <c r="R585" s="157">
        <f>IF(B585="","", Q585+I585)</f>
        <v/>
      </c>
      <c r="S585" s="157">
        <f>IF(A585="","",IF(Q585&gt;0,-Q585*B585*(1+BID_OFFER_SPREAD/2),-Q585*B585*(1-BID_OFFER_SPREAD/2)))</f>
        <v/>
      </c>
      <c r="T585" s="157">
        <f>IF(B585="","", K585+S585)</f>
        <v/>
      </c>
      <c r="U585" s="157">
        <f>IF(B585="","", R585*B585)</f>
        <v/>
      </c>
      <c r="V585" s="157">
        <f>IF(E585="","",U585/(U585+T585))</f>
        <v/>
      </c>
      <c r="W585" s="86">
        <f>IF(B585="","", IF(ROUND(V585,10)=ROUND(D585,10),"Correct", "Error"))</f>
        <v/>
      </c>
      <c r="X585" s="158">
        <f>IF(B585="","", T585+U585)</f>
        <v/>
      </c>
    </row>
    <row customHeight="1" ht="13.5" r="586" s="75">
      <c r="A586" s="126">
        <f>IF('Time Series Inputs'!A586="","",'Time Series Inputs'!A586)</f>
        <v/>
      </c>
      <c r="B586" s="157">
        <f>IF('Time Series Inputs'!B586="","",'Time Series Inputs'!B586)</f>
        <v/>
      </c>
      <c r="C586" s="157">
        <f>IF('Time Series Inputs'!C586="","",'Time Series Inputs'!C586)</f>
        <v/>
      </c>
      <c r="D586" s="157">
        <f>IF(A586="","",'Apply Constraints'!A586)</f>
        <v/>
      </c>
      <c r="E586" s="157">
        <f>IF(B586="","",(V585*B586/B585/(1+V585*(B586/B585-1))))</f>
        <v/>
      </c>
      <c r="F586" s="157">
        <f>IF(B586="","",R585*B586+T585)</f>
        <v/>
      </c>
      <c r="G586" s="157">
        <f>IF(B586="","", E586*F586)</f>
        <v/>
      </c>
      <c r="H586" s="157">
        <f>IF(B586="","", F586 - R585*B586)</f>
        <v/>
      </c>
      <c r="I586" s="157">
        <f>IF(B586="","", G586/B586)</f>
        <v/>
      </c>
      <c r="J586" s="157">
        <f>IF(B586="","", -F586* (1-(1-ANNUAL_STRATEGY_FEE)^(1/252)))</f>
        <v/>
      </c>
      <c r="K586" s="157">
        <f>IF(B586="","", H586+J586)</f>
        <v/>
      </c>
      <c r="L586" s="157">
        <f>IF(B586="","", K586+G586)</f>
        <v/>
      </c>
      <c r="M586" s="157">
        <f>IF(B586="","", G586/L586)</f>
        <v/>
      </c>
      <c r="N586" s="157">
        <f>IF(B586="","",(D586-M586))</f>
        <v/>
      </c>
      <c r="O586" s="157">
        <f>IF(B586="","",BID_OFFER_SPREAD/2*D586)</f>
        <v/>
      </c>
      <c r="P586" s="157">
        <f>IF(A586="","",IF(D586=0,-E586,IF(AND(D586=(N586+O586),NOT(O586=0)),0,IF(D586&gt;=M586,N586/(1+O586),N586/(1-O586)))))</f>
        <v/>
      </c>
      <c r="Q586" s="157">
        <f>IF(B586="","", IF(D586=0,F586*P586/B586, L586*P586/B586))</f>
        <v/>
      </c>
      <c r="R586" s="157">
        <f>IF(B586="","", Q586+I586)</f>
        <v/>
      </c>
      <c r="S586" s="157">
        <f>IF(A586="","",IF(Q586&gt;0,-Q586*B586*(1+BID_OFFER_SPREAD/2),-Q586*B586*(1-BID_OFFER_SPREAD/2)))</f>
        <v/>
      </c>
      <c r="T586" s="157">
        <f>IF(B586="","", K586+S586)</f>
        <v/>
      </c>
      <c r="U586" s="157">
        <f>IF(B586="","", R586*B586)</f>
        <v/>
      </c>
      <c r="V586" s="157">
        <f>IF(E586="","",U586/(U586+T586))</f>
        <v/>
      </c>
      <c r="W586" s="86">
        <f>IF(B586="","", IF(ROUND(V586,10)=ROUND(D586,10),"Correct", "Error"))</f>
        <v/>
      </c>
      <c r="X586" s="158">
        <f>IF(B586="","", T586+U586)</f>
        <v/>
      </c>
    </row>
    <row customHeight="1" ht="13.5" r="587" s="75">
      <c r="A587" s="126">
        <f>IF('Time Series Inputs'!A587="","",'Time Series Inputs'!A587)</f>
        <v/>
      </c>
      <c r="B587" s="157">
        <f>IF('Time Series Inputs'!B587="","",'Time Series Inputs'!B587)</f>
        <v/>
      </c>
      <c r="C587" s="157">
        <f>IF('Time Series Inputs'!C587="","",'Time Series Inputs'!C587)</f>
        <v/>
      </c>
      <c r="D587" s="157">
        <f>IF(A587="","",'Apply Constraints'!A587)</f>
        <v/>
      </c>
      <c r="E587" s="157">
        <f>IF(B587="","",(V586*B587/B586/(1+V586*(B587/B586-1))))</f>
        <v/>
      </c>
      <c r="F587" s="157">
        <f>IF(B587="","",R586*B587+T586)</f>
        <v/>
      </c>
      <c r="G587" s="157">
        <f>IF(B587="","", E587*F587)</f>
        <v/>
      </c>
      <c r="H587" s="157">
        <f>IF(B587="","", F587 - R586*B587)</f>
        <v/>
      </c>
      <c r="I587" s="157">
        <f>IF(B587="","", G587/B587)</f>
        <v/>
      </c>
      <c r="J587" s="157">
        <f>IF(B587="","", -F587* (1-(1-ANNUAL_STRATEGY_FEE)^(1/252)))</f>
        <v/>
      </c>
      <c r="K587" s="157">
        <f>IF(B587="","", H587+J587)</f>
        <v/>
      </c>
      <c r="L587" s="157">
        <f>IF(B587="","", K587+G587)</f>
        <v/>
      </c>
      <c r="M587" s="157">
        <f>IF(B587="","", G587/L587)</f>
        <v/>
      </c>
      <c r="N587" s="157">
        <f>IF(B587="","",(D587-M587))</f>
        <v/>
      </c>
      <c r="O587" s="157">
        <f>IF(B587="","",BID_OFFER_SPREAD/2*D587)</f>
        <v/>
      </c>
      <c r="P587" s="157">
        <f>IF(A587="","",IF(D587=0,-E587,IF(AND(D587=(N587+O587),NOT(O587=0)),0,IF(D587&gt;=M587,N587/(1+O587),N587/(1-O587)))))</f>
        <v/>
      </c>
      <c r="Q587" s="157">
        <f>IF(B587="","", IF(D587=0,F587*P587/B587, L587*P587/B587))</f>
        <v/>
      </c>
      <c r="R587" s="157">
        <f>IF(B587="","", Q587+I587)</f>
        <v/>
      </c>
      <c r="S587" s="157">
        <f>IF(A587="","",IF(Q587&gt;0,-Q587*B587*(1+BID_OFFER_SPREAD/2),-Q587*B587*(1-BID_OFFER_SPREAD/2)))</f>
        <v/>
      </c>
      <c r="T587" s="157">
        <f>IF(B587="","", K587+S587)</f>
        <v/>
      </c>
      <c r="U587" s="157">
        <f>IF(B587="","", R587*B587)</f>
        <v/>
      </c>
      <c r="V587" s="157">
        <f>IF(E587="","",U587/(U587+T587))</f>
        <v/>
      </c>
      <c r="W587" s="86">
        <f>IF(B587="","", IF(ROUND(V587,10)=ROUND(D587,10),"Correct", "Error"))</f>
        <v/>
      </c>
      <c r="X587" s="158">
        <f>IF(B587="","", T587+U587)</f>
        <v/>
      </c>
    </row>
    <row customHeight="1" ht="13.5" r="588" s="75">
      <c r="A588" s="126">
        <f>IF('Time Series Inputs'!A588="","",'Time Series Inputs'!A588)</f>
        <v/>
      </c>
      <c r="B588" s="157">
        <f>IF('Time Series Inputs'!B588="","",'Time Series Inputs'!B588)</f>
        <v/>
      </c>
      <c r="C588" s="157">
        <f>IF('Time Series Inputs'!C588="","",'Time Series Inputs'!C588)</f>
        <v/>
      </c>
      <c r="D588" s="157">
        <f>IF(A588="","",'Apply Constraints'!A588)</f>
        <v/>
      </c>
      <c r="E588" s="157">
        <f>IF(B588="","",(V587*B588/B587/(1+V587*(B588/B587-1))))</f>
        <v/>
      </c>
      <c r="F588" s="157">
        <f>IF(B588="","",R587*B588+T587)</f>
        <v/>
      </c>
      <c r="G588" s="157">
        <f>IF(B588="","", E588*F588)</f>
        <v/>
      </c>
      <c r="H588" s="157">
        <f>IF(B588="","", F588 - R587*B588)</f>
        <v/>
      </c>
      <c r="I588" s="157">
        <f>IF(B588="","", G588/B588)</f>
        <v/>
      </c>
      <c r="J588" s="157">
        <f>IF(B588="","", -F588* (1-(1-ANNUAL_STRATEGY_FEE)^(1/252)))</f>
        <v/>
      </c>
      <c r="K588" s="157">
        <f>IF(B588="","", H588+J588)</f>
        <v/>
      </c>
      <c r="L588" s="157">
        <f>IF(B588="","", K588+G588)</f>
        <v/>
      </c>
      <c r="M588" s="157">
        <f>IF(B588="","", G588/L588)</f>
        <v/>
      </c>
      <c r="N588" s="157">
        <f>IF(B588="","",(D588-M588))</f>
        <v/>
      </c>
      <c r="O588" s="157">
        <f>IF(B588="","",BID_OFFER_SPREAD/2*D588)</f>
        <v/>
      </c>
      <c r="P588" s="157">
        <f>IF(A588="","",IF(D588=0,-E588,IF(AND(D588=(N588+O588),NOT(O588=0)),0,IF(D588&gt;=M588,N588/(1+O588),N588/(1-O588)))))</f>
        <v/>
      </c>
      <c r="Q588" s="157">
        <f>IF(B588="","", IF(D588=0,F588*P588/B588, L588*P588/B588))</f>
        <v/>
      </c>
      <c r="R588" s="157">
        <f>IF(B588="","", Q588+I588)</f>
        <v/>
      </c>
      <c r="S588" s="157">
        <f>IF(A588="","",IF(Q588&gt;0,-Q588*B588*(1+BID_OFFER_SPREAD/2),-Q588*B588*(1-BID_OFFER_SPREAD/2)))</f>
        <v/>
      </c>
      <c r="T588" s="157">
        <f>IF(B588="","", K588+S588)</f>
        <v/>
      </c>
      <c r="U588" s="157">
        <f>IF(B588="","", R588*B588)</f>
        <v/>
      </c>
      <c r="V588" s="157">
        <f>IF(E588="","",U588/(U588+T588))</f>
        <v/>
      </c>
      <c r="W588" s="86">
        <f>IF(B588="","", IF(ROUND(V588,10)=ROUND(D588,10),"Correct", "Error"))</f>
        <v/>
      </c>
      <c r="X588" s="158">
        <f>IF(B588="","", T588+U588)</f>
        <v/>
      </c>
    </row>
    <row customHeight="1" ht="13.5" r="589" s="75">
      <c r="A589" s="126">
        <f>IF('Time Series Inputs'!A589="","",'Time Series Inputs'!A589)</f>
        <v/>
      </c>
      <c r="B589" s="157">
        <f>IF('Time Series Inputs'!B589="","",'Time Series Inputs'!B589)</f>
        <v/>
      </c>
      <c r="C589" s="157">
        <f>IF('Time Series Inputs'!C589="","",'Time Series Inputs'!C589)</f>
        <v/>
      </c>
      <c r="D589" s="157">
        <f>IF(A589="","",'Apply Constraints'!A589)</f>
        <v/>
      </c>
      <c r="E589" s="157">
        <f>IF(B589="","",(V588*B589/B588/(1+V588*(B589/B588-1))))</f>
        <v/>
      </c>
      <c r="F589" s="157">
        <f>IF(B589="","",R588*B589+T588)</f>
        <v/>
      </c>
      <c r="G589" s="157">
        <f>IF(B589="","", E589*F589)</f>
        <v/>
      </c>
      <c r="H589" s="157">
        <f>IF(B589="","", F589 - R588*B589)</f>
        <v/>
      </c>
      <c r="I589" s="157">
        <f>IF(B589="","", G589/B589)</f>
        <v/>
      </c>
      <c r="J589" s="157">
        <f>IF(B589="","", -F589* (1-(1-ANNUAL_STRATEGY_FEE)^(1/252)))</f>
        <v/>
      </c>
      <c r="K589" s="157">
        <f>IF(B589="","", H589+J589)</f>
        <v/>
      </c>
      <c r="L589" s="157">
        <f>IF(B589="","", K589+G589)</f>
        <v/>
      </c>
      <c r="M589" s="157">
        <f>IF(B589="","", G589/L589)</f>
        <v/>
      </c>
      <c r="N589" s="157">
        <f>IF(B589="","",(D589-M589))</f>
        <v/>
      </c>
      <c r="O589" s="157">
        <f>IF(B589="","",BID_OFFER_SPREAD/2*D589)</f>
        <v/>
      </c>
      <c r="P589" s="157">
        <f>IF(A589="","",IF(D589=0,-E589,IF(AND(D589=(N589+O589),NOT(O589=0)),0,IF(D589&gt;=M589,N589/(1+O589),N589/(1-O589)))))</f>
        <v/>
      </c>
      <c r="Q589" s="157">
        <f>IF(B589="","", IF(D589=0,F589*P589/B589, L589*P589/B589))</f>
        <v/>
      </c>
      <c r="R589" s="157">
        <f>IF(B589="","", Q589+I589)</f>
        <v/>
      </c>
      <c r="S589" s="157">
        <f>IF(A589="","",IF(Q589&gt;0,-Q589*B589*(1+BID_OFFER_SPREAD/2),-Q589*B589*(1-BID_OFFER_SPREAD/2)))</f>
        <v/>
      </c>
      <c r="T589" s="157">
        <f>IF(B589="","", K589+S589)</f>
        <v/>
      </c>
      <c r="U589" s="157">
        <f>IF(B589="","", R589*B589)</f>
        <v/>
      </c>
      <c r="V589" s="157">
        <f>IF(E589="","",U589/(U589+T589))</f>
        <v/>
      </c>
      <c r="W589" s="86">
        <f>IF(B589="","", IF(ROUND(V589,10)=ROUND(D589,10),"Correct", "Error"))</f>
        <v/>
      </c>
      <c r="X589" s="158">
        <f>IF(B589="","", T589+U589)</f>
        <v/>
      </c>
    </row>
    <row customHeight="1" ht="13.5" r="590" s="75">
      <c r="A590" s="126">
        <f>IF('Time Series Inputs'!A590="","",'Time Series Inputs'!A590)</f>
        <v/>
      </c>
      <c r="B590" s="157">
        <f>IF('Time Series Inputs'!B590="","",'Time Series Inputs'!B590)</f>
        <v/>
      </c>
      <c r="C590" s="157">
        <f>IF('Time Series Inputs'!C590="","",'Time Series Inputs'!C590)</f>
        <v/>
      </c>
      <c r="D590" s="157">
        <f>IF(A590="","",'Apply Constraints'!A590)</f>
        <v/>
      </c>
      <c r="E590" s="157">
        <f>IF(B590="","",(V589*B590/B589/(1+V589*(B590/B589-1))))</f>
        <v/>
      </c>
      <c r="F590" s="157">
        <f>IF(B590="","",R589*B590+T589)</f>
        <v/>
      </c>
      <c r="G590" s="157">
        <f>IF(B590="","", E590*F590)</f>
        <v/>
      </c>
      <c r="H590" s="157">
        <f>IF(B590="","", F590 - R589*B590)</f>
        <v/>
      </c>
      <c r="I590" s="157">
        <f>IF(B590="","", G590/B590)</f>
        <v/>
      </c>
      <c r="J590" s="157">
        <f>IF(B590="","", -F590* (1-(1-ANNUAL_STRATEGY_FEE)^(1/252)))</f>
        <v/>
      </c>
      <c r="K590" s="157">
        <f>IF(B590="","", H590+J590)</f>
        <v/>
      </c>
      <c r="L590" s="157">
        <f>IF(B590="","", K590+G590)</f>
        <v/>
      </c>
      <c r="M590" s="157">
        <f>IF(B590="","", G590/L590)</f>
        <v/>
      </c>
      <c r="N590" s="157">
        <f>IF(B590="","",(D590-M590))</f>
        <v/>
      </c>
      <c r="O590" s="157">
        <f>IF(B590="","",BID_OFFER_SPREAD/2*D590)</f>
        <v/>
      </c>
      <c r="P590" s="157">
        <f>IF(A590="","",IF(D590=0,-E590,IF(AND(D590=(N590+O590),NOT(O590=0)),0,IF(D590&gt;=M590,N590/(1+O590),N590/(1-O590)))))</f>
        <v/>
      </c>
      <c r="Q590" s="157">
        <f>IF(B590="","", IF(D590=0,F590*P590/B590, L590*P590/B590))</f>
        <v/>
      </c>
      <c r="R590" s="157">
        <f>IF(B590="","", Q590+I590)</f>
        <v/>
      </c>
      <c r="S590" s="157">
        <f>IF(A590="","",IF(Q590&gt;0,-Q590*B590*(1+BID_OFFER_SPREAD/2),-Q590*B590*(1-BID_OFFER_SPREAD/2)))</f>
        <v/>
      </c>
      <c r="T590" s="157">
        <f>IF(B590="","", K590+S590)</f>
        <v/>
      </c>
      <c r="U590" s="157">
        <f>IF(B590="","", R590*B590)</f>
        <v/>
      </c>
      <c r="V590" s="157">
        <f>IF(E590="","",U590/(U590+T590))</f>
        <v/>
      </c>
      <c r="W590" s="86">
        <f>IF(B590="","", IF(ROUND(V590,10)=ROUND(D590,10),"Correct", "Error"))</f>
        <v/>
      </c>
      <c r="X590" s="158">
        <f>IF(B590="","", T590+U590)</f>
        <v/>
      </c>
    </row>
    <row customHeight="1" ht="13.5" r="591" s="75">
      <c r="A591" s="126">
        <f>IF('Time Series Inputs'!A591="","",'Time Series Inputs'!A591)</f>
        <v/>
      </c>
      <c r="B591" s="157">
        <f>IF('Time Series Inputs'!B591="","",'Time Series Inputs'!B591)</f>
        <v/>
      </c>
      <c r="C591" s="157">
        <f>IF('Time Series Inputs'!C591="","",'Time Series Inputs'!C591)</f>
        <v/>
      </c>
      <c r="D591" s="157">
        <f>IF(A591="","",'Apply Constraints'!A591)</f>
        <v/>
      </c>
      <c r="E591" s="157">
        <f>IF(B591="","",(V590*B591/B590/(1+V590*(B591/B590-1))))</f>
        <v/>
      </c>
      <c r="F591" s="157">
        <f>IF(B591="","",R590*B591+T590)</f>
        <v/>
      </c>
      <c r="G591" s="157">
        <f>IF(B591="","", E591*F591)</f>
        <v/>
      </c>
      <c r="H591" s="157">
        <f>IF(B591="","", F591 - R590*B591)</f>
        <v/>
      </c>
      <c r="I591" s="157">
        <f>IF(B591="","", G591/B591)</f>
        <v/>
      </c>
      <c r="J591" s="157">
        <f>IF(B591="","", -F591* (1-(1-ANNUAL_STRATEGY_FEE)^(1/252)))</f>
        <v/>
      </c>
      <c r="K591" s="157">
        <f>IF(B591="","", H591+J591)</f>
        <v/>
      </c>
      <c r="L591" s="157">
        <f>IF(B591="","", K591+G591)</f>
        <v/>
      </c>
      <c r="M591" s="157">
        <f>IF(B591="","", G591/L591)</f>
        <v/>
      </c>
      <c r="N591" s="157">
        <f>IF(B591="","",(D591-M591))</f>
        <v/>
      </c>
      <c r="O591" s="157">
        <f>IF(B591="","",BID_OFFER_SPREAD/2*D591)</f>
        <v/>
      </c>
      <c r="P591" s="157">
        <f>IF(A591="","",IF(D591=0,-E591,IF(AND(D591=(N591+O591),NOT(O591=0)),0,IF(D591&gt;=M591,N591/(1+O591),N591/(1-O591)))))</f>
        <v/>
      </c>
      <c r="Q591" s="157">
        <f>IF(B591="","", IF(D591=0,F591*P591/B591, L591*P591/B591))</f>
        <v/>
      </c>
      <c r="R591" s="157">
        <f>IF(B591="","", Q591+I591)</f>
        <v/>
      </c>
      <c r="S591" s="157">
        <f>IF(A591="","",IF(Q591&gt;0,-Q591*B591*(1+BID_OFFER_SPREAD/2),-Q591*B591*(1-BID_OFFER_SPREAD/2)))</f>
        <v/>
      </c>
      <c r="T591" s="157">
        <f>IF(B591="","", K591+S591)</f>
        <v/>
      </c>
      <c r="U591" s="157">
        <f>IF(B591="","", R591*B591)</f>
        <v/>
      </c>
      <c r="V591" s="157">
        <f>IF(E591="","",U591/(U591+T591))</f>
        <v/>
      </c>
      <c r="W591" s="86">
        <f>IF(B591="","", IF(ROUND(V591,10)=ROUND(D591,10),"Correct", "Error"))</f>
        <v/>
      </c>
      <c r="X591" s="158">
        <f>IF(B591="","", T591+U591)</f>
        <v/>
      </c>
    </row>
    <row customHeight="1" ht="13.5" r="592" s="75">
      <c r="A592" s="126">
        <f>IF('Time Series Inputs'!A592="","",'Time Series Inputs'!A592)</f>
        <v/>
      </c>
      <c r="B592" s="157">
        <f>IF('Time Series Inputs'!B592="","",'Time Series Inputs'!B592)</f>
        <v/>
      </c>
      <c r="C592" s="157">
        <f>IF('Time Series Inputs'!C592="","",'Time Series Inputs'!C592)</f>
        <v/>
      </c>
      <c r="D592" s="157">
        <f>IF(A592="","",'Apply Constraints'!A592)</f>
        <v/>
      </c>
      <c r="E592" s="157">
        <f>IF(B592="","",(V591*B592/B591/(1+V591*(B592/B591-1))))</f>
        <v/>
      </c>
      <c r="F592" s="157">
        <f>IF(B592="","",R591*B592+T591)</f>
        <v/>
      </c>
      <c r="G592" s="157">
        <f>IF(B592="","", E592*F592)</f>
        <v/>
      </c>
      <c r="H592" s="157">
        <f>IF(B592="","", F592 - R591*B592)</f>
        <v/>
      </c>
      <c r="I592" s="157">
        <f>IF(B592="","", G592/B592)</f>
        <v/>
      </c>
      <c r="J592" s="157">
        <f>IF(B592="","", -F592* (1-(1-ANNUAL_STRATEGY_FEE)^(1/252)))</f>
        <v/>
      </c>
      <c r="K592" s="157">
        <f>IF(B592="","", H592+J592)</f>
        <v/>
      </c>
      <c r="L592" s="157">
        <f>IF(B592="","", K592+G592)</f>
        <v/>
      </c>
      <c r="M592" s="157">
        <f>IF(B592="","", G592/L592)</f>
        <v/>
      </c>
      <c r="N592" s="157">
        <f>IF(B592="","",(D592-M592))</f>
        <v/>
      </c>
      <c r="O592" s="157">
        <f>IF(B592="","",BID_OFFER_SPREAD/2*D592)</f>
        <v/>
      </c>
      <c r="P592" s="157">
        <f>IF(A592="","",IF(D592=0,-E592,IF(AND(D592=(N592+O592),NOT(O592=0)),0,IF(D592&gt;=M592,N592/(1+O592),N592/(1-O592)))))</f>
        <v/>
      </c>
      <c r="Q592" s="157">
        <f>IF(B592="","", IF(D592=0,F592*P592/B592, L592*P592/B592))</f>
        <v/>
      </c>
      <c r="R592" s="157">
        <f>IF(B592="","", Q592+I592)</f>
        <v/>
      </c>
      <c r="S592" s="157">
        <f>IF(A592="","",IF(Q592&gt;0,-Q592*B592*(1+BID_OFFER_SPREAD/2),-Q592*B592*(1-BID_OFFER_SPREAD/2)))</f>
        <v/>
      </c>
      <c r="T592" s="157">
        <f>IF(B592="","", K592+S592)</f>
        <v/>
      </c>
      <c r="U592" s="157">
        <f>IF(B592="","", R592*B592)</f>
        <v/>
      </c>
      <c r="V592" s="157">
        <f>IF(E592="","",U592/(U592+T592))</f>
        <v/>
      </c>
      <c r="W592" s="86">
        <f>IF(B592="","", IF(ROUND(V592,10)=ROUND(D592,10),"Correct", "Error"))</f>
        <v/>
      </c>
      <c r="X592" s="158">
        <f>IF(B592="","", T592+U592)</f>
        <v/>
      </c>
    </row>
    <row customHeight="1" ht="13.5" r="593" s="75">
      <c r="A593" s="126">
        <f>IF('Time Series Inputs'!A593="","",'Time Series Inputs'!A593)</f>
        <v/>
      </c>
      <c r="B593" s="157">
        <f>IF('Time Series Inputs'!B593="","",'Time Series Inputs'!B593)</f>
        <v/>
      </c>
      <c r="C593" s="157">
        <f>IF('Time Series Inputs'!C593="","",'Time Series Inputs'!C593)</f>
        <v/>
      </c>
      <c r="D593" s="157">
        <f>IF(A593="","",'Apply Constraints'!A593)</f>
        <v/>
      </c>
      <c r="E593" s="157">
        <f>IF(B593="","",(V592*B593/B592/(1+V592*(B593/B592-1))))</f>
        <v/>
      </c>
      <c r="F593" s="157">
        <f>IF(B593="","",R592*B593+T592)</f>
        <v/>
      </c>
      <c r="G593" s="157">
        <f>IF(B593="","", E593*F593)</f>
        <v/>
      </c>
      <c r="H593" s="157">
        <f>IF(B593="","", F593 - R592*B593)</f>
        <v/>
      </c>
      <c r="I593" s="157">
        <f>IF(B593="","", G593/B593)</f>
        <v/>
      </c>
      <c r="J593" s="157">
        <f>IF(B593="","", -F593* (1-(1-ANNUAL_STRATEGY_FEE)^(1/252)))</f>
        <v/>
      </c>
      <c r="K593" s="157">
        <f>IF(B593="","", H593+J593)</f>
        <v/>
      </c>
      <c r="L593" s="157">
        <f>IF(B593="","", K593+G593)</f>
        <v/>
      </c>
      <c r="M593" s="157">
        <f>IF(B593="","", G593/L593)</f>
        <v/>
      </c>
      <c r="N593" s="157">
        <f>IF(B593="","",(D593-M593))</f>
        <v/>
      </c>
      <c r="O593" s="157">
        <f>IF(B593="","",BID_OFFER_SPREAD/2*D593)</f>
        <v/>
      </c>
      <c r="P593" s="157">
        <f>IF(A593="","",IF(D593=0,-E593,IF(AND(D593=(N593+O593),NOT(O593=0)),0,IF(D593&gt;=M593,N593/(1+O593),N593/(1-O593)))))</f>
        <v/>
      </c>
      <c r="Q593" s="157">
        <f>IF(B593="","", IF(D593=0,F593*P593/B593, L593*P593/B593))</f>
        <v/>
      </c>
      <c r="R593" s="157">
        <f>IF(B593="","", Q593+I593)</f>
        <v/>
      </c>
      <c r="S593" s="157">
        <f>IF(A593="","",IF(Q593&gt;0,-Q593*B593*(1+BID_OFFER_SPREAD/2),-Q593*B593*(1-BID_OFFER_SPREAD/2)))</f>
        <v/>
      </c>
      <c r="T593" s="157">
        <f>IF(B593="","", K593+S593)</f>
        <v/>
      </c>
      <c r="U593" s="157">
        <f>IF(B593="","", R593*B593)</f>
        <v/>
      </c>
      <c r="V593" s="157">
        <f>IF(E593="","",U593/(U593+T593))</f>
        <v/>
      </c>
      <c r="W593" s="86">
        <f>IF(B593="","", IF(ROUND(V593,10)=ROUND(D593,10),"Correct", "Error"))</f>
        <v/>
      </c>
      <c r="X593" s="158">
        <f>IF(B593="","", T593+U593)</f>
        <v/>
      </c>
    </row>
    <row customHeight="1" ht="13.5" r="594" s="75">
      <c r="A594" s="126">
        <f>IF('Time Series Inputs'!A594="","",'Time Series Inputs'!A594)</f>
        <v/>
      </c>
      <c r="B594" s="157">
        <f>IF('Time Series Inputs'!B594="","",'Time Series Inputs'!B594)</f>
        <v/>
      </c>
      <c r="C594" s="157">
        <f>IF('Time Series Inputs'!C594="","",'Time Series Inputs'!C594)</f>
        <v/>
      </c>
      <c r="D594" s="157">
        <f>IF(A594="","",'Apply Constraints'!A594)</f>
        <v/>
      </c>
      <c r="E594" s="157">
        <f>IF(B594="","",(V593*B594/B593/(1+V593*(B594/B593-1))))</f>
        <v/>
      </c>
      <c r="F594" s="157">
        <f>IF(B594="","",R593*B594+T593)</f>
        <v/>
      </c>
      <c r="G594" s="157">
        <f>IF(B594="","", E594*F594)</f>
        <v/>
      </c>
      <c r="H594" s="157">
        <f>IF(B594="","", F594 - R593*B594)</f>
        <v/>
      </c>
      <c r="I594" s="157">
        <f>IF(B594="","", G594/B594)</f>
        <v/>
      </c>
      <c r="J594" s="157">
        <f>IF(B594="","", -F594* (1-(1-ANNUAL_STRATEGY_FEE)^(1/252)))</f>
        <v/>
      </c>
      <c r="K594" s="157">
        <f>IF(B594="","", H594+J594)</f>
        <v/>
      </c>
      <c r="L594" s="157">
        <f>IF(B594="","", K594+G594)</f>
        <v/>
      </c>
      <c r="M594" s="157">
        <f>IF(B594="","", G594/L594)</f>
        <v/>
      </c>
      <c r="N594" s="157">
        <f>IF(B594="","",(D594-M594))</f>
        <v/>
      </c>
      <c r="O594" s="157">
        <f>IF(B594="","",BID_OFFER_SPREAD/2*D594)</f>
        <v/>
      </c>
      <c r="P594" s="157">
        <f>IF(A594="","",IF(D594=0,-E594,IF(AND(D594=(N594+O594),NOT(O594=0)),0,IF(D594&gt;=M594,N594/(1+O594),N594/(1-O594)))))</f>
        <v/>
      </c>
      <c r="Q594" s="157">
        <f>IF(B594="","", IF(D594=0,F594*P594/B594, L594*P594/B594))</f>
        <v/>
      </c>
      <c r="R594" s="157">
        <f>IF(B594="","", Q594+I594)</f>
        <v/>
      </c>
      <c r="S594" s="157">
        <f>IF(A594="","",IF(Q594&gt;0,-Q594*B594*(1+BID_OFFER_SPREAD/2),-Q594*B594*(1-BID_OFFER_SPREAD/2)))</f>
        <v/>
      </c>
      <c r="T594" s="157">
        <f>IF(B594="","", K594+S594)</f>
        <v/>
      </c>
      <c r="U594" s="157">
        <f>IF(B594="","", R594*B594)</f>
        <v/>
      </c>
      <c r="V594" s="157">
        <f>IF(E594="","",U594/(U594+T594))</f>
        <v/>
      </c>
      <c r="W594" s="86">
        <f>IF(B594="","", IF(ROUND(V594,10)=ROUND(D594,10),"Correct", "Error"))</f>
        <v/>
      </c>
      <c r="X594" s="158">
        <f>IF(B594="","", T594+U594)</f>
        <v/>
      </c>
    </row>
    <row customHeight="1" ht="13.5" r="595" s="75">
      <c r="A595" s="126">
        <f>IF('Time Series Inputs'!A595="","",'Time Series Inputs'!A595)</f>
        <v/>
      </c>
      <c r="B595" s="157">
        <f>IF('Time Series Inputs'!B595="","",'Time Series Inputs'!B595)</f>
        <v/>
      </c>
      <c r="C595" s="157">
        <f>IF('Time Series Inputs'!C595="","",'Time Series Inputs'!C595)</f>
        <v/>
      </c>
      <c r="D595" s="157">
        <f>IF(A595="","",'Apply Constraints'!A595)</f>
        <v/>
      </c>
      <c r="E595" s="157">
        <f>IF(B595="","",(V594*B595/B594/(1+V594*(B595/B594-1))))</f>
        <v/>
      </c>
      <c r="F595" s="157">
        <f>IF(B595="","",R594*B595+T594)</f>
        <v/>
      </c>
      <c r="G595" s="157">
        <f>IF(B595="","", E595*F595)</f>
        <v/>
      </c>
      <c r="H595" s="157">
        <f>IF(B595="","", F595 - R594*B595)</f>
        <v/>
      </c>
      <c r="I595" s="157">
        <f>IF(B595="","", G595/B595)</f>
        <v/>
      </c>
      <c r="J595" s="157">
        <f>IF(B595="","", -F595* (1-(1-ANNUAL_STRATEGY_FEE)^(1/252)))</f>
        <v/>
      </c>
      <c r="K595" s="157">
        <f>IF(B595="","", H595+J595)</f>
        <v/>
      </c>
      <c r="L595" s="157">
        <f>IF(B595="","", K595+G595)</f>
        <v/>
      </c>
      <c r="M595" s="157">
        <f>IF(B595="","", G595/L595)</f>
        <v/>
      </c>
      <c r="N595" s="157">
        <f>IF(B595="","",(D595-M595))</f>
        <v/>
      </c>
      <c r="O595" s="157">
        <f>IF(B595="","",BID_OFFER_SPREAD/2*D595)</f>
        <v/>
      </c>
      <c r="P595" s="157">
        <f>IF(A595="","",IF(D595=0,-E595,IF(AND(D595=(N595+O595),NOT(O595=0)),0,IF(D595&gt;=M595,N595/(1+O595),N595/(1-O595)))))</f>
        <v/>
      </c>
      <c r="Q595" s="157">
        <f>IF(B595="","", IF(D595=0,F595*P595/B595, L595*P595/B595))</f>
        <v/>
      </c>
      <c r="R595" s="157">
        <f>IF(B595="","", Q595+I595)</f>
        <v/>
      </c>
      <c r="S595" s="157">
        <f>IF(A595="","",IF(Q595&gt;0,-Q595*B595*(1+BID_OFFER_SPREAD/2),-Q595*B595*(1-BID_OFFER_SPREAD/2)))</f>
        <v/>
      </c>
      <c r="T595" s="157">
        <f>IF(B595="","", K595+S595)</f>
        <v/>
      </c>
      <c r="U595" s="157">
        <f>IF(B595="","", R595*B595)</f>
        <v/>
      </c>
      <c r="V595" s="157">
        <f>IF(E595="","",U595/(U595+T595))</f>
        <v/>
      </c>
      <c r="W595" s="86">
        <f>IF(B595="","", IF(ROUND(V595,10)=ROUND(D595,10),"Correct", "Error"))</f>
        <v/>
      </c>
      <c r="X595" s="158">
        <f>IF(B595="","", T595+U595)</f>
        <v/>
      </c>
    </row>
    <row customHeight="1" ht="13.5" r="596" s="75">
      <c r="A596" s="126">
        <f>IF('Time Series Inputs'!A596="","",'Time Series Inputs'!A596)</f>
        <v/>
      </c>
      <c r="B596" s="157">
        <f>IF('Time Series Inputs'!B596="","",'Time Series Inputs'!B596)</f>
        <v/>
      </c>
      <c r="C596" s="157">
        <f>IF('Time Series Inputs'!C596="","",'Time Series Inputs'!C596)</f>
        <v/>
      </c>
      <c r="D596" s="157">
        <f>IF(A596="","",'Apply Constraints'!A596)</f>
        <v/>
      </c>
      <c r="E596" s="157">
        <f>IF(B596="","",(V595*B596/B595/(1+V595*(B596/B595-1))))</f>
        <v/>
      </c>
      <c r="F596" s="157">
        <f>IF(B596="","",R595*B596+T595)</f>
        <v/>
      </c>
      <c r="G596" s="157">
        <f>IF(B596="","", E596*F596)</f>
        <v/>
      </c>
      <c r="H596" s="157">
        <f>IF(B596="","", F596 - R595*B596)</f>
        <v/>
      </c>
      <c r="I596" s="157">
        <f>IF(B596="","", G596/B596)</f>
        <v/>
      </c>
      <c r="J596" s="157">
        <f>IF(B596="","", -F596* (1-(1-ANNUAL_STRATEGY_FEE)^(1/252)))</f>
        <v/>
      </c>
      <c r="K596" s="157">
        <f>IF(B596="","", H596+J596)</f>
        <v/>
      </c>
      <c r="L596" s="157">
        <f>IF(B596="","", K596+G596)</f>
        <v/>
      </c>
      <c r="M596" s="157">
        <f>IF(B596="","", G596/L596)</f>
        <v/>
      </c>
      <c r="N596" s="157">
        <f>IF(B596="","",(D596-M596))</f>
        <v/>
      </c>
      <c r="O596" s="157">
        <f>IF(B596="","",BID_OFFER_SPREAD/2*D596)</f>
        <v/>
      </c>
      <c r="P596" s="157">
        <f>IF(A596="","",IF(D596=0,-E596,IF(AND(D596=(N596+O596),NOT(O596=0)),0,IF(D596&gt;=M596,N596/(1+O596),N596/(1-O596)))))</f>
        <v/>
      </c>
      <c r="Q596" s="157">
        <f>IF(B596="","", IF(D596=0,F596*P596/B596, L596*P596/B596))</f>
        <v/>
      </c>
      <c r="R596" s="157">
        <f>IF(B596="","", Q596+I596)</f>
        <v/>
      </c>
      <c r="S596" s="157">
        <f>IF(A596="","",IF(Q596&gt;0,-Q596*B596*(1+BID_OFFER_SPREAD/2),-Q596*B596*(1-BID_OFFER_SPREAD/2)))</f>
        <v/>
      </c>
      <c r="T596" s="157">
        <f>IF(B596="","", K596+S596)</f>
        <v/>
      </c>
      <c r="U596" s="157">
        <f>IF(B596="","", R596*B596)</f>
        <v/>
      </c>
      <c r="V596" s="157">
        <f>IF(E596="","",U596/(U596+T596))</f>
        <v/>
      </c>
      <c r="W596" s="86">
        <f>IF(B596="","", IF(ROUND(V596,10)=ROUND(D596,10),"Correct", "Error"))</f>
        <v/>
      </c>
      <c r="X596" s="158">
        <f>IF(B596="","", T596+U596)</f>
        <v/>
      </c>
    </row>
    <row customHeight="1" ht="13.5" r="597" s="75">
      <c r="A597" s="126">
        <f>IF('Time Series Inputs'!A597="","",'Time Series Inputs'!A597)</f>
        <v/>
      </c>
      <c r="B597" s="157">
        <f>IF('Time Series Inputs'!B597="","",'Time Series Inputs'!B597)</f>
        <v/>
      </c>
      <c r="C597" s="157">
        <f>IF('Time Series Inputs'!C597="","",'Time Series Inputs'!C597)</f>
        <v/>
      </c>
      <c r="D597" s="157">
        <f>IF(A597="","",'Apply Constraints'!A597)</f>
        <v/>
      </c>
      <c r="E597" s="157">
        <f>IF(B597="","",(V596*B597/B596/(1+V596*(B597/B596-1))))</f>
        <v/>
      </c>
      <c r="F597" s="157">
        <f>IF(B597="","",R596*B597+T596)</f>
        <v/>
      </c>
      <c r="G597" s="157">
        <f>IF(B597="","", E597*F597)</f>
        <v/>
      </c>
      <c r="H597" s="157">
        <f>IF(B597="","", F597 - R596*B597)</f>
        <v/>
      </c>
      <c r="I597" s="157">
        <f>IF(B597="","", G597/B597)</f>
        <v/>
      </c>
      <c r="J597" s="157">
        <f>IF(B597="","", -F597* (1-(1-ANNUAL_STRATEGY_FEE)^(1/252)))</f>
        <v/>
      </c>
      <c r="K597" s="157">
        <f>IF(B597="","", H597+J597)</f>
        <v/>
      </c>
      <c r="L597" s="157">
        <f>IF(B597="","", K597+G597)</f>
        <v/>
      </c>
      <c r="M597" s="157">
        <f>IF(B597="","", G597/L597)</f>
        <v/>
      </c>
      <c r="N597" s="157">
        <f>IF(B597="","",(D597-M597))</f>
        <v/>
      </c>
      <c r="O597" s="157">
        <f>IF(B597="","",BID_OFFER_SPREAD/2*D597)</f>
        <v/>
      </c>
      <c r="P597" s="157">
        <f>IF(A597="","",IF(D597=0,-E597,IF(AND(D597=(N597+O597),NOT(O597=0)),0,IF(D597&gt;=M597,N597/(1+O597),N597/(1-O597)))))</f>
        <v/>
      </c>
      <c r="Q597" s="157">
        <f>IF(B597="","", IF(D597=0,F597*P597/B597, L597*P597/B597))</f>
        <v/>
      </c>
      <c r="R597" s="157">
        <f>IF(B597="","", Q597+I597)</f>
        <v/>
      </c>
      <c r="S597" s="157">
        <f>IF(A597="","",IF(Q597&gt;0,-Q597*B597*(1+BID_OFFER_SPREAD/2),-Q597*B597*(1-BID_OFFER_SPREAD/2)))</f>
        <v/>
      </c>
      <c r="T597" s="157">
        <f>IF(B597="","", K597+S597)</f>
        <v/>
      </c>
      <c r="U597" s="157">
        <f>IF(B597="","", R597*B597)</f>
        <v/>
      </c>
      <c r="V597" s="157">
        <f>IF(E597="","",U597/(U597+T597))</f>
        <v/>
      </c>
      <c r="W597" s="86">
        <f>IF(B597="","", IF(ROUND(V597,10)=ROUND(D597,10),"Correct", "Error"))</f>
        <v/>
      </c>
      <c r="X597" s="158">
        <f>IF(B597="","", T597+U597)</f>
        <v/>
      </c>
    </row>
    <row customHeight="1" ht="13.5" r="598" s="75">
      <c r="A598" s="126">
        <f>IF('Time Series Inputs'!A598="","",'Time Series Inputs'!A598)</f>
        <v/>
      </c>
      <c r="B598" s="157">
        <f>IF('Time Series Inputs'!B598="","",'Time Series Inputs'!B598)</f>
        <v/>
      </c>
      <c r="C598" s="157">
        <f>IF('Time Series Inputs'!C598="","",'Time Series Inputs'!C598)</f>
        <v/>
      </c>
      <c r="D598" s="157">
        <f>IF(A598="","",'Apply Constraints'!A598)</f>
        <v/>
      </c>
      <c r="E598" s="157">
        <f>IF(B598="","",(V597*B598/B597/(1+V597*(B598/B597-1))))</f>
        <v/>
      </c>
      <c r="F598" s="157">
        <f>IF(B598="","",R597*B598+T597)</f>
        <v/>
      </c>
      <c r="G598" s="157">
        <f>IF(B598="","", E598*F598)</f>
        <v/>
      </c>
      <c r="H598" s="157">
        <f>IF(B598="","", F598 - R597*B598)</f>
        <v/>
      </c>
      <c r="I598" s="157">
        <f>IF(B598="","", G598/B598)</f>
        <v/>
      </c>
      <c r="J598" s="157">
        <f>IF(B598="","", -F598* (1-(1-ANNUAL_STRATEGY_FEE)^(1/252)))</f>
        <v/>
      </c>
      <c r="K598" s="157">
        <f>IF(B598="","", H598+J598)</f>
        <v/>
      </c>
      <c r="L598" s="157">
        <f>IF(B598="","", K598+G598)</f>
        <v/>
      </c>
      <c r="M598" s="157">
        <f>IF(B598="","", G598/L598)</f>
        <v/>
      </c>
      <c r="N598" s="157">
        <f>IF(B598="","",(D598-M598))</f>
        <v/>
      </c>
      <c r="O598" s="157">
        <f>IF(B598="","",BID_OFFER_SPREAD/2*D598)</f>
        <v/>
      </c>
      <c r="P598" s="157">
        <f>IF(A598="","",IF(D598=0,-E598,IF(AND(D598=(N598+O598),NOT(O598=0)),0,IF(D598&gt;=M598,N598/(1+O598),N598/(1-O598)))))</f>
        <v/>
      </c>
      <c r="Q598" s="157">
        <f>IF(B598="","", IF(D598=0,F598*P598/B598, L598*P598/B598))</f>
        <v/>
      </c>
      <c r="R598" s="157">
        <f>IF(B598="","", Q598+I598)</f>
        <v/>
      </c>
      <c r="S598" s="157">
        <f>IF(A598="","",IF(Q598&gt;0,-Q598*B598*(1+BID_OFFER_SPREAD/2),-Q598*B598*(1-BID_OFFER_SPREAD/2)))</f>
        <v/>
      </c>
      <c r="T598" s="157">
        <f>IF(B598="","", K598+S598)</f>
        <v/>
      </c>
      <c r="U598" s="157">
        <f>IF(B598="","", R598*B598)</f>
        <v/>
      </c>
      <c r="V598" s="157">
        <f>IF(E598="","",U598/(U598+T598))</f>
        <v/>
      </c>
      <c r="W598" s="86">
        <f>IF(B598="","", IF(ROUND(V598,10)=ROUND(D598,10),"Correct", "Error"))</f>
        <v/>
      </c>
      <c r="X598" s="158">
        <f>IF(B598="","", T598+U598)</f>
        <v/>
      </c>
    </row>
    <row customHeight="1" ht="13.5" r="599" s="75">
      <c r="A599" s="126">
        <f>IF('Time Series Inputs'!A599="","",'Time Series Inputs'!A599)</f>
        <v/>
      </c>
      <c r="B599" s="157">
        <f>IF('Time Series Inputs'!B599="","",'Time Series Inputs'!B599)</f>
        <v/>
      </c>
      <c r="C599" s="157">
        <f>IF('Time Series Inputs'!C599="","",'Time Series Inputs'!C599)</f>
        <v/>
      </c>
      <c r="D599" s="157">
        <f>IF(A599="","",'Apply Constraints'!A599)</f>
        <v/>
      </c>
      <c r="E599" s="157">
        <f>IF(B599="","",(V598*B599/B598/(1+V598*(B599/B598-1))))</f>
        <v/>
      </c>
      <c r="F599" s="157">
        <f>IF(B599="","",R598*B599+T598)</f>
        <v/>
      </c>
      <c r="G599" s="157">
        <f>IF(B599="","", E599*F599)</f>
        <v/>
      </c>
      <c r="H599" s="157">
        <f>IF(B599="","", F599 - R598*B599)</f>
        <v/>
      </c>
      <c r="I599" s="157">
        <f>IF(B599="","", G599/B599)</f>
        <v/>
      </c>
      <c r="J599" s="157">
        <f>IF(B599="","", -F599* (1-(1-ANNUAL_STRATEGY_FEE)^(1/252)))</f>
        <v/>
      </c>
      <c r="K599" s="157">
        <f>IF(B599="","", H599+J599)</f>
        <v/>
      </c>
      <c r="L599" s="157">
        <f>IF(B599="","", K599+G599)</f>
        <v/>
      </c>
      <c r="M599" s="157">
        <f>IF(B599="","", G599/L599)</f>
        <v/>
      </c>
      <c r="N599" s="157">
        <f>IF(B599="","",(D599-M599))</f>
        <v/>
      </c>
      <c r="O599" s="157">
        <f>IF(B599="","",BID_OFFER_SPREAD/2*D599)</f>
        <v/>
      </c>
      <c r="P599" s="157">
        <f>IF(A599="","",IF(D599=0,-E599,IF(AND(D599=(N599+O599),NOT(O599=0)),0,IF(D599&gt;=M599,N599/(1+O599),N599/(1-O599)))))</f>
        <v/>
      </c>
      <c r="Q599" s="157">
        <f>IF(B599="","", IF(D599=0,F599*P599/B599, L599*P599/B599))</f>
        <v/>
      </c>
      <c r="R599" s="157">
        <f>IF(B599="","", Q599+I599)</f>
        <v/>
      </c>
      <c r="S599" s="157">
        <f>IF(A599="","",IF(Q599&gt;0,-Q599*B599*(1+BID_OFFER_SPREAD/2),-Q599*B599*(1-BID_OFFER_SPREAD/2)))</f>
        <v/>
      </c>
      <c r="T599" s="157">
        <f>IF(B599="","", K599+S599)</f>
        <v/>
      </c>
      <c r="U599" s="157">
        <f>IF(B599="","", R599*B599)</f>
        <v/>
      </c>
      <c r="V599" s="157">
        <f>IF(E599="","",U599/(U599+T599))</f>
        <v/>
      </c>
      <c r="W599" s="86">
        <f>IF(B599="","", IF(ROUND(V599,10)=ROUND(D599,10),"Correct", "Error"))</f>
        <v/>
      </c>
      <c r="X599" s="158">
        <f>IF(B599="","", T599+U599)</f>
        <v/>
      </c>
    </row>
    <row customHeight="1" ht="13.5" r="600" s="75">
      <c r="A600" s="126">
        <f>IF('Time Series Inputs'!A600="","",'Time Series Inputs'!A600)</f>
        <v/>
      </c>
      <c r="B600" s="157">
        <f>IF('Time Series Inputs'!B600="","",'Time Series Inputs'!B600)</f>
        <v/>
      </c>
      <c r="C600" s="157">
        <f>IF('Time Series Inputs'!C600="","",'Time Series Inputs'!C600)</f>
        <v/>
      </c>
      <c r="D600" s="157">
        <f>IF(A600="","",'Apply Constraints'!A600)</f>
        <v/>
      </c>
      <c r="E600" s="157">
        <f>IF(B600="","",(V599*B600/B599/(1+V599*(B600/B599-1))))</f>
        <v/>
      </c>
      <c r="F600" s="157">
        <f>IF(B600="","",R599*B600+T599)</f>
        <v/>
      </c>
      <c r="G600" s="157">
        <f>IF(B600="","", E600*F600)</f>
        <v/>
      </c>
      <c r="H600" s="157">
        <f>IF(B600="","", F600 - R599*B600)</f>
        <v/>
      </c>
      <c r="I600" s="157">
        <f>IF(B600="","", G600/B600)</f>
        <v/>
      </c>
      <c r="J600" s="157">
        <f>IF(B600="","", -F600* (1-(1-ANNUAL_STRATEGY_FEE)^(1/252)))</f>
        <v/>
      </c>
      <c r="K600" s="157">
        <f>IF(B600="","", H600+J600)</f>
        <v/>
      </c>
      <c r="L600" s="157">
        <f>IF(B600="","", K600+G600)</f>
        <v/>
      </c>
      <c r="M600" s="157">
        <f>IF(B600="","", G600/L600)</f>
        <v/>
      </c>
      <c r="N600" s="157">
        <f>IF(B600="","",(D600-M600))</f>
        <v/>
      </c>
      <c r="O600" s="157">
        <f>IF(B600="","",BID_OFFER_SPREAD/2*D600)</f>
        <v/>
      </c>
      <c r="P600" s="157">
        <f>IF(A600="","",IF(D600=0,-E600,IF(AND(D600=(N600+O600),NOT(O600=0)),0,IF(D600&gt;=M600,N600/(1+O600),N600/(1-O600)))))</f>
        <v/>
      </c>
      <c r="Q600" s="157">
        <f>IF(B600="","", IF(D600=0,F600*P600/B600, L600*P600/B600))</f>
        <v/>
      </c>
      <c r="R600" s="157">
        <f>IF(B600="","", Q600+I600)</f>
        <v/>
      </c>
      <c r="S600" s="157">
        <f>IF(A600="","",IF(Q600&gt;0,-Q600*B600*(1+BID_OFFER_SPREAD/2),-Q600*B600*(1-BID_OFFER_SPREAD/2)))</f>
        <v/>
      </c>
      <c r="T600" s="157">
        <f>IF(B600="","", K600+S600)</f>
        <v/>
      </c>
      <c r="U600" s="157">
        <f>IF(B600="","", R600*B600)</f>
        <v/>
      </c>
      <c r="V600" s="157">
        <f>IF(E600="","",U600/(U600+T600))</f>
        <v/>
      </c>
      <c r="W600" s="86">
        <f>IF(B600="","", IF(ROUND(V600,10)=ROUND(D600,10),"Correct", "Error"))</f>
        <v/>
      </c>
      <c r="X600" s="158">
        <f>IF(B600="","", T600+U600)</f>
        <v/>
      </c>
    </row>
    <row customHeight="1" ht="13.5" r="601" s="75">
      <c r="A601" s="126">
        <f>IF('Time Series Inputs'!A601="","",'Time Series Inputs'!A601)</f>
        <v/>
      </c>
      <c r="B601" s="157">
        <f>IF('Time Series Inputs'!B601="","",'Time Series Inputs'!B601)</f>
        <v/>
      </c>
      <c r="C601" s="157">
        <f>IF('Time Series Inputs'!C601="","",'Time Series Inputs'!C601)</f>
        <v/>
      </c>
      <c r="D601" s="157">
        <f>IF(A601="","",'Apply Constraints'!A601)</f>
        <v/>
      </c>
      <c r="E601" s="157">
        <f>IF(B601="","",(V600*B601/B600/(1+V600*(B601/B600-1))))</f>
        <v/>
      </c>
      <c r="F601" s="157">
        <f>IF(B601="","",R600*B601+T600)</f>
        <v/>
      </c>
      <c r="G601" s="157">
        <f>IF(B601="","", E601*F601)</f>
        <v/>
      </c>
      <c r="H601" s="157">
        <f>IF(B601="","", F601 - R600*B601)</f>
        <v/>
      </c>
      <c r="I601" s="157">
        <f>IF(B601="","", G601/B601)</f>
        <v/>
      </c>
      <c r="J601" s="157">
        <f>IF(B601="","", -F601* (1-(1-ANNUAL_STRATEGY_FEE)^(1/252)))</f>
        <v/>
      </c>
      <c r="K601" s="157">
        <f>IF(B601="","", H601+J601)</f>
        <v/>
      </c>
      <c r="L601" s="157">
        <f>IF(B601="","", K601+G601)</f>
        <v/>
      </c>
      <c r="M601" s="157">
        <f>IF(B601="","", G601/L601)</f>
        <v/>
      </c>
      <c r="N601" s="157">
        <f>IF(B601="","",(D601-M601))</f>
        <v/>
      </c>
      <c r="O601" s="157">
        <f>IF(B601="","",BID_OFFER_SPREAD/2*D601)</f>
        <v/>
      </c>
      <c r="P601" s="157">
        <f>IF(A601="","",IF(D601=0,-E601,IF(AND(D601=(N601+O601),NOT(O601=0)),0,IF(D601&gt;=M601,N601/(1+O601),N601/(1-O601)))))</f>
        <v/>
      </c>
      <c r="Q601" s="157">
        <f>IF(B601="","", IF(D601=0,F601*P601/B601, L601*P601/B601))</f>
        <v/>
      </c>
      <c r="R601" s="157">
        <f>IF(B601="","", Q601+I601)</f>
        <v/>
      </c>
      <c r="S601" s="157">
        <f>IF(A601="","",IF(Q601&gt;0,-Q601*B601*(1+BID_OFFER_SPREAD/2),-Q601*B601*(1-BID_OFFER_SPREAD/2)))</f>
        <v/>
      </c>
      <c r="T601" s="157">
        <f>IF(B601="","", K601+S601)</f>
        <v/>
      </c>
      <c r="U601" s="157">
        <f>IF(B601="","", R601*B601)</f>
        <v/>
      </c>
      <c r="V601" s="157">
        <f>IF(E601="","",U601/(U601+T601))</f>
        <v/>
      </c>
      <c r="W601" s="86">
        <f>IF(B601="","", IF(ROUND(V601,10)=ROUND(D601,10),"Correct", "Error"))</f>
        <v/>
      </c>
      <c r="X601" s="158">
        <f>IF(B601="","", T601+U601)</f>
        <v/>
      </c>
    </row>
    <row customHeight="1" ht="13.5" r="602" s="75">
      <c r="A602" s="126">
        <f>IF('Time Series Inputs'!A602="","",'Time Series Inputs'!A602)</f>
        <v/>
      </c>
      <c r="B602" s="157">
        <f>IF('Time Series Inputs'!B602="","",'Time Series Inputs'!B602)</f>
        <v/>
      </c>
      <c r="C602" s="157">
        <f>IF('Time Series Inputs'!C602="","",'Time Series Inputs'!C602)</f>
        <v/>
      </c>
      <c r="D602" s="157">
        <f>IF(A602="","",'Apply Constraints'!A602)</f>
        <v/>
      </c>
      <c r="E602" s="157">
        <f>IF(B602="","",(V601*B602/B601/(1+V601*(B602/B601-1))))</f>
        <v/>
      </c>
      <c r="F602" s="157">
        <f>IF(B602="","",R601*B602+T601)</f>
        <v/>
      </c>
      <c r="G602" s="157">
        <f>IF(B602="","", E602*F602)</f>
        <v/>
      </c>
      <c r="H602" s="157">
        <f>IF(B602="","", F602 - R601*B602)</f>
        <v/>
      </c>
      <c r="I602" s="157">
        <f>IF(B602="","", G602/B602)</f>
        <v/>
      </c>
      <c r="J602" s="157">
        <f>IF(B602="","", -F602* (1-(1-ANNUAL_STRATEGY_FEE)^(1/252)))</f>
        <v/>
      </c>
      <c r="K602" s="157">
        <f>IF(B602="","", H602+J602)</f>
        <v/>
      </c>
      <c r="L602" s="157">
        <f>IF(B602="","", K602+G602)</f>
        <v/>
      </c>
      <c r="M602" s="157">
        <f>IF(B602="","", G602/L602)</f>
        <v/>
      </c>
      <c r="N602" s="157">
        <f>IF(B602="","",(D602-M602))</f>
        <v/>
      </c>
      <c r="O602" s="157">
        <f>IF(B602="","",BID_OFFER_SPREAD/2*D602)</f>
        <v/>
      </c>
      <c r="P602" s="157">
        <f>IF(A602="","",IF(D602=0,-E602,IF(AND(D602=(N602+O602),NOT(O602=0)),0,IF(D602&gt;=M602,N602/(1+O602),N602/(1-O602)))))</f>
        <v/>
      </c>
      <c r="Q602" s="157">
        <f>IF(B602="","", IF(D602=0,F602*P602/B602, L602*P602/B602))</f>
        <v/>
      </c>
      <c r="R602" s="157">
        <f>IF(B602="","", Q602+I602)</f>
        <v/>
      </c>
      <c r="S602" s="157">
        <f>IF(A602="","",IF(Q602&gt;0,-Q602*B602*(1+BID_OFFER_SPREAD/2),-Q602*B602*(1-BID_OFFER_SPREAD/2)))</f>
        <v/>
      </c>
      <c r="T602" s="157">
        <f>IF(B602="","", K602+S602)</f>
        <v/>
      </c>
      <c r="U602" s="157">
        <f>IF(B602="","", R602*B602)</f>
        <v/>
      </c>
      <c r="V602" s="157">
        <f>IF(E602="","",U602/(U602+T602))</f>
        <v/>
      </c>
      <c r="W602" s="86">
        <f>IF(B602="","", IF(ROUND(V602,10)=ROUND(D602,10),"Correct", "Error"))</f>
        <v/>
      </c>
      <c r="X602" s="158">
        <f>IF(B602="","", T602+U602)</f>
        <v/>
      </c>
    </row>
    <row customHeight="1" ht="13.5" r="603" s="75">
      <c r="A603" s="126">
        <f>IF('Time Series Inputs'!A603="","",'Time Series Inputs'!A603)</f>
        <v/>
      </c>
      <c r="B603" s="157">
        <f>IF('Time Series Inputs'!B603="","",'Time Series Inputs'!B603)</f>
        <v/>
      </c>
      <c r="C603" s="157">
        <f>IF('Time Series Inputs'!C603="","",'Time Series Inputs'!C603)</f>
        <v/>
      </c>
      <c r="D603" s="157">
        <f>IF(A603="","",'Apply Constraints'!A603)</f>
        <v/>
      </c>
      <c r="E603" s="157">
        <f>IF(B603="","",(V602*B603/B602/(1+V602*(B603/B602-1))))</f>
        <v/>
      </c>
      <c r="F603" s="157">
        <f>IF(B603="","",R602*B603+T602)</f>
        <v/>
      </c>
      <c r="G603" s="157">
        <f>IF(B603="","", E603*F603)</f>
        <v/>
      </c>
      <c r="H603" s="157">
        <f>IF(B603="","", F603 - R602*B603)</f>
        <v/>
      </c>
      <c r="I603" s="157">
        <f>IF(B603="","", G603/B603)</f>
        <v/>
      </c>
      <c r="J603" s="157">
        <f>IF(B603="","", -F603* (1-(1-ANNUAL_STRATEGY_FEE)^(1/252)))</f>
        <v/>
      </c>
      <c r="K603" s="157">
        <f>IF(B603="","", H603+J603)</f>
        <v/>
      </c>
      <c r="L603" s="157">
        <f>IF(B603="","", K603+G603)</f>
        <v/>
      </c>
      <c r="M603" s="157">
        <f>IF(B603="","", G603/L603)</f>
        <v/>
      </c>
      <c r="N603" s="157">
        <f>IF(B603="","",(D603-M603))</f>
        <v/>
      </c>
      <c r="O603" s="157">
        <f>IF(B603="","",BID_OFFER_SPREAD/2*D603)</f>
        <v/>
      </c>
      <c r="P603" s="157">
        <f>IF(A603="","",IF(D603=0,-E603,IF(AND(D603=(N603+O603),NOT(O603=0)),0,IF(D603&gt;=M603,N603/(1+O603),N603/(1-O603)))))</f>
        <v/>
      </c>
      <c r="Q603" s="157">
        <f>IF(B603="","", IF(D603=0,F603*P603/B603, L603*P603/B603))</f>
        <v/>
      </c>
      <c r="R603" s="157">
        <f>IF(B603="","", Q603+I603)</f>
        <v/>
      </c>
      <c r="S603" s="157">
        <f>IF(A603="","",IF(Q603&gt;0,-Q603*B603*(1+BID_OFFER_SPREAD/2),-Q603*B603*(1-BID_OFFER_SPREAD/2)))</f>
        <v/>
      </c>
      <c r="T603" s="157">
        <f>IF(B603="","", K603+S603)</f>
        <v/>
      </c>
      <c r="U603" s="157">
        <f>IF(B603="","", R603*B603)</f>
        <v/>
      </c>
      <c r="V603" s="157">
        <f>IF(E603="","",U603/(U603+T603))</f>
        <v/>
      </c>
      <c r="W603" s="86">
        <f>IF(B603="","", IF(ROUND(V603,10)=ROUND(D603,10),"Correct", "Error"))</f>
        <v/>
      </c>
      <c r="X603" s="158">
        <f>IF(B603="","", T603+U603)</f>
        <v/>
      </c>
    </row>
    <row customHeight="1" ht="13.5" r="604" s="75">
      <c r="A604" s="126">
        <f>IF('Time Series Inputs'!A604="","",'Time Series Inputs'!A604)</f>
        <v/>
      </c>
      <c r="B604" s="157">
        <f>IF('Time Series Inputs'!B604="","",'Time Series Inputs'!B604)</f>
        <v/>
      </c>
      <c r="C604" s="157">
        <f>IF('Time Series Inputs'!C604="","",'Time Series Inputs'!C604)</f>
        <v/>
      </c>
      <c r="D604" s="157">
        <f>IF(A604="","",'Apply Constraints'!A604)</f>
        <v/>
      </c>
      <c r="E604" s="157">
        <f>IF(B604="","",(V603*B604/B603/(1+V603*(B604/B603-1))))</f>
        <v/>
      </c>
      <c r="F604" s="157">
        <f>IF(B604="","",R603*B604+T603)</f>
        <v/>
      </c>
      <c r="G604" s="157">
        <f>IF(B604="","", E604*F604)</f>
        <v/>
      </c>
      <c r="H604" s="157">
        <f>IF(B604="","", F604 - R603*B604)</f>
        <v/>
      </c>
      <c r="I604" s="157">
        <f>IF(B604="","", G604/B604)</f>
        <v/>
      </c>
      <c r="J604" s="157">
        <f>IF(B604="","", -F604* (1-(1-ANNUAL_STRATEGY_FEE)^(1/252)))</f>
        <v/>
      </c>
      <c r="K604" s="157">
        <f>IF(B604="","", H604+J604)</f>
        <v/>
      </c>
      <c r="L604" s="157">
        <f>IF(B604="","", K604+G604)</f>
        <v/>
      </c>
      <c r="M604" s="157">
        <f>IF(B604="","", G604/L604)</f>
        <v/>
      </c>
      <c r="N604" s="157">
        <f>IF(B604="","",(D604-M604))</f>
        <v/>
      </c>
      <c r="O604" s="157">
        <f>IF(B604="","",BID_OFFER_SPREAD/2*D604)</f>
        <v/>
      </c>
      <c r="P604" s="157">
        <f>IF(A604="","",IF(D604=0,-E604,IF(AND(D604=(N604+O604),NOT(O604=0)),0,IF(D604&gt;=M604,N604/(1+O604),N604/(1-O604)))))</f>
        <v/>
      </c>
      <c r="Q604" s="157">
        <f>IF(B604="","", IF(D604=0,F604*P604/B604, L604*P604/B604))</f>
        <v/>
      </c>
      <c r="R604" s="157">
        <f>IF(B604="","", Q604+I604)</f>
        <v/>
      </c>
      <c r="S604" s="157">
        <f>IF(A604="","",IF(Q604&gt;0,-Q604*B604*(1+BID_OFFER_SPREAD/2),-Q604*B604*(1-BID_OFFER_SPREAD/2)))</f>
        <v/>
      </c>
      <c r="T604" s="157">
        <f>IF(B604="","", K604+S604)</f>
        <v/>
      </c>
      <c r="U604" s="157">
        <f>IF(B604="","", R604*B604)</f>
        <v/>
      </c>
      <c r="V604" s="157">
        <f>IF(E604="","",U604/(U604+T604))</f>
        <v/>
      </c>
      <c r="W604" s="86">
        <f>IF(B604="","", IF(ROUND(V604,10)=ROUND(D604,10),"Correct", "Error"))</f>
        <v/>
      </c>
      <c r="X604" s="158">
        <f>IF(B604="","", T604+U604)</f>
        <v/>
      </c>
    </row>
    <row customHeight="1" ht="13.5" r="605" s="75">
      <c r="A605" s="126">
        <f>IF('Time Series Inputs'!A605="","",'Time Series Inputs'!A605)</f>
        <v/>
      </c>
      <c r="B605" s="157">
        <f>IF('Time Series Inputs'!B605="","",'Time Series Inputs'!B605)</f>
        <v/>
      </c>
      <c r="C605" s="157">
        <f>IF('Time Series Inputs'!C605="","",'Time Series Inputs'!C605)</f>
        <v/>
      </c>
      <c r="D605" s="157">
        <f>IF(A605="","",'Apply Constraints'!A605)</f>
        <v/>
      </c>
      <c r="E605" s="157">
        <f>IF(B605="","",(V604*B605/B604/(1+V604*(B605/B604-1))))</f>
        <v/>
      </c>
      <c r="F605" s="157">
        <f>IF(B605="","",R604*B605+T604)</f>
        <v/>
      </c>
      <c r="G605" s="157">
        <f>IF(B605="","", E605*F605)</f>
        <v/>
      </c>
      <c r="H605" s="157">
        <f>IF(B605="","", F605 - R604*B605)</f>
        <v/>
      </c>
      <c r="I605" s="157">
        <f>IF(B605="","", G605/B605)</f>
        <v/>
      </c>
      <c r="J605" s="157">
        <f>IF(B605="","", -F605* (1-(1-ANNUAL_STRATEGY_FEE)^(1/252)))</f>
        <v/>
      </c>
      <c r="K605" s="157">
        <f>IF(B605="","", H605+J605)</f>
        <v/>
      </c>
      <c r="L605" s="157">
        <f>IF(B605="","", K605+G605)</f>
        <v/>
      </c>
      <c r="M605" s="157">
        <f>IF(B605="","", G605/L605)</f>
        <v/>
      </c>
      <c r="N605" s="157">
        <f>IF(B605="","",(D605-M605))</f>
        <v/>
      </c>
      <c r="O605" s="157">
        <f>IF(B605="","",BID_OFFER_SPREAD/2*D605)</f>
        <v/>
      </c>
      <c r="P605" s="157">
        <f>IF(A605="","",IF(D605=0,-E605,IF(AND(D605=(N605+O605),NOT(O605=0)),0,IF(D605&gt;=M605,N605/(1+O605),N605/(1-O605)))))</f>
        <v/>
      </c>
      <c r="Q605" s="157">
        <f>IF(B605="","", IF(D605=0,F605*P605/B605, L605*P605/B605))</f>
        <v/>
      </c>
      <c r="R605" s="157">
        <f>IF(B605="","", Q605+I605)</f>
        <v/>
      </c>
      <c r="S605" s="157">
        <f>IF(A605="","",IF(Q605&gt;0,-Q605*B605*(1+BID_OFFER_SPREAD/2),-Q605*B605*(1-BID_OFFER_SPREAD/2)))</f>
        <v/>
      </c>
      <c r="T605" s="157">
        <f>IF(B605="","", K605+S605)</f>
        <v/>
      </c>
      <c r="U605" s="157">
        <f>IF(B605="","", R605*B605)</f>
        <v/>
      </c>
      <c r="V605" s="157">
        <f>IF(E605="","",U605/(U605+T605))</f>
        <v/>
      </c>
      <c r="W605" s="86">
        <f>IF(B605="","", IF(ROUND(V605,10)=ROUND(D605,10),"Correct", "Error"))</f>
        <v/>
      </c>
      <c r="X605" s="158">
        <f>IF(B605="","", T605+U605)</f>
        <v/>
      </c>
    </row>
    <row customHeight="1" ht="13.5" r="606" s="75">
      <c r="A606" s="126">
        <f>IF('Time Series Inputs'!A606="","",'Time Series Inputs'!A606)</f>
        <v/>
      </c>
      <c r="B606" s="157">
        <f>IF('Time Series Inputs'!B606="","",'Time Series Inputs'!B606)</f>
        <v/>
      </c>
      <c r="C606" s="157">
        <f>IF('Time Series Inputs'!C606="","",'Time Series Inputs'!C606)</f>
        <v/>
      </c>
      <c r="D606" s="157">
        <f>IF(A606="","",'Apply Constraints'!A606)</f>
        <v/>
      </c>
      <c r="E606" s="157">
        <f>IF(B606="","",(V605*B606/B605/(1+V605*(B606/B605-1))))</f>
        <v/>
      </c>
      <c r="F606" s="157">
        <f>IF(B606="","",R605*B606+T605)</f>
        <v/>
      </c>
      <c r="G606" s="157">
        <f>IF(B606="","", E606*F606)</f>
        <v/>
      </c>
      <c r="H606" s="157">
        <f>IF(B606="","", F606 - R605*B606)</f>
        <v/>
      </c>
      <c r="I606" s="157">
        <f>IF(B606="","", G606/B606)</f>
        <v/>
      </c>
      <c r="J606" s="157">
        <f>IF(B606="","", -F606* (1-(1-ANNUAL_STRATEGY_FEE)^(1/252)))</f>
        <v/>
      </c>
      <c r="K606" s="157">
        <f>IF(B606="","", H606+J606)</f>
        <v/>
      </c>
      <c r="L606" s="157">
        <f>IF(B606="","", K606+G606)</f>
        <v/>
      </c>
      <c r="M606" s="157">
        <f>IF(B606="","", G606/L606)</f>
        <v/>
      </c>
      <c r="N606" s="157">
        <f>IF(B606="","",(D606-M606))</f>
        <v/>
      </c>
      <c r="O606" s="157">
        <f>IF(B606="","",BID_OFFER_SPREAD/2*D606)</f>
        <v/>
      </c>
      <c r="P606" s="157">
        <f>IF(A606="","",IF(D606=0,-E606,IF(AND(D606=(N606+O606),NOT(O606=0)),0,IF(D606&gt;=M606,N606/(1+O606),N606/(1-O606)))))</f>
        <v/>
      </c>
      <c r="Q606" s="157">
        <f>IF(B606="","", IF(D606=0,F606*P606/B606, L606*P606/B606))</f>
        <v/>
      </c>
      <c r="R606" s="157">
        <f>IF(B606="","", Q606+I606)</f>
        <v/>
      </c>
      <c r="S606" s="157">
        <f>IF(A606="","",IF(Q606&gt;0,-Q606*B606*(1+BID_OFFER_SPREAD/2),-Q606*B606*(1-BID_OFFER_SPREAD/2)))</f>
        <v/>
      </c>
      <c r="T606" s="157">
        <f>IF(B606="","", K606+S606)</f>
        <v/>
      </c>
      <c r="U606" s="157">
        <f>IF(B606="","", R606*B606)</f>
        <v/>
      </c>
      <c r="V606" s="157">
        <f>IF(E606="","",U606/(U606+T606))</f>
        <v/>
      </c>
      <c r="W606" s="86">
        <f>IF(B606="","", IF(ROUND(V606,10)=ROUND(D606,10),"Correct", "Error"))</f>
        <v/>
      </c>
      <c r="X606" s="158">
        <f>IF(B606="","", T606+U606)</f>
        <v/>
      </c>
    </row>
    <row customHeight="1" ht="13.5" r="607" s="75">
      <c r="A607" s="126">
        <f>IF('Time Series Inputs'!A607="","",'Time Series Inputs'!A607)</f>
        <v/>
      </c>
      <c r="B607" s="157">
        <f>IF('Time Series Inputs'!B607="","",'Time Series Inputs'!B607)</f>
        <v/>
      </c>
      <c r="C607" s="157">
        <f>IF('Time Series Inputs'!C607="","",'Time Series Inputs'!C607)</f>
        <v/>
      </c>
      <c r="D607" s="157">
        <f>IF(A607="","",'Apply Constraints'!A607)</f>
        <v/>
      </c>
      <c r="E607" s="157">
        <f>IF(B607="","",(V606*B607/B606/(1+V606*(B607/B606-1))))</f>
        <v/>
      </c>
      <c r="F607" s="157">
        <f>IF(B607="","",R606*B607+T606)</f>
        <v/>
      </c>
      <c r="G607" s="157">
        <f>IF(B607="","", E607*F607)</f>
        <v/>
      </c>
      <c r="H607" s="157">
        <f>IF(B607="","", F607 - R606*B607)</f>
        <v/>
      </c>
      <c r="I607" s="157">
        <f>IF(B607="","", G607/B607)</f>
        <v/>
      </c>
      <c r="J607" s="157">
        <f>IF(B607="","", -F607* (1-(1-ANNUAL_STRATEGY_FEE)^(1/252)))</f>
        <v/>
      </c>
      <c r="K607" s="157">
        <f>IF(B607="","", H607+J607)</f>
        <v/>
      </c>
      <c r="L607" s="157">
        <f>IF(B607="","", K607+G607)</f>
        <v/>
      </c>
      <c r="M607" s="157">
        <f>IF(B607="","", G607/L607)</f>
        <v/>
      </c>
      <c r="N607" s="157">
        <f>IF(B607="","",(D607-M607))</f>
        <v/>
      </c>
      <c r="O607" s="157">
        <f>IF(B607="","",BID_OFFER_SPREAD/2*D607)</f>
        <v/>
      </c>
      <c r="P607" s="157">
        <f>IF(A607="","",IF(D607=0,-E607,IF(AND(D607=(N607+O607),NOT(O607=0)),0,IF(D607&gt;=M607,N607/(1+O607),N607/(1-O607)))))</f>
        <v/>
      </c>
      <c r="Q607" s="157">
        <f>IF(B607="","", IF(D607=0,F607*P607/B607, L607*P607/B607))</f>
        <v/>
      </c>
      <c r="R607" s="157">
        <f>IF(B607="","", Q607+I607)</f>
        <v/>
      </c>
      <c r="S607" s="157">
        <f>IF(A607="","",IF(Q607&gt;0,-Q607*B607*(1+BID_OFFER_SPREAD/2),-Q607*B607*(1-BID_OFFER_SPREAD/2)))</f>
        <v/>
      </c>
      <c r="T607" s="157">
        <f>IF(B607="","", K607+S607)</f>
        <v/>
      </c>
      <c r="U607" s="157">
        <f>IF(B607="","", R607*B607)</f>
        <v/>
      </c>
      <c r="V607" s="157">
        <f>IF(E607="","",U607/(U607+T607))</f>
        <v/>
      </c>
      <c r="W607" s="86">
        <f>IF(B607="","", IF(ROUND(V607,10)=ROUND(D607,10),"Correct", "Error"))</f>
        <v/>
      </c>
      <c r="X607" s="158">
        <f>IF(B607="","", T607+U607)</f>
        <v/>
      </c>
    </row>
    <row customHeight="1" ht="13.5" r="608" s="75">
      <c r="A608" s="126">
        <f>IF('Time Series Inputs'!A608="","",'Time Series Inputs'!A608)</f>
        <v/>
      </c>
      <c r="B608" s="157">
        <f>IF('Time Series Inputs'!B608="","",'Time Series Inputs'!B608)</f>
        <v/>
      </c>
      <c r="C608" s="157">
        <f>IF('Time Series Inputs'!C608="","",'Time Series Inputs'!C608)</f>
        <v/>
      </c>
      <c r="D608" s="157">
        <f>IF(A608="","",'Apply Constraints'!A608)</f>
        <v/>
      </c>
      <c r="E608" s="157">
        <f>IF(B608="","",(V607*B608/B607/(1+V607*(B608/B607-1))))</f>
        <v/>
      </c>
      <c r="F608" s="157">
        <f>IF(B608="","",R607*B608+T607)</f>
        <v/>
      </c>
      <c r="G608" s="157">
        <f>IF(B608="","", E608*F608)</f>
        <v/>
      </c>
      <c r="H608" s="157">
        <f>IF(B608="","", F608 - R607*B608)</f>
        <v/>
      </c>
      <c r="I608" s="157">
        <f>IF(B608="","", G608/B608)</f>
        <v/>
      </c>
      <c r="J608" s="157">
        <f>IF(B608="","", -F608* (1-(1-ANNUAL_STRATEGY_FEE)^(1/252)))</f>
        <v/>
      </c>
      <c r="K608" s="157">
        <f>IF(B608="","", H608+J608)</f>
        <v/>
      </c>
      <c r="L608" s="157">
        <f>IF(B608="","", K608+G608)</f>
        <v/>
      </c>
      <c r="M608" s="157">
        <f>IF(B608="","", G608/L608)</f>
        <v/>
      </c>
      <c r="N608" s="157">
        <f>IF(B608="","",(D608-M608))</f>
        <v/>
      </c>
      <c r="O608" s="157">
        <f>IF(B608="","",BID_OFFER_SPREAD/2*D608)</f>
        <v/>
      </c>
      <c r="P608" s="157">
        <f>IF(A608="","",IF(D608=0,-E608,IF(AND(D608=(N608+O608),NOT(O608=0)),0,IF(D608&gt;=M608,N608/(1+O608),N608/(1-O608)))))</f>
        <v/>
      </c>
      <c r="Q608" s="157">
        <f>IF(B608="","", IF(D608=0,F608*P608/B608, L608*P608/B608))</f>
        <v/>
      </c>
      <c r="R608" s="157">
        <f>IF(B608="","", Q608+I608)</f>
        <v/>
      </c>
      <c r="S608" s="157">
        <f>IF(A608="","",IF(Q608&gt;0,-Q608*B608*(1+BID_OFFER_SPREAD/2),-Q608*B608*(1-BID_OFFER_SPREAD/2)))</f>
        <v/>
      </c>
      <c r="T608" s="157">
        <f>IF(B608="","", K608+S608)</f>
        <v/>
      </c>
      <c r="U608" s="157">
        <f>IF(B608="","", R608*B608)</f>
        <v/>
      </c>
      <c r="V608" s="157">
        <f>IF(E608="","",U608/(U608+T608))</f>
        <v/>
      </c>
      <c r="W608" s="86">
        <f>IF(B608="","", IF(ROUND(V608,10)=ROUND(D608,10),"Correct", "Error"))</f>
        <v/>
      </c>
      <c r="X608" s="158">
        <f>IF(B608="","", T608+U608)</f>
        <v/>
      </c>
    </row>
    <row customHeight="1" ht="13.5" r="609" s="75">
      <c r="A609" s="126">
        <f>IF('Time Series Inputs'!A609="","",'Time Series Inputs'!A609)</f>
        <v/>
      </c>
      <c r="B609" s="157">
        <f>IF('Time Series Inputs'!B609="","",'Time Series Inputs'!B609)</f>
        <v/>
      </c>
      <c r="C609" s="157">
        <f>IF('Time Series Inputs'!C609="","",'Time Series Inputs'!C609)</f>
        <v/>
      </c>
      <c r="D609" s="157">
        <f>IF(A609="","",'Apply Constraints'!A609)</f>
        <v/>
      </c>
      <c r="E609" s="157">
        <f>IF(B609="","",(V608*B609/B608/(1+V608*(B609/B608-1))))</f>
        <v/>
      </c>
      <c r="F609" s="157">
        <f>IF(B609="","",R608*B609+T608)</f>
        <v/>
      </c>
      <c r="G609" s="157">
        <f>IF(B609="","", E609*F609)</f>
        <v/>
      </c>
      <c r="H609" s="157">
        <f>IF(B609="","", F609 - R608*B609)</f>
        <v/>
      </c>
      <c r="I609" s="157">
        <f>IF(B609="","", G609/B609)</f>
        <v/>
      </c>
      <c r="J609" s="157">
        <f>IF(B609="","", -F609* (1-(1-ANNUAL_STRATEGY_FEE)^(1/252)))</f>
        <v/>
      </c>
      <c r="K609" s="157">
        <f>IF(B609="","", H609+J609)</f>
        <v/>
      </c>
      <c r="L609" s="157">
        <f>IF(B609="","", K609+G609)</f>
        <v/>
      </c>
      <c r="M609" s="157">
        <f>IF(B609="","", G609/L609)</f>
        <v/>
      </c>
      <c r="N609" s="157">
        <f>IF(B609="","",(D609-M609))</f>
        <v/>
      </c>
      <c r="O609" s="157">
        <f>IF(B609="","",BID_OFFER_SPREAD/2*D609)</f>
        <v/>
      </c>
      <c r="P609" s="157">
        <f>IF(A609="","",IF(D609=0,-E609,IF(AND(D609=(N609+O609),NOT(O609=0)),0,IF(D609&gt;=M609,N609/(1+O609),N609/(1-O609)))))</f>
        <v/>
      </c>
      <c r="Q609" s="157">
        <f>IF(B609="","", IF(D609=0,F609*P609/B609, L609*P609/B609))</f>
        <v/>
      </c>
      <c r="R609" s="157">
        <f>IF(B609="","", Q609+I609)</f>
        <v/>
      </c>
      <c r="S609" s="157">
        <f>IF(A609="","",IF(Q609&gt;0,-Q609*B609*(1+BID_OFFER_SPREAD/2),-Q609*B609*(1-BID_OFFER_SPREAD/2)))</f>
        <v/>
      </c>
      <c r="T609" s="157">
        <f>IF(B609="","", K609+S609)</f>
        <v/>
      </c>
      <c r="U609" s="157">
        <f>IF(B609="","", R609*B609)</f>
        <v/>
      </c>
      <c r="V609" s="157">
        <f>IF(E609="","",U609/(U609+T609))</f>
        <v/>
      </c>
      <c r="W609" s="86">
        <f>IF(B609="","", IF(ROUND(V609,10)=ROUND(D609,10),"Correct", "Error"))</f>
        <v/>
      </c>
      <c r="X609" s="158">
        <f>IF(B609="","", T609+U609)</f>
        <v/>
      </c>
    </row>
    <row customHeight="1" ht="13.5" r="610" s="75">
      <c r="A610" s="126">
        <f>IF('Time Series Inputs'!A610="","",'Time Series Inputs'!A610)</f>
        <v/>
      </c>
      <c r="B610" s="157">
        <f>IF('Time Series Inputs'!B610="","",'Time Series Inputs'!B610)</f>
        <v/>
      </c>
      <c r="C610" s="157">
        <f>IF('Time Series Inputs'!C610="","",'Time Series Inputs'!C610)</f>
        <v/>
      </c>
      <c r="D610" s="157">
        <f>IF(A610="","",'Apply Constraints'!A610)</f>
        <v/>
      </c>
      <c r="E610" s="157">
        <f>IF(B610="","",(V609*B610/B609/(1+V609*(B610/B609-1))))</f>
        <v/>
      </c>
      <c r="F610" s="157">
        <f>IF(B610="","",R609*B610+T609)</f>
        <v/>
      </c>
      <c r="G610" s="157">
        <f>IF(B610="","", E610*F610)</f>
        <v/>
      </c>
      <c r="H610" s="157">
        <f>IF(B610="","", F610 - R609*B610)</f>
        <v/>
      </c>
      <c r="I610" s="157">
        <f>IF(B610="","", G610/B610)</f>
        <v/>
      </c>
      <c r="J610" s="157">
        <f>IF(B610="","", -F610* (1-(1-ANNUAL_STRATEGY_FEE)^(1/252)))</f>
        <v/>
      </c>
      <c r="K610" s="157">
        <f>IF(B610="","", H610+J610)</f>
        <v/>
      </c>
      <c r="L610" s="157">
        <f>IF(B610="","", K610+G610)</f>
        <v/>
      </c>
      <c r="M610" s="157">
        <f>IF(B610="","", G610/L610)</f>
        <v/>
      </c>
      <c r="N610" s="157">
        <f>IF(B610="","",(D610-M610))</f>
        <v/>
      </c>
      <c r="O610" s="157">
        <f>IF(B610="","",BID_OFFER_SPREAD/2*D610)</f>
        <v/>
      </c>
      <c r="P610" s="157">
        <f>IF(A610="","",IF(D610=0,-E610,IF(AND(D610=(N610+O610),NOT(O610=0)),0,IF(D610&gt;=M610,N610/(1+O610),N610/(1-O610)))))</f>
        <v/>
      </c>
      <c r="Q610" s="157">
        <f>IF(B610="","", IF(D610=0,F610*P610/B610, L610*P610/B610))</f>
        <v/>
      </c>
      <c r="R610" s="157">
        <f>IF(B610="","", Q610+I610)</f>
        <v/>
      </c>
      <c r="S610" s="157">
        <f>IF(A610="","",IF(Q610&gt;0,-Q610*B610*(1+BID_OFFER_SPREAD/2),-Q610*B610*(1-BID_OFFER_SPREAD/2)))</f>
        <v/>
      </c>
      <c r="T610" s="157">
        <f>IF(B610="","", K610+S610)</f>
        <v/>
      </c>
      <c r="U610" s="157">
        <f>IF(B610="","", R610*B610)</f>
        <v/>
      </c>
      <c r="V610" s="157">
        <f>IF(E610="","",U610/(U610+T610))</f>
        <v/>
      </c>
      <c r="W610" s="86">
        <f>IF(B610="","", IF(ROUND(V610,10)=ROUND(D610,10),"Correct", "Error"))</f>
        <v/>
      </c>
      <c r="X610" s="158">
        <f>IF(B610="","", T610+U610)</f>
        <v/>
      </c>
    </row>
    <row customHeight="1" ht="13.5" r="611" s="75">
      <c r="A611" s="126">
        <f>IF('Time Series Inputs'!A611="","",'Time Series Inputs'!A611)</f>
        <v/>
      </c>
      <c r="B611" s="157">
        <f>IF('Time Series Inputs'!B611="","",'Time Series Inputs'!B611)</f>
        <v/>
      </c>
      <c r="C611" s="157">
        <f>IF('Time Series Inputs'!C611="","",'Time Series Inputs'!C611)</f>
        <v/>
      </c>
      <c r="D611" s="157">
        <f>IF(A611="","",'Apply Constraints'!A611)</f>
        <v/>
      </c>
      <c r="E611" s="157">
        <f>IF(B611="","",(V610*B611/B610/(1+V610*(B611/B610-1))))</f>
        <v/>
      </c>
      <c r="F611" s="157">
        <f>IF(B611="","",R610*B611+T610)</f>
        <v/>
      </c>
      <c r="G611" s="157">
        <f>IF(B611="","", E611*F611)</f>
        <v/>
      </c>
      <c r="H611" s="157">
        <f>IF(B611="","", F611 - R610*B611)</f>
        <v/>
      </c>
      <c r="I611" s="157">
        <f>IF(B611="","", G611/B611)</f>
        <v/>
      </c>
      <c r="J611" s="157">
        <f>IF(B611="","", -F611* (1-(1-ANNUAL_STRATEGY_FEE)^(1/252)))</f>
        <v/>
      </c>
      <c r="K611" s="157">
        <f>IF(B611="","", H611+J611)</f>
        <v/>
      </c>
      <c r="L611" s="157">
        <f>IF(B611="","", K611+G611)</f>
        <v/>
      </c>
      <c r="M611" s="157">
        <f>IF(B611="","", G611/L611)</f>
        <v/>
      </c>
      <c r="N611" s="157">
        <f>IF(B611="","",(D611-M611))</f>
        <v/>
      </c>
      <c r="O611" s="157">
        <f>IF(B611="","",BID_OFFER_SPREAD/2*D611)</f>
        <v/>
      </c>
      <c r="P611" s="157">
        <f>IF(A611="","",IF(D611=0,-E611,IF(AND(D611=(N611+O611),NOT(O611=0)),0,IF(D611&gt;=M611,N611/(1+O611),N611/(1-O611)))))</f>
        <v/>
      </c>
      <c r="Q611" s="157">
        <f>IF(B611="","", IF(D611=0,F611*P611/B611, L611*P611/B611))</f>
        <v/>
      </c>
      <c r="R611" s="157">
        <f>IF(B611="","", Q611+I611)</f>
        <v/>
      </c>
      <c r="S611" s="157">
        <f>IF(A611="","",IF(Q611&gt;0,-Q611*B611*(1+BID_OFFER_SPREAD/2),-Q611*B611*(1-BID_OFFER_SPREAD/2)))</f>
        <v/>
      </c>
      <c r="T611" s="157">
        <f>IF(B611="","", K611+S611)</f>
        <v/>
      </c>
      <c r="U611" s="157">
        <f>IF(B611="","", R611*B611)</f>
        <v/>
      </c>
      <c r="V611" s="157">
        <f>IF(E611="","",U611/(U611+T611))</f>
        <v/>
      </c>
      <c r="W611" s="86">
        <f>IF(B611="","", IF(ROUND(V611,10)=ROUND(D611,10),"Correct", "Error"))</f>
        <v/>
      </c>
      <c r="X611" s="158">
        <f>IF(B611="","", T611+U611)</f>
        <v/>
      </c>
    </row>
    <row customHeight="1" ht="13.5" r="612" s="75">
      <c r="A612" s="126">
        <f>IF('Time Series Inputs'!A612="","",'Time Series Inputs'!A612)</f>
        <v/>
      </c>
      <c r="B612" s="157">
        <f>IF('Time Series Inputs'!B612="","",'Time Series Inputs'!B612)</f>
        <v/>
      </c>
      <c r="C612" s="157">
        <f>IF('Time Series Inputs'!C612="","",'Time Series Inputs'!C612)</f>
        <v/>
      </c>
      <c r="D612" s="157">
        <f>IF(A612="","",'Apply Constraints'!A612)</f>
        <v/>
      </c>
      <c r="E612" s="157">
        <f>IF(B612="","",(V611*B612/B611/(1+V611*(B612/B611-1))))</f>
        <v/>
      </c>
      <c r="F612" s="157">
        <f>IF(B612="","",R611*B612+T611)</f>
        <v/>
      </c>
      <c r="G612" s="157">
        <f>IF(B612="","", E612*F612)</f>
        <v/>
      </c>
      <c r="H612" s="157">
        <f>IF(B612="","", F612 - R611*B612)</f>
        <v/>
      </c>
      <c r="I612" s="157">
        <f>IF(B612="","", G612/B612)</f>
        <v/>
      </c>
      <c r="J612" s="157">
        <f>IF(B612="","", -F612* (1-(1-ANNUAL_STRATEGY_FEE)^(1/252)))</f>
        <v/>
      </c>
      <c r="K612" s="157">
        <f>IF(B612="","", H612+J612)</f>
        <v/>
      </c>
      <c r="L612" s="157">
        <f>IF(B612="","", K612+G612)</f>
        <v/>
      </c>
      <c r="M612" s="157">
        <f>IF(B612="","", G612/L612)</f>
        <v/>
      </c>
      <c r="N612" s="157">
        <f>IF(B612="","",(D612-M612))</f>
        <v/>
      </c>
      <c r="O612" s="157">
        <f>IF(B612="","",BID_OFFER_SPREAD/2*D612)</f>
        <v/>
      </c>
      <c r="P612" s="157">
        <f>IF(A612="","",IF(D612=0,-E612,IF(AND(D612=(N612+O612),NOT(O612=0)),0,IF(D612&gt;=M612,N612/(1+O612),N612/(1-O612)))))</f>
        <v/>
      </c>
      <c r="Q612" s="157">
        <f>IF(B612="","", IF(D612=0,F612*P612/B612, L612*P612/B612))</f>
        <v/>
      </c>
      <c r="R612" s="157">
        <f>IF(B612="","", Q612+I612)</f>
        <v/>
      </c>
      <c r="S612" s="157">
        <f>IF(A612="","",IF(Q612&gt;0,-Q612*B612*(1+BID_OFFER_SPREAD/2),-Q612*B612*(1-BID_OFFER_SPREAD/2)))</f>
        <v/>
      </c>
      <c r="T612" s="157">
        <f>IF(B612="","", K612+S612)</f>
        <v/>
      </c>
      <c r="U612" s="157">
        <f>IF(B612="","", R612*B612)</f>
        <v/>
      </c>
      <c r="V612" s="157">
        <f>IF(E612="","",U612/(U612+T612))</f>
        <v/>
      </c>
      <c r="W612" s="86">
        <f>IF(B612="","", IF(ROUND(V612,10)=ROUND(D612,10),"Correct", "Error"))</f>
        <v/>
      </c>
      <c r="X612" s="158">
        <f>IF(B612="","", T612+U612)</f>
        <v/>
      </c>
    </row>
    <row customHeight="1" ht="13.5" r="613" s="75">
      <c r="A613" s="126">
        <f>IF('Time Series Inputs'!A613="","",'Time Series Inputs'!A613)</f>
        <v/>
      </c>
      <c r="B613" s="157">
        <f>IF('Time Series Inputs'!B613="","",'Time Series Inputs'!B613)</f>
        <v/>
      </c>
      <c r="C613" s="157">
        <f>IF('Time Series Inputs'!C613="","",'Time Series Inputs'!C613)</f>
        <v/>
      </c>
      <c r="D613" s="157">
        <f>IF(A613="","",'Apply Constraints'!A613)</f>
        <v/>
      </c>
      <c r="E613" s="157">
        <f>IF(B613="","",(V612*B613/B612/(1+V612*(B613/B612-1))))</f>
        <v/>
      </c>
      <c r="F613" s="157">
        <f>IF(B613="","",R612*B613+T612)</f>
        <v/>
      </c>
      <c r="G613" s="157">
        <f>IF(B613="","", E613*F613)</f>
        <v/>
      </c>
      <c r="H613" s="157">
        <f>IF(B613="","", F613 - R612*B613)</f>
        <v/>
      </c>
      <c r="I613" s="157">
        <f>IF(B613="","", G613/B613)</f>
        <v/>
      </c>
      <c r="J613" s="157">
        <f>IF(B613="","", -F613* (1-(1-ANNUAL_STRATEGY_FEE)^(1/252)))</f>
        <v/>
      </c>
      <c r="K613" s="157">
        <f>IF(B613="","", H613+J613)</f>
        <v/>
      </c>
      <c r="L613" s="157">
        <f>IF(B613="","", K613+G613)</f>
        <v/>
      </c>
      <c r="M613" s="157">
        <f>IF(B613="","", G613/L613)</f>
        <v/>
      </c>
      <c r="N613" s="157">
        <f>IF(B613="","",(D613-M613))</f>
        <v/>
      </c>
      <c r="O613" s="157">
        <f>IF(B613="","",BID_OFFER_SPREAD/2*D613)</f>
        <v/>
      </c>
      <c r="P613" s="157">
        <f>IF(A613="","",IF(D613=0,-E613,IF(AND(D613=(N613+O613),NOT(O613=0)),0,IF(D613&gt;=M613,N613/(1+O613),N613/(1-O613)))))</f>
        <v/>
      </c>
      <c r="Q613" s="157">
        <f>IF(B613="","", IF(D613=0,F613*P613/B613, L613*P613/B613))</f>
        <v/>
      </c>
      <c r="R613" s="157">
        <f>IF(B613="","", Q613+I613)</f>
        <v/>
      </c>
      <c r="S613" s="157">
        <f>IF(A613="","",IF(Q613&gt;0,-Q613*B613*(1+BID_OFFER_SPREAD/2),-Q613*B613*(1-BID_OFFER_SPREAD/2)))</f>
        <v/>
      </c>
      <c r="T613" s="157">
        <f>IF(B613="","", K613+S613)</f>
        <v/>
      </c>
      <c r="U613" s="157">
        <f>IF(B613="","", R613*B613)</f>
        <v/>
      </c>
      <c r="V613" s="157">
        <f>IF(E613="","",U613/(U613+T613))</f>
        <v/>
      </c>
      <c r="W613" s="86">
        <f>IF(B613="","", IF(ROUND(V613,10)=ROUND(D613,10),"Correct", "Error"))</f>
        <v/>
      </c>
      <c r="X613" s="158">
        <f>IF(B613="","", T613+U613)</f>
        <v/>
      </c>
    </row>
    <row customHeight="1" ht="13.5" r="614" s="75">
      <c r="A614" s="126">
        <f>IF('Time Series Inputs'!A614="","",'Time Series Inputs'!A614)</f>
        <v/>
      </c>
      <c r="B614" s="157">
        <f>IF('Time Series Inputs'!B614="","",'Time Series Inputs'!B614)</f>
        <v/>
      </c>
      <c r="C614" s="157">
        <f>IF('Time Series Inputs'!C614="","",'Time Series Inputs'!C614)</f>
        <v/>
      </c>
      <c r="D614" s="157">
        <f>IF(A614="","",'Apply Constraints'!A614)</f>
        <v/>
      </c>
      <c r="E614" s="157">
        <f>IF(B614="","",(V613*B614/B613/(1+V613*(B614/B613-1))))</f>
        <v/>
      </c>
      <c r="F614" s="157">
        <f>IF(B614="","",R613*B614+T613)</f>
        <v/>
      </c>
      <c r="G614" s="157">
        <f>IF(B614="","", E614*F614)</f>
        <v/>
      </c>
      <c r="H614" s="157">
        <f>IF(B614="","", F614 - R613*B614)</f>
        <v/>
      </c>
      <c r="I614" s="157">
        <f>IF(B614="","", G614/B614)</f>
        <v/>
      </c>
      <c r="J614" s="157">
        <f>IF(B614="","", -F614* (1-(1-ANNUAL_STRATEGY_FEE)^(1/252)))</f>
        <v/>
      </c>
      <c r="K614" s="157">
        <f>IF(B614="","", H614+J614)</f>
        <v/>
      </c>
      <c r="L614" s="157">
        <f>IF(B614="","", K614+G614)</f>
        <v/>
      </c>
      <c r="M614" s="157">
        <f>IF(B614="","", G614/L614)</f>
        <v/>
      </c>
      <c r="N614" s="157">
        <f>IF(B614="","",(D614-M614))</f>
        <v/>
      </c>
      <c r="O614" s="157">
        <f>IF(B614="","",BID_OFFER_SPREAD/2*D614)</f>
        <v/>
      </c>
      <c r="P614" s="157">
        <f>IF(A614="","",IF(D614=0,-E614,IF(AND(D614=(N614+O614),NOT(O614=0)),0,IF(D614&gt;=M614,N614/(1+O614),N614/(1-O614)))))</f>
        <v/>
      </c>
      <c r="Q614" s="157">
        <f>IF(B614="","", IF(D614=0,F614*P614/B614, L614*P614/B614))</f>
        <v/>
      </c>
      <c r="R614" s="157">
        <f>IF(B614="","", Q614+I614)</f>
        <v/>
      </c>
      <c r="S614" s="157">
        <f>IF(A614="","",IF(Q614&gt;0,-Q614*B614*(1+BID_OFFER_SPREAD/2),-Q614*B614*(1-BID_OFFER_SPREAD/2)))</f>
        <v/>
      </c>
      <c r="T614" s="157">
        <f>IF(B614="","", K614+S614)</f>
        <v/>
      </c>
      <c r="U614" s="157">
        <f>IF(B614="","", R614*B614)</f>
        <v/>
      </c>
      <c r="V614" s="157">
        <f>IF(E614="","",U614/(U614+T614))</f>
        <v/>
      </c>
      <c r="W614" s="86">
        <f>IF(B614="","", IF(ROUND(V614,10)=ROUND(D614,10),"Correct", "Error"))</f>
        <v/>
      </c>
      <c r="X614" s="158">
        <f>IF(B614="","", T614+U614)</f>
        <v/>
      </c>
    </row>
    <row customHeight="1" ht="13.5" r="615" s="75">
      <c r="A615" s="126">
        <f>IF('Time Series Inputs'!A615="","",'Time Series Inputs'!A615)</f>
        <v/>
      </c>
      <c r="B615" s="157">
        <f>IF('Time Series Inputs'!B615="","",'Time Series Inputs'!B615)</f>
        <v/>
      </c>
      <c r="C615" s="157">
        <f>IF('Time Series Inputs'!C615="","",'Time Series Inputs'!C615)</f>
        <v/>
      </c>
      <c r="D615" s="157">
        <f>IF(A615="","",'Apply Constraints'!A615)</f>
        <v/>
      </c>
      <c r="E615" s="157">
        <f>IF(B615="","",(V614*B615/B614/(1+V614*(B615/B614-1))))</f>
        <v/>
      </c>
      <c r="F615" s="157">
        <f>IF(B615="","",R614*B615+T614)</f>
        <v/>
      </c>
      <c r="G615" s="157">
        <f>IF(B615="","", E615*F615)</f>
        <v/>
      </c>
      <c r="H615" s="157">
        <f>IF(B615="","", F615 - R614*B615)</f>
        <v/>
      </c>
      <c r="I615" s="157">
        <f>IF(B615="","", G615/B615)</f>
        <v/>
      </c>
      <c r="J615" s="157">
        <f>IF(B615="","", -F615* (1-(1-ANNUAL_STRATEGY_FEE)^(1/252)))</f>
        <v/>
      </c>
      <c r="K615" s="157">
        <f>IF(B615="","", H615+J615)</f>
        <v/>
      </c>
      <c r="L615" s="157">
        <f>IF(B615="","", K615+G615)</f>
        <v/>
      </c>
      <c r="M615" s="157">
        <f>IF(B615="","", G615/L615)</f>
        <v/>
      </c>
      <c r="N615" s="157">
        <f>IF(B615="","",(D615-M615))</f>
        <v/>
      </c>
      <c r="O615" s="157">
        <f>IF(B615="","",BID_OFFER_SPREAD/2*D615)</f>
        <v/>
      </c>
      <c r="P615" s="157">
        <f>IF(A615="","",IF(D615=0,-E615,IF(AND(D615=(N615+O615),NOT(O615=0)),0,IF(D615&gt;=M615,N615/(1+O615),N615/(1-O615)))))</f>
        <v/>
      </c>
      <c r="Q615" s="157">
        <f>IF(B615="","", IF(D615=0,F615*P615/B615, L615*P615/B615))</f>
        <v/>
      </c>
      <c r="R615" s="157">
        <f>IF(B615="","", Q615+I615)</f>
        <v/>
      </c>
      <c r="S615" s="157">
        <f>IF(A615="","",IF(Q615&gt;0,-Q615*B615*(1+BID_OFFER_SPREAD/2),-Q615*B615*(1-BID_OFFER_SPREAD/2)))</f>
        <v/>
      </c>
      <c r="T615" s="157">
        <f>IF(B615="","", K615+S615)</f>
        <v/>
      </c>
      <c r="U615" s="157">
        <f>IF(B615="","", R615*B615)</f>
        <v/>
      </c>
      <c r="V615" s="157">
        <f>IF(E615="","",U615/(U615+T615))</f>
        <v/>
      </c>
      <c r="W615" s="86">
        <f>IF(B615="","", IF(ROUND(V615,10)=ROUND(D615,10),"Correct", "Error"))</f>
        <v/>
      </c>
      <c r="X615" s="158">
        <f>IF(B615="","", T615+U615)</f>
        <v/>
      </c>
    </row>
    <row customHeight="1" ht="13.5" r="616" s="75">
      <c r="A616" s="126">
        <f>IF('Time Series Inputs'!A616="","",'Time Series Inputs'!A616)</f>
        <v/>
      </c>
      <c r="B616" s="157">
        <f>IF('Time Series Inputs'!B616="","",'Time Series Inputs'!B616)</f>
        <v/>
      </c>
      <c r="C616" s="157">
        <f>IF('Time Series Inputs'!C616="","",'Time Series Inputs'!C616)</f>
        <v/>
      </c>
      <c r="D616" s="157">
        <f>IF(A616="","",'Apply Constraints'!A616)</f>
        <v/>
      </c>
      <c r="E616" s="157">
        <f>IF(B616="","",(V615*B616/B615/(1+V615*(B616/B615-1))))</f>
        <v/>
      </c>
      <c r="F616" s="157">
        <f>IF(B616="","",R615*B616+T615)</f>
        <v/>
      </c>
      <c r="G616" s="157">
        <f>IF(B616="","", E616*F616)</f>
        <v/>
      </c>
      <c r="H616" s="157">
        <f>IF(B616="","", F616 - R615*B616)</f>
        <v/>
      </c>
      <c r="I616" s="157">
        <f>IF(B616="","", G616/B616)</f>
        <v/>
      </c>
      <c r="J616" s="157">
        <f>IF(B616="","", -F616* (1-(1-ANNUAL_STRATEGY_FEE)^(1/252)))</f>
        <v/>
      </c>
      <c r="K616" s="157">
        <f>IF(B616="","", H616+J616)</f>
        <v/>
      </c>
      <c r="L616" s="157">
        <f>IF(B616="","", K616+G616)</f>
        <v/>
      </c>
      <c r="M616" s="157">
        <f>IF(B616="","", G616/L616)</f>
        <v/>
      </c>
      <c r="N616" s="157">
        <f>IF(B616="","",(D616-M616))</f>
        <v/>
      </c>
      <c r="O616" s="157">
        <f>IF(B616="","",BID_OFFER_SPREAD/2*D616)</f>
        <v/>
      </c>
      <c r="P616" s="157">
        <f>IF(A616="","",IF(D616=0,-E616,IF(AND(D616=(N616+O616),NOT(O616=0)),0,IF(D616&gt;=M616,N616/(1+O616),N616/(1-O616)))))</f>
        <v/>
      </c>
      <c r="Q616" s="157">
        <f>IF(B616="","", IF(D616=0,F616*P616/B616, L616*P616/B616))</f>
        <v/>
      </c>
      <c r="R616" s="157">
        <f>IF(B616="","", Q616+I616)</f>
        <v/>
      </c>
      <c r="S616" s="157">
        <f>IF(A616="","",IF(Q616&gt;0,-Q616*B616*(1+BID_OFFER_SPREAD/2),-Q616*B616*(1-BID_OFFER_SPREAD/2)))</f>
        <v/>
      </c>
      <c r="T616" s="157">
        <f>IF(B616="","", K616+S616)</f>
        <v/>
      </c>
      <c r="U616" s="157">
        <f>IF(B616="","", R616*B616)</f>
        <v/>
      </c>
      <c r="V616" s="157">
        <f>IF(E616="","",U616/(U616+T616))</f>
        <v/>
      </c>
      <c r="W616" s="86">
        <f>IF(B616="","", IF(ROUND(V616,10)=ROUND(D616,10),"Correct", "Error"))</f>
        <v/>
      </c>
      <c r="X616" s="158">
        <f>IF(B616="","", T616+U616)</f>
        <v/>
      </c>
    </row>
    <row customHeight="1" ht="13.5" r="617" s="75">
      <c r="A617" s="126">
        <f>IF('Time Series Inputs'!A617="","",'Time Series Inputs'!A617)</f>
        <v/>
      </c>
      <c r="B617" s="157">
        <f>IF('Time Series Inputs'!B617="","",'Time Series Inputs'!B617)</f>
        <v/>
      </c>
      <c r="C617" s="157">
        <f>IF('Time Series Inputs'!C617="","",'Time Series Inputs'!C617)</f>
        <v/>
      </c>
      <c r="D617" s="157">
        <f>IF(A617="","",'Apply Constraints'!A617)</f>
        <v/>
      </c>
      <c r="E617" s="157">
        <f>IF(B617="","",(V616*B617/B616/(1+V616*(B617/B616-1))))</f>
        <v/>
      </c>
      <c r="F617" s="157">
        <f>IF(B617="","",R616*B617+T616)</f>
        <v/>
      </c>
      <c r="G617" s="157">
        <f>IF(B617="","", E617*F617)</f>
        <v/>
      </c>
      <c r="H617" s="157">
        <f>IF(B617="","", F617 - R616*B617)</f>
        <v/>
      </c>
      <c r="I617" s="157">
        <f>IF(B617="","", G617/B617)</f>
        <v/>
      </c>
      <c r="J617" s="157">
        <f>IF(B617="","", -F617* (1-(1-ANNUAL_STRATEGY_FEE)^(1/252)))</f>
        <v/>
      </c>
      <c r="K617" s="157">
        <f>IF(B617="","", H617+J617)</f>
        <v/>
      </c>
      <c r="L617" s="157">
        <f>IF(B617="","", K617+G617)</f>
        <v/>
      </c>
      <c r="M617" s="157">
        <f>IF(B617="","", G617/L617)</f>
        <v/>
      </c>
      <c r="N617" s="157">
        <f>IF(B617="","",(D617-M617))</f>
        <v/>
      </c>
      <c r="O617" s="157">
        <f>IF(B617="","",BID_OFFER_SPREAD/2*D617)</f>
        <v/>
      </c>
      <c r="P617" s="157">
        <f>IF(A617="","",IF(D617=0,-E617,IF(AND(D617=(N617+O617),NOT(O617=0)),0,IF(D617&gt;=M617,N617/(1+O617),N617/(1-O617)))))</f>
        <v/>
      </c>
      <c r="Q617" s="157">
        <f>IF(B617="","", IF(D617=0,F617*P617/B617, L617*P617/B617))</f>
        <v/>
      </c>
      <c r="R617" s="157">
        <f>IF(B617="","", Q617+I617)</f>
        <v/>
      </c>
      <c r="S617" s="157">
        <f>IF(A617="","",IF(Q617&gt;0,-Q617*B617*(1+BID_OFFER_SPREAD/2),-Q617*B617*(1-BID_OFFER_SPREAD/2)))</f>
        <v/>
      </c>
      <c r="T617" s="157">
        <f>IF(B617="","", K617+S617)</f>
        <v/>
      </c>
      <c r="U617" s="157">
        <f>IF(B617="","", R617*B617)</f>
        <v/>
      </c>
      <c r="V617" s="157">
        <f>IF(E617="","",U617/(U617+T617))</f>
        <v/>
      </c>
      <c r="W617" s="86">
        <f>IF(B617="","", IF(ROUND(V617,10)=ROUND(D617,10),"Correct", "Error"))</f>
        <v/>
      </c>
      <c r="X617" s="158">
        <f>IF(B617="","", T617+U617)</f>
        <v/>
      </c>
    </row>
    <row customHeight="1" ht="13.5" r="618" s="75">
      <c r="A618" s="126">
        <f>IF('Time Series Inputs'!A618="","",'Time Series Inputs'!A618)</f>
        <v/>
      </c>
      <c r="B618" s="157">
        <f>IF('Time Series Inputs'!B618="","",'Time Series Inputs'!B618)</f>
        <v/>
      </c>
      <c r="C618" s="157">
        <f>IF('Time Series Inputs'!C618="","",'Time Series Inputs'!C618)</f>
        <v/>
      </c>
      <c r="D618" s="157">
        <f>IF(A618="","",'Apply Constraints'!A618)</f>
        <v/>
      </c>
      <c r="E618" s="157">
        <f>IF(B618="","",(V617*B618/B617/(1+V617*(B618/B617-1))))</f>
        <v/>
      </c>
      <c r="F618" s="157">
        <f>IF(B618="","",R617*B618+T617)</f>
        <v/>
      </c>
      <c r="G618" s="157">
        <f>IF(B618="","", E618*F618)</f>
        <v/>
      </c>
      <c r="H618" s="157">
        <f>IF(B618="","", F618 - R617*B618)</f>
        <v/>
      </c>
      <c r="I618" s="157">
        <f>IF(B618="","", G618/B618)</f>
        <v/>
      </c>
      <c r="J618" s="157">
        <f>IF(B618="","", -F618* (1-(1-ANNUAL_STRATEGY_FEE)^(1/252)))</f>
        <v/>
      </c>
      <c r="K618" s="157">
        <f>IF(B618="","", H618+J618)</f>
        <v/>
      </c>
      <c r="L618" s="157">
        <f>IF(B618="","", K618+G618)</f>
        <v/>
      </c>
      <c r="M618" s="157">
        <f>IF(B618="","", G618/L618)</f>
        <v/>
      </c>
      <c r="N618" s="157">
        <f>IF(B618="","",(D618-M618))</f>
        <v/>
      </c>
      <c r="O618" s="157">
        <f>IF(B618="","",BID_OFFER_SPREAD/2*D618)</f>
        <v/>
      </c>
      <c r="P618" s="157">
        <f>IF(A618="","",IF(D618=0,-E618,IF(AND(D618=(N618+O618),NOT(O618=0)),0,IF(D618&gt;=M618,N618/(1+O618),N618/(1-O618)))))</f>
        <v/>
      </c>
      <c r="Q618" s="157">
        <f>IF(B618="","", IF(D618=0,F618*P618/B618, L618*P618/B618))</f>
        <v/>
      </c>
      <c r="R618" s="157">
        <f>IF(B618="","", Q618+I618)</f>
        <v/>
      </c>
      <c r="S618" s="157">
        <f>IF(A618="","",IF(Q618&gt;0,-Q618*B618*(1+BID_OFFER_SPREAD/2),-Q618*B618*(1-BID_OFFER_SPREAD/2)))</f>
        <v/>
      </c>
      <c r="T618" s="157">
        <f>IF(B618="","", K618+S618)</f>
        <v/>
      </c>
      <c r="U618" s="157">
        <f>IF(B618="","", R618*B618)</f>
        <v/>
      </c>
      <c r="V618" s="157">
        <f>IF(E618="","",U618/(U618+T618))</f>
        <v/>
      </c>
      <c r="W618" s="86">
        <f>IF(B618="","", IF(ROUND(V618,10)=ROUND(D618,10),"Correct", "Error"))</f>
        <v/>
      </c>
      <c r="X618" s="158">
        <f>IF(B618="","", T618+U618)</f>
        <v/>
      </c>
    </row>
    <row customHeight="1" ht="13.5" r="619" s="75">
      <c r="A619" s="126">
        <f>IF('Time Series Inputs'!A619="","",'Time Series Inputs'!A619)</f>
        <v/>
      </c>
      <c r="B619" s="157">
        <f>IF('Time Series Inputs'!B619="","",'Time Series Inputs'!B619)</f>
        <v/>
      </c>
      <c r="C619" s="157">
        <f>IF('Time Series Inputs'!C619="","",'Time Series Inputs'!C619)</f>
        <v/>
      </c>
      <c r="D619" s="157">
        <f>IF(A619="","",'Apply Constraints'!A619)</f>
        <v/>
      </c>
      <c r="E619" s="157">
        <f>IF(B619="","",(V618*B619/B618/(1+V618*(B619/B618-1))))</f>
        <v/>
      </c>
      <c r="F619" s="157">
        <f>IF(B619="","",R618*B619+T618)</f>
        <v/>
      </c>
      <c r="G619" s="157">
        <f>IF(B619="","", E619*F619)</f>
        <v/>
      </c>
      <c r="H619" s="157">
        <f>IF(B619="","", F619 - R618*B619)</f>
        <v/>
      </c>
      <c r="I619" s="157">
        <f>IF(B619="","", G619/B619)</f>
        <v/>
      </c>
      <c r="J619" s="157">
        <f>IF(B619="","", -F619* (1-(1-ANNUAL_STRATEGY_FEE)^(1/252)))</f>
        <v/>
      </c>
      <c r="K619" s="157">
        <f>IF(B619="","", H619+J619)</f>
        <v/>
      </c>
      <c r="L619" s="157">
        <f>IF(B619="","", K619+G619)</f>
        <v/>
      </c>
      <c r="M619" s="157">
        <f>IF(B619="","", G619/L619)</f>
        <v/>
      </c>
      <c r="N619" s="157">
        <f>IF(B619="","",(D619-M619))</f>
        <v/>
      </c>
      <c r="O619" s="157">
        <f>IF(B619="","",BID_OFFER_SPREAD/2*D619)</f>
        <v/>
      </c>
      <c r="P619" s="157">
        <f>IF(A619="","",IF(D619=0,-E619,IF(AND(D619=(N619+O619),NOT(O619=0)),0,IF(D619&gt;=M619,N619/(1+O619),N619/(1-O619)))))</f>
        <v/>
      </c>
      <c r="Q619" s="157">
        <f>IF(B619="","", IF(D619=0,F619*P619/B619, L619*P619/B619))</f>
        <v/>
      </c>
      <c r="R619" s="157">
        <f>IF(B619="","", Q619+I619)</f>
        <v/>
      </c>
      <c r="S619" s="157">
        <f>IF(A619="","",IF(Q619&gt;0,-Q619*B619*(1+BID_OFFER_SPREAD/2),-Q619*B619*(1-BID_OFFER_SPREAD/2)))</f>
        <v/>
      </c>
      <c r="T619" s="157">
        <f>IF(B619="","", K619+S619)</f>
        <v/>
      </c>
      <c r="U619" s="157">
        <f>IF(B619="","", R619*B619)</f>
        <v/>
      </c>
      <c r="V619" s="157">
        <f>IF(E619="","",U619/(U619+T619))</f>
        <v/>
      </c>
      <c r="W619" s="86">
        <f>IF(B619="","", IF(ROUND(V619,10)=ROUND(D619,10),"Correct", "Error"))</f>
        <v/>
      </c>
      <c r="X619" s="158">
        <f>IF(B619="","", T619+U619)</f>
        <v/>
      </c>
    </row>
    <row customHeight="1" ht="13.5" r="620" s="75">
      <c r="A620" s="126">
        <f>IF('Time Series Inputs'!A620="","",'Time Series Inputs'!A620)</f>
        <v/>
      </c>
      <c r="B620" s="157">
        <f>IF('Time Series Inputs'!B620="","",'Time Series Inputs'!B620)</f>
        <v/>
      </c>
      <c r="C620" s="157">
        <f>IF('Time Series Inputs'!C620="","",'Time Series Inputs'!C620)</f>
        <v/>
      </c>
      <c r="D620" s="157">
        <f>IF(A620="","",'Apply Constraints'!A620)</f>
        <v/>
      </c>
      <c r="E620" s="157">
        <f>IF(B620="","",(V619*B620/B619/(1+V619*(B620/B619-1))))</f>
        <v/>
      </c>
      <c r="F620" s="157">
        <f>IF(B620="","",R619*B620+T619)</f>
        <v/>
      </c>
      <c r="G620" s="157">
        <f>IF(B620="","", E620*F620)</f>
        <v/>
      </c>
      <c r="H620" s="157">
        <f>IF(B620="","", F620 - R619*B620)</f>
        <v/>
      </c>
      <c r="I620" s="157">
        <f>IF(B620="","", G620/B620)</f>
        <v/>
      </c>
      <c r="J620" s="157">
        <f>IF(B620="","", -F620* (1-(1-ANNUAL_STRATEGY_FEE)^(1/252)))</f>
        <v/>
      </c>
      <c r="K620" s="157">
        <f>IF(B620="","", H620+J620)</f>
        <v/>
      </c>
      <c r="L620" s="157">
        <f>IF(B620="","", K620+G620)</f>
        <v/>
      </c>
      <c r="M620" s="157">
        <f>IF(B620="","", G620/L620)</f>
        <v/>
      </c>
      <c r="N620" s="157">
        <f>IF(B620="","",(D620-M620))</f>
        <v/>
      </c>
      <c r="O620" s="157">
        <f>IF(B620="","",BID_OFFER_SPREAD/2*D620)</f>
        <v/>
      </c>
      <c r="P620" s="157">
        <f>IF(A620="","",IF(D620=0,-E620,IF(AND(D620=(N620+O620),NOT(O620=0)),0,IF(D620&gt;=M620,N620/(1+O620),N620/(1-O620)))))</f>
        <v/>
      </c>
      <c r="Q620" s="157">
        <f>IF(B620="","", IF(D620=0,F620*P620/B620, L620*P620/B620))</f>
        <v/>
      </c>
      <c r="R620" s="157">
        <f>IF(B620="","", Q620+I620)</f>
        <v/>
      </c>
      <c r="S620" s="157">
        <f>IF(A620="","",IF(Q620&gt;0,-Q620*B620*(1+BID_OFFER_SPREAD/2),-Q620*B620*(1-BID_OFFER_SPREAD/2)))</f>
        <v/>
      </c>
      <c r="T620" s="157">
        <f>IF(B620="","", K620+S620)</f>
        <v/>
      </c>
      <c r="U620" s="157">
        <f>IF(B620="","", R620*B620)</f>
        <v/>
      </c>
      <c r="V620" s="157">
        <f>IF(E620="","",U620/(U620+T620))</f>
        <v/>
      </c>
      <c r="W620" s="86">
        <f>IF(B620="","", IF(ROUND(V620,10)=ROUND(D620,10),"Correct", "Error"))</f>
        <v/>
      </c>
      <c r="X620" s="158">
        <f>IF(B620="","", T620+U620)</f>
        <v/>
      </c>
    </row>
    <row customHeight="1" ht="13.5" r="621" s="75">
      <c r="A621" s="126">
        <f>IF('Time Series Inputs'!A621="","",'Time Series Inputs'!A621)</f>
        <v/>
      </c>
      <c r="B621" s="157">
        <f>IF('Time Series Inputs'!B621="","",'Time Series Inputs'!B621)</f>
        <v/>
      </c>
      <c r="C621" s="157">
        <f>IF('Time Series Inputs'!C621="","",'Time Series Inputs'!C621)</f>
        <v/>
      </c>
      <c r="D621" s="157">
        <f>IF(A621="","",'Apply Constraints'!A621)</f>
        <v/>
      </c>
      <c r="E621" s="157">
        <f>IF(B621="","",(V620*B621/B620/(1+V620*(B621/B620-1))))</f>
        <v/>
      </c>
      <c r="F621" s="157">
        <f>IF(B621="","",R620*B621+T620)</f>
        <v/>
      </c>
      <c r="G621" s="157">
        <f>IF(B621="","", E621*F621)</f>
        <v/>
      </c>
      <c r="H621" s="157">
        <f>IF(B621="","", F621 - R620*B621)</f>
        <v/>
      </c>
      <c r="I621" s="157">
        <f>IF(B621="","", G621/B621)</f>
        <v/>
      </c>
      <c r="J621" s="157">
        <f>IF(B621="","", -F621* (1-(1-ANNUAL_STRATEGY_FEE)^(1/252)))</f>
        <v/>
      </c>
      <c r="K621" s="157">
        <f>IF(B621="","", H621+J621)</f>
        <v/>
      </c>
      <c r="L621" s="157">
        <f>IF(B621="","", K621+G621)</f>
        <v/>
      </c>
      <c r="M621" s="157">
        <f>IF(B621="","", G621/L621)</f>
        <v/>
      </c>
      <c r="N621" s="157">
        <f>IF(B621="","",(D621-M621))</f>
        <v/>
      </c>
      <c r="O621" s="157">
        <f>IF(B621="","",BID_OFFER_SPREAD/2*D621)</f>
        <v/>
      </c>
      <c r="P621" s="157">
        <f>IF(A621="","",IF(D621=0,-E621,IF(AND(D621=(N621+O621),NOT(O621=0)),0,IF(D621&gt;=M621,N621/(1+O621),N621/(1-O621)))))</f>
        <v/>
      </c>
      <c r="Q621" s="157">
        <f>IF(B621="","", IF(D621=0,F621*P621/B621, L621*P621/B621))</f>
        <v/>
      </c>
      <c r="R621" s="157">
        <f>IF(B621="","", Q621+I621)</f>
        <v/>
      </c>
      <c r="S621" s="157">
        <f>IF(A621="","",IF(Q621&gt;0,-Q621*B621*(1+BID_OFFER_SPREAD/2),-Q621*B621*(1-BID_OFFER_SPREAD/2)))</f>
        <v/>
      </c>
      <c r="T621" s="157">
        <f>IF(B621="","", K621+S621)</f>
        <v/>
      </c>
      <c r="U621" s="157">
        <f>IF(B621="","", R621*B621)</f>
        <v/>
      </c>
      <c r="V621" s="157">
        <f>IF(E621="","",U621/(U621+T621))</f>
        <v/>
      </c>
      <c r="W621" s="86">
        <f>IF(B621="","", IF(ROUND(V621,10)=ROUND(D621,10),"Correct", "Error"))</f>
        <v/>
      </c>
      <c r="X621" s="158">
        <f>IF(B621="","", T621+U621)</f>
        <v/>
      </c>
    </row>
    <row customHeight="1" ht="13.5" r="622" s="75">
      <c r="A622" s="126">
        <f>IF('Time Series Inputs'!A622="","",'Time Series Inputs'!A622)</f>
        <v/>
      </c>
      <c r="B622" s="157">
        <f>IF('Time Series Inputs'!B622="","",'Time Series Inputs'!B622)</f>
        <v/>
      </c>
      <c r="C622" s="157">
        <f>IF('Time Series Inputs'!C622="","",'Time Series Inputs'!C622)</f>
        <v/>
      </c>
      <c r="D622" s="157">
        <f>IF(A622="","",'Apply Constraints'!A622)</f>
        <v/>
      </c>
      <c r="E622" s="157">
        <f>IF(B622="","",(V621*B622/B621/(1+V621*(B622/B621-1))))</f>
        <v/>
      </c>
      <c r="F622" s="157">
        <f>IF(B622="","",R621*B622+T621)</f>
        <v/>
      </c>
      <c r="G622" s="157">
        <f>IF(B622="","", E622*F622)</f>
        <v/>
      </c>
      <c r="H622" s="157">
        <f>IF(B622="","", F622 - R621*B622)</f>
        <v/>
      </c>
      <c r="I622" s="157">
        <f>IF(B622="","", G622/B622)</f>
        <v/>
      </c>
      <c r="J622" s="157">
        <f>IF(B622="","", -F622* (1-(1-ANNUAL_STRATEGY_FEE)^(1/252)))</f>
        <v/>
      </c>
      <c r="K622" s="157">
        <f>IF(B622="","", H622+J622)</f>
        <v/>
      </c>
      <c r="L622" s="157">
        <f>IF(B622="","", K622+G622)</f>
        <v/>
      </c>
      <c r="M622" s="157">
        <f>IF(B622="","", G622/L622)</f>
        <v/>
      </c>
      <c r="N622" s="157">
        <f>IF(B622="","",(D622-M622))</f>
        <v/>
      </c>
      <c r="O622" s="157">
        <f>IF(B622="","",BID_OFFER_SPREAD/2*D622)</f>
        <v/>
      </c>
      <c r="P622" s="157">
        <f>IF(A622="","",IF(D622=0,-E622,IF(AND(D622=(N622+O622),NOT(O622=0)),0,IF(D622&gt;=M622,N622/(1+O622),N622/(1-O622)))))</f>
        <v/>
      </c>
      <c r="Q622" s="157">
        <f>IF(B622="","", IF(D622=0,F622*P622/B622, L622*P622/B622))</f>
        <v/>
      </c>
      <c r="R622" s="157">
        <f>IF(B622="","", Q622+I622)</f>
        <v/>
      </c>
      <c r="S622" s="157">
        <f>IF(A622="","",IF(Q622&gt;0,-Q622*B622*(1+BID_OFFER_SPREAD/2),-Q622*B622*(1-BID_OFFER_SPREAD/2)))</f>
        <v/>
      </c>
      <c r="T622" s="157">
        <f>IF(B622="","", K622+S622)</f>
        <v/>
      </c>
      <c r="U622" s="157">
        <f>IF(B622="","", R622*B622)</f>
        <v/>
      </c>
      <c r="V622" s="157">
        <f>IF(E622="","",U622/(U622+T622))</f>
        <v/>
      </c>
      <c r="W622" s="86">
        <f>IF(B622="","", IF(ROUND(V622,10)=ROUND(D622,10),"Correct", "Error"))</f>
        <v/>
      </c>
      <c r="X622" s="158">
        <f>IF(B622="","", T622+U622)</f>
        <v/>
      </c>
    </row>
    <row customHeight="1" ht="13.5" r="623" s="75">
      <c r="A623" s="126">
        <f>IF('Time Series Inputs'!A623="","",'Time Series Inputs'!A623)</f>
        <v/>
      </c>
      <c r="B623" s="157">
        <f>IF('Time Series Inputs'!B623="","",'Time Series Inputs'!B623)</f>
        <v/>
      </c>
      <c r="C623" s="157">
        <f>IF('Time Series Inputs'!C623="","",'Time Series Inputs'!C623)</f>
        <v/>
      </c>
      <c r="D623" s="157">
        <f>IF(A623="","",'Apply Constraints'!A623)</f>
        <v/>
      </c>
      <c r="E623" s="157">
        <f>IF(B623="","",(V622*B623/B622/(1+V622*(B623/B622-1))))</f>
        <v/>
      </c>
      <c r="F623" s="157">
        <f>IF(B623="","",R622*B623+T622)</f>
        <v/>
      </c>
      <c r="G623" s="157">
        <f>IF(B623="","", E623*F623)</f>
        <v/>
      </c>
      <c r="H623" s="157">
        <f>IF(B623="","", F623 - R622*B623)</f>
        <v/>
      </c>
      <c r="I623" s="157">
        <f>IF(B623="","", G623/B623)</f>
        <v/>
      </c>
      <c r="J623" s="157">
        <f>IF(B623="","", -F623* (1-(1-ANNUAL_STRATEGY_FEE)^(1/252)))</f>
        <v/>
      </c>
      <c r="K623" s="157">
        <f>IF(B623="","", H623+J623)</f>
        <v/>
      </c>
      <c r="L623" s="157">
        <f>IF(B623="","", K623+G623)</f>
        <v/>
      </c>
      <c r="M623" s="157">
        <f>IF(B623="","", G623/L623)</f>
        <v/>
      </c>
      <c r="N623" s="157">
        <f>IF(B623="","",(D623-M623))</f>
        <v/>
      </c>
      <c r="O623" s="157">
        <f>IF(B623="","",BID_OFFER_SPREAD/2*D623)</f>
        <v/>
      </c>
      <c r="P623" s="157">
        <f>IF(A623="","",IF(D623=0,-E623,IF(AND(D623=(N623+O623),NOT(O623=0)),0,IF(D623&gt;=M623,N623/(1+O623),N623/(1-O623)))))</f>
        <v/>
      </c>
      <c r="Q623" s="157">
        <f>IF(B623="","", IF(D623=0,F623*P623/B623, L623*P623/B623))</f>
        <v/>
      </c>
      <c r="R623" s="157">
        <f>IF(B623="","", Q623+I623)</f>
        <v/>
      </c>
      <c r="S623" s="157">
        <f>IF(A623="","",IF(Q623&gt;0,-Q623*B623*(1+BID_OFFER_SPREAD/2),-Q623*B623*(1-BID_OFFER_SPREAD/2)))</f>
        <v/>
      </c>
      <c r="T623" s="157">
        <f>IF(B623="","", K623+S623)</f>
        <v/>
      </c>
      <c r="U623" s="157">
        <f>IF(B623="","", R623*B623)</f>
        <v/>
      </c>
      <c r="V623" s="157">
        <f>IF(E623="","",U623/(U623+T623))</f>
        <v/>
      </c>
      <c r="W623" s="86">
        <f>IF(B623="","", IF(ROUND(V623,10)=ROUND(D623,10),"Correct", "Error"))</f>
        <v/>
      </c>
      <c r="X623" s="158">
        <f>IF(B623="","", T623+U623)</f>
        <v/>
      </c>
    </row>
    <row customHeight="1" ht="13.5" r="624" s="75">
      <c r="A624" s="126">
        <f>IF('Time Series Inputs'!A624="","",'Time Series Inputs'!A624)</f>
        <v/>
      </c>
      <c r="B624" s="157">
        <f>IF('Time Series Inputs'!B624="","",'Time Series Inputs'!B624)</f>
        <v/>
      </c>
      <c r="C624" s="157">
        <f>IF('Time Series Inputs'!C624="","",'Time Series Inputs'!C624)</f>
        <v/>
      </c>
      <c r="D624" s="157">
        <f>IF(A624="","",'Apply Constraints'!A624)</f>
        <v/>
      </c>
      <c r="E624" s="157">
        <f>IF(B624="","",(V623*B624/B623/(1+V623*(B624/B623-1))))</f>
        <v/>
      </c>
      <c r="F624" s="157">
        <f>IF(B624="","",R623*B624+T623)</f>
        <v/>
      </c>
      <c r="G624" s="157">
        <f>IF(B624="","", E624*F624)</f>
        <v/>
      </c>
      <c r="H624" s="157">
        <f>IF(B624="","", F624 - R623*B624)</f>
        <v/>
      </c>
      <c r="I624" s="157">
        <f>IF(B624="","", G624/B624)</f>
        <v/>
      </c>
      <c r="J624" s="157">
        <f>IF(B624="","", -F624* (1-(1-ANNUAL_STRATEGY_FEE)^(1/252)))</f>
        <v/>
      </c>
      <c r="K624" s="157">
        <f>IF(B624="","", H624+J624)</f>
        <v/>
      </c>
      <c r="L624" s="157">
        <f>IF(B624="","", K624+G624)</f>
        <v/>
      </c>
      <c r="M624" s="157">
        <f>IF(B624="","", G624/L624)</f>
        <v/>
      </c>
      <c r="N624" s="157">
        <f>IF(B624="","",(D624-M624))</f>
        <v/>
      </c>
      <c r="O624" s="157">
        <f>IF(B624="","",BID_OFFER_SPREAD/2*D624)</f>
        <v/>
      </c>
      <c r="P624" s="157">
        <f>IF(A624="","",IF(D624=0,-E624,IF(AND(D624=(N624+O624),NOT(O624=0)),0,IF(D624&gt;=M624,N624/(1+O624),N624/(1-O624)))))</f>
        <v/>
      </c>
      <c r="Q624" s="157">
        <f>IF(B624="","", IF(D624=0,F624*P624/B624, L624*P624/B624))</f>
        <v/>
      </c>
      <c r="R624" s="157">
        <f>IF(B624="","", Q624+I624)</f>
        <v/>
      </c>
      <c r="S624" s="157">
        <f>IF(A624="","",IF(Q624&gt;0,-Q624*B624*(1+BID_OFFER_SPREAD/2),-Q624*B624*(1-BID_OFFER_SPREAD/2)))</f>
        <v/>
      </c>
      <c r="T624" s="157">
        <f>IF(B624="","", K624+S624)</f>
        <v/>
      </c>
      <c r="U624" s="157">
        <f>IF(B624="","", R624*B624)</f>
        <v/>
      </c>
      <c r="V624" s="157">
        <f>IF(E624="","",U624/(U624+T624))</f>
        <v/>
      </c>
      <c r="W624" s="86">
        <f>IF(B624="","", IF(ROUND(V624,10)=ROUND(D624,10),"Correct", "Error"))</f>
        <v/>
      </c>
      <c r="X624" s="158">
        <f>IF(B624="","", T624+U624)</f>
        <v/>
      </c>
    </row>
    <row customHeight="1" ht="13.5" r="625" s="75">
      <c r="A625" s="126">
        <f>IF('Time Series Inputs'!A625="","",'Time Series Inputs'!A625)</f>
        <v/>
      </c>
      <c r="B625" s="157">
        <f>IF('Time Series Inputs'!B625="","",'Time Series Inputs'!B625)</f>
        <v/>
      </c>
      <c r="C625" s="157">
        <f>IF('Time Series Inputs'!C625="","",'Time Series Inputs'!C625)</f>
        <v/>
      </c>
      <c r="D625" s="157">
        <f>IF(A625="","",'Apply Constraints'!A625)</f>
        <v/>
      </c>
      <c r="E625" s="157">
        <f>IF(B625="","",(V624*B625/B624/(1+V624*(B625/B624-1))))</f>
        <v/>
      </c>
      <c r="F625" s="157">
        <f>IF(B625="","",R624*B625+T624)</f>
        <v/>
      </c>
      <c r="G625" s="157">
        <f>IF(B625="","", E625*F625)</f>
        <v/>
      </c>
      <c r="H625" s="157">
        <f>IF(B625="","", F625 - R624*B625)</f>
        <v/>
      </c>
      <c r="I625" s="157">
        <f>IF(B625="","", G625/B625)</f>
        <v/>
      </c>
      <c r="J625" s="157">
        <f>IF(B625="","", -F625* (1-(1-ANNUAL_STRATEGY_FEE)^(1/252)))</f>
        <v/>
      </c>
      <c r="K625" s="157">
        <f>IF(B625="","", H625+J625)</f>
        <v/>
      </c>
      <c r="L625" s="157">
        <f>IF(B625="","", K625+G625)</f>
        <v/>
      </c>
      <c r="M625" s="157">
        <f>IF(B625="","", G625/L625)</f>
        <v/>
      </c>
      <c r="N625" s="157">
        <f>IF(B625="","",(D625-M625))</f>
        <v/>
      </c>
      <c r="O625" s="157">
        <f>IF(B625="","",BID_OFFER_SPREAD/2*D625)</f>
        <v/>
      </c>
      <c r="P625" s="157">
        <f>IF(A625="","",IF(D625=0,-E625,IF(AND(D625=(N625+O625),NOT(O625=0)),0,IF(D625&gt;=M625,N625/(1+O625),N625/(1-O625)))))</f>
        <v/>
      </c>
      <c r="Q625" s="157">
        <f>IF(B625="","", IF(D625=0,F625*P625/B625, L625*P625/B625))</f>
        <v/>
      </c>
      <c r="R625" s="157">
        <f>IF(B625="","", Q625+I625)</f>
        <v/>
      </c>
      <c r="S625" s="157">
        <f>IF(A625="","",IF(Q625&gt;0,-Q625*B625*(1+BID_OFFER_SPREAD/2),-Q625*B625*(1-BID_OFFER_SPREAD/2)))</f>
        <v/>
      </c>
      <c r="T625" s="157">
        <f>IF(B625="","", K625+S625)</f>
        <v/>
      </c>
      <c r="U625" s="157">
        <f>IF(B625="","", R625*B625)</f>
        <v/>
      </c>
      <c r="V625" s="157">
        <f>IF(E625="","",U625/(U625+T625))</f>
        <v/>
      </c>
      <c r="W625" s="86">
        <f>IF(B625="","", IF(ROUND(V625,10)=ROUND(D625,10),"Correct", "Error"))</f>
        <v/>
      </c>
      <c r="X625" s="158">
        <f>IF(B625="","", T625+U625)</f>
        <v/>
      </c>
    </row>
    <row customHeight="1" ht="13.5" r="626" s="75">
      <c r="A626" s="126">
        <f>IF('Time Series Inputs'!A626="","",'Time Series Inputs'!A626)</f>
        <v/>
      </c>
      <c r="B626" s="157">
        <f>IF('Time Series Inputs'!B626="","",'Time Series Inputs'!B626)</f>
        <v/>
      </c>
      <c r="C626" s="157">
        <f>IF('Time Series Inputs'!C626="","",'Time Series Inputs'!C626)</f>
        <v/>
      </c>
      <c r="D626" s="157">
        <f>IF(A626="","",'Apply Constraints'!A626)</f>
        <v/>
      </c>
      <c r="E626" s="157">
        <f>IF(B626="","",(V625*B626/B625/(1+V625*(B626/B625-1))))</f>
        <v/>
      </c>
      <c r="F626" s="157">
        <f>IF(B626="","",R625*B626+T625)</f>
        <v/>
      </c>
      <c r="G626" s="157">
        <f>IF(B626="","", E626*F626)</f>
        <v/>
      </c>
      <c r="H626" s="157">
        <f>IF(B626="","", F626 - R625*B626)</f>
        <v/>
      </c>
      <c r="I626" s="157">
        <f>IF(B626="","", G626/B626)</f>
        <v/>
      </c>
      <c r="J626" s="157">
        <f>IF(B626="","", -F626* (1-(1-ANNUAL_STRATEGY_FEE)^(1/252)))</f>
        <v/>
      </c>
      <c r="K626" s="157">
        <f>IF(B626="","", H626+J626)</f>
        <v/>
      </c>
      <c r="L626" s="157">
        <f>IF(B626="","", K626+G626)</f>
        <v/>
      </c>
      <c r="M626" s="157">
        <f>IF(B626="","", G626/L626)</f>
        <v/>
      </c>
      <c r="N626" s="157">
        <f>IF(B626="","",(D626-M626))</f>
        <v/>
      </c>
      <c r="O626" s="157">
        <f>IF(B626="","",BID_OFFER_SPREAD/2*D626)</f>
        <v/>
      </c>
      <c r="P626" s="157">
        <f>IF(A626="","",IF(D626=0,-E626,IF(AND(D626=(N626+O626),NOT(O626=0)),0,IF(D626&gt;=M626,N626/(1+O626),N626/(1-O626)))))</f>
        <v/>
      </c>
      <c r="Q626" s="157">
        <f>IF(B626="","", IF(D626=0,F626*P626/B626, L626*P626/B626))</f>
        <v/>
      </c>
      <c r="R626" s="157">
        <f>IF(B626="","", Q626+I626)</f>
        <v/>
      </c>
      <c r="S626" s="157">
        <f>IF(A626="","",IF(Q626&gt;0,-Q626*B626*(1+BID_OFFER_SPREAD/2),-Q626*B626*(1-BID_OFFER_SPREAD/2)))</f>
        <v/>
      </c>
      <c r="T626" s="157">
        <f>IF(B626="","", K626+S626)</f>
        <v/>
      </c>
      <c r="U626" s="157">
        <f>IF(B626="","", R626*B626)</f>
        <v/>
      </c>
      <c r="V626" s="157">
        <f>IF(E626="","",U626/(U626+T626))</f>
        <v/>
      </c>
      <c r="W626" s="86">
        <f>IF(B626="","", IF(ROUND(V626,10)=ROUND(D626,10),"Correct", "Error"))</f>
        <v/>
      </c>
      <c r="X626" s="158">
        <f>IF(B626="","", T626+U626)</f>
        <v/>
      </c>
    </row>
    <row customHeight="1" ht="13.5" r="627" s="75">
      <c r="A627" s="126">
        <f>IF('Time Series Inputs'!A627="","",'Time Series Inputs'!A627)</f>
        <v/>
      </c>
      <c r="B627" s="157">
        <f>IF('Time Series Inputs'!B627="","",'Time Series Inputs'!B627)</f>
        <v/>
      </c>
      <c r="C627" s="157">
        <f>IF('Time Series Inputs'!C627="","",'Time Series Inputs'!C627)</f>
        <v/>
      </c>
      <c r="D627" s="157">
        <f>IF(A627="","",'Apply Constraints'!A627)</f>
        <v/>
      </c>
      <c r="E627" s="157">
        <f>IF(B627="","",(V626*B627/B626/(1+V626*(B627/B626-1))))</f>
        <v/>
      </c>
      <c r="F627" s="157">
        <f>IF(B627="","",R626*B627+T626)</f>
        <v/>
      </c>
      <c r="G627" s="157">
        <f>IF(B627="","", E627*F627)</f>
        <v/>
      </c>
      <c r="H627" s="157">
        <f>IF(B627="","", F627 - R626*B627)</f>
        <v/>
      </c>
      <c r="I627" s="157">
        <f>IF(B627="","", G627/B627)</f>
        <v/>
      </c>
      <c r="J627" s="157">
        <f>IF(B627="","", -F627* (1-(1-ANNUAL_STRATEGY_FEE)^(1/252)))</f>
        <v/>
      </c>
      <c r="K627" s="157">
        <f>IF(B627="","", H627+J627)</f>
        <v/>
      </c>
      <c r="L627" s="157">
        <f>IF(B627="","", K627+G627)</f>
        <v/>
      </c>
      <c r="M627" s="157">
        <f>IF(B627="","", G627/L627)</f>
        <v/>
      </c>
      <c r="N627" s="157">
        <f>IF(B627="","",(D627-M627))</f>
        <v/>
      </c>
      <c r="O627" s="157">
        <f>IF(B627="","",BID_OFFER_SPREAD/2*D627)</f>
        <v/>
      </c>
      <c r="P627" s="157">
        <f>IF(A627="","",IF(D627=0,-E627,IF(AND(D627=(N627+O627),NOT(O627=0)),0,IF(D627&gt;=M627,N627/(1+O627),N627/(1-O627)))))</f>
        <v/>
      </c>
      <c r="Q627" s="157">
        <f>IF(B627="","", IF(D627=0,F627*P627/B627, L627*P627/B627))</f>
        <v/>
      </c>
      <c r="R627" s="157">
        <f>IF(B627="","", Q627+I627)</f>
        <v/>
      </c>
      <c r="S627" s="157">
        <f>IF(A627="","",IF(Q627&gt;0,-Q627*B627*(1+BID_OFFER_SPREAD/2),-Q627*B627*(1-BID_OFFER_SPREAD/2)))</f>
        <v/>
      </c>
      <c r="T627" s="157">
        <f>IF(B627="","", K627+S627)</f>
        <v/>
      </c>
      <c r="U627" s="157">
        <f>IF(B627="","", R627*B627)</f>
        <v/>
      </c>
      <c r="V627" s="157">
        <f>IF(E627="","",U627/(U627+T627))</f>
        <v/>
      </c>
      <c r="W627" s="86">
        <f>IF(B627="","", IF(ROUND(V627,10)=ROUND(D627,10),"Correct", "Error"))</f>
        <v/>
      </c>
      <c r="X627" s="158">
        <f>IF(B627="","", T627+U627)</f>
        <v/>
      </c>
    </row>
    <row customHeight="1" ht="13.5" r="628" s="75">
      <c r="A628" s="126">
        <f>IF('Time Series Inputs'!A628="","",'Time Series Inputs'!A628)</f>
        <v/>
      </c>
      <c r="B628" s="157">
        <f>IF('Time Series Inputs'!B628="","",'Time Series Inputs'!B628)</f>
        <v/>
      </c>
      <c r="C628" s="157">
        <f>IF('Time Series Inputs'!C628="","",'Time Series Inputs'!C628)</f>
        <v/>
      </c>
      <c r="D628" s="157">
        <f>IF(A628="","",'Apply Constraints'!A628)</f>
        <v/>
      </c>
      <c r="E628" s="157">
        <f>IF(B628="","",(V627*B628/B627/(1+V627*(B628/B627-1))))</f>
        <v/>
      </c>
      <c r="F628" s="157">
        <f>IF(B628="","",R627*B628+T627)</f>
        <v/>
      </c>
      <c r="G628" s="157">
        <f>IF(B628="","", E628*F628)</f>
        <v/>
      </c>
      <c r="H628" s="157">
        <f>IF(B628="","", F628 - R627*B628)</f>
        <v/>
      </c>
      <c r="I628" s="157">
        <f>IF(B628="","", G628/B628)</f>
        <v/>
      </c>
      <c r="J628" s="157">
        <f>IF(B628="","", -F628* (1-(1-ANNUAL_STRATEGY_FEE)^(1/252)))</f>
        <v/>
      </c>
      <c r="K628" s="157">
        <f>IF(B628="","", H628+J628)</f>
        <v/>
      </c>
      <c r="L628" s="157">
        <f>IF(B628="","", K628+G628)</f>
        <v/>
      </c>
      <c r="M628" s="157">
        <f>IF(B628="","", G628/L628)</f>
        <v/>
      </c>
      <c r="N628" s="157">
        <f>IF(B628="","",(D628-M628))</f>
        <v/>
      </c>
      <c r="O628" s="157">
        <f>IF(B628="","",BID_OFFER_SPREAD/2*D628)</f>
        <v/>
      </c>
      <c r="P628" s="157">
        <f>IF(A628="","",IF(D628=0,-E628,IF(AND(D628=(N628+O628),NOT(O628=0)),0,IF(D628&gt;=M628,N628/(1+O628),N628/(1-O628)))))</f>
        <v/>
      </c>
      <c r="Q628" s="157">
        <f>IF(B628="","", IF(D628=0,F628*P628/B628, L628*P628/B628))</f>
        <v/>
      </c>
      <c r="R628" s="157">
        <f>IF(B628="","", Q628+I628)</f>
        <v/>
      </c>
      <c r="S628" s="157">
        <f>IF(A628="","",IF(Q628&gt;0,-Q628*B628*(1+BID_OFFER_SPREAD/2),-Q628*B628*(1-BID_OFFER_SPREAD/2)))</f>
        <v/>
      </c>
      <c r="T628" s="157">
        <f>IF(B628="","", K628+S628)</f>
        <v/>
      </c>
      <c r="U628" s="157">
        <f>IF(B628="","", R628*B628)</f>
        <v/>
      </c>
      <c r="V628" s="157">
        <f>IF(E628="","",U628/(U628+T628))</f>
        <v/>
      </c>
      <c r="W628" s="86">
        <f>IF(B628="","", IF(ROUND(V628,10)=ROUND(D628,10),"Correct", "Error"))</f>
        <v/>
      </c>
      <c r="X628" s="158">
        <f>IF(B628="","", T628+U628)</f>
        <v/>
      </c>
    </row>
    <row customHeight="1" ht="13.5" r="629" s="75">
      <c r="A629" s="126">
        <f>IF('Time Series Inputs'!A629="","",'Time Series Inputs'!A629)</f>
        <v/>
      </c>
      <c r="B629" s="157">
        <f>IF('Time Series Inputs'!B629="","",'Time Series Inputs'!B629)</f>
        <v/>
      </c>
      <c r="C629" s="157">
        <f>IF('Time Series Inputs'!C629="","",'Time Series Inputs'!C629)</f>
        <v/>
      </c>
      <c r="D629" s="157">
        <f>IF(A629="","",'Apply Constraints'!A629)</f>
        <v/>
      </c>
      <c r="E629" s="157">
        <f>IF(B629="","",(V628*B629/B628/(1+V628*(B629/B628-1))))</f>
        <v/>
      </c>
      <c r="F629" s="157">
        <f>IF(B629="","",R628*B629+T628)</f>
        <v/>
      </c>
      <c r="G629" s="157">
        <f>IF(B629="","", E629*F629)</f>
        <v/>
      </c>
      <c r="H629" s="157">
        <f>IF(B629="","", F629 - R628*B629)</f>
        <v/>
      </c>
      <c r="I629" s="157">
        <f>IF(B629="","", G629/B629)</f>
        <v/>
      </c>
      <c r="J629" s="157">
        <f>IF(B629="","", -F629* (1-(1-ANNUAL_STRATEGY_FEE)^(1/252)))</f>
        <v/>
      </c>
      <c r="K629" s="157">
        <f>IF(B629="","", H629+J629)</f>
        <v/>
      </c>
      <c r="L629" s="157">
        <f>IF(B629="","", K629+G629)</f>
        <v/>
      </c>
      <c r="M629" s="157">
        <f>IF(B629="","", G629/L629)</f>
        <v/>
      </c>
      <c r="N629" s="157">
        <f>IF(B629="","",(D629-M629))</f>
        <v/>
      </c>
      <c r="O629" s="157">
        <f>IF(B629="","",BID_OFFER_SPREAD/2*D629)</f>
        <v/>
      </c>
      <c r="P629" s="157">
        <f>IF(A629="","",IF(D629=0,-E629,IF(AND(D629=(N629+O629),NOT(O629=0)),0,IF(D629&gt;=M629,N629/(1+O629),N629/(1-O629)))))</f>
        <v/>
      </c>
      <c r="Q629" s="157">
        <f>IF(B629="","", IF(D629=0,F629*P629/B629, L629*P629/B629))</f>
        <v/>
      </c>
      <c r="R629" s="157">
        <f>IF(B629="","", Q629+I629)</f>
        <v/>
      </c>
      <c r="S629" s="157">
        <f>IF(A629="","",IF(Q629&gt;0,-Q629*B629*(1+BID_OFFER_SPREAD/2),-Q629*B629*(1-BID_OFFER_SPREAD/2)))</f>
        <v/>
      </c>
      <c r="T629" s="157">
        <f>IF(B629="","", K629+S629)</f>
        <v/>
      </c>
      <c r="U629" s="157">
        <f>IF(B629="","", R629*B629)</f>
        <v/>
      </c>
      <c r="V629" s="157">
        <f>IF(E629="","",U629/(U629+T629))</f>
        <v/>
      </c>
      <c r="W629" s="86">
        <f>IF(B629="","", IF(ROUND(V629,10)=ROUND(D629,10),"Correct", "Error"))</f>
        <v/>
      </c>
      <c r="X629" s="158">
        <f>IF(B629="","", T629+U629)</f>
        <v/>
      </c>
    </row>
    <row customHeight="1" ht="13.5" r="630" s="75">
      <c r="A630" s="126">
        <f>IF('Time Series Inputs'!A630="","",'Time Series Inputs'!A630)</f>
        <v/>
      </c>
      <c r="B630" s="157">
        <f>IF('Time Series Inputs'!B630="","",'Time Series Inputs'!B630)</f>
        <v/>
      </c>
      <c r="C630" s="157">
        <f>IF('Time Series Inputs'!C630="","",'Time Series Inputs'!C630)</f>
        <v/>
      </c>
      <c r="D630" s="157">
        <f>IF(A630="","",'Apply Constraints'!A630)</f>
        <v/>
      </c>
      <c r="E630" s="157">
        <f>IF(B630="","",(V629*B630/B629/(1+V629*(B630/B629-1))))</f>
        <v/>
      </c>
      <c r="F630" s="157">
        <f>IF(B630="","",R629*B630+T629)</f>
        <v/>
      </c>
      <c r="G630" s="157">
        <f>IF(B630="","", E630*F630)</f>
        <v/>
      </c>
      <c r="H630" s="157">
        <f>IF(B630="","", F630 - R629*B630)</f>
        <v/>
      </c>
      <c r="I630" s="157">
        <f>IF(B630="","", G630/B630)</f>
        <v/>
      </c>
      <c r="J630" s="157">
        <f>IF(B630="","", -F630* (1-(1-ANNUAL_STRATEGY_FEE)^(1/252)))</f>
        <v/>
      </c>
      <c r="K630" s="157">
        <f>IF(B630="","", H630+J630)</f>
        <v/>
      </c>
      <c r="L630" s="157">
        <f>IF(B630="","", K630+G630)</f>
        <v/>
      </c>
      <c r="M630" s="157">
        <f>IF(B630="","", G630/L630)</f>
        <v/>
      </c>
      <c r="N630" s="157">
        <f>IF(B630="","",(D630-M630))</f>
        <v/>
      </c>
      <c r="O630" s="157">
        <f>IF(B630="","",BID_OFFER_SPREAD/2*D630)</f>
        <v/>
      </c>
      <c r="P630" s="157">
        <f>IF(A630="","",IF(D630=0,-E630,IF(AND(D630=(N630+O630),NOT(O630=0)),0,IF(D630&gt;=M630,N630/(1+O630),N630/(1-O630)))))</f>
        <v/>
      </c>
      <c r="Q630" s="157">
        <f>IF(B630="","", IF(D630=0,F630*P630/B630, L630*P630/B630))</f>
        <v/>
      </c>
      <c r="R630" s="157">
        <f>IF(B630="","", Q630+I630)</f>
        <v/>
      </c>
      <c r="S630" s="157">
        <f>IF(A630="","",IF(Q630&gt;0,-Q630*B630*(1+BID_OFFER_SPREAD/2),-Q630*B630*(1-BID_OFFER_SPREAD/2)))</f>
        <v/>
      </c>
      <c r="T630" s="157">
        <f>IF(B630="","", K630+S630)</f>
        <v/>
      </c>
      <c r="U630" s="157">
        <f>IF(B630="","", R630*B630)</f>
        <v/>
      </c>
      <c r="V630" s="157">
        <f>IF(E630="","",U630/(U630+T630))</f>
        <v/>
      </c>
      <c r="W630" s="86">
        <f>IF(B630="","", IF(ROUND(V630,10)=ROUND(D630,10),"Correct", "Error"))</f>
        <v/>
      </c>
      <c r="X630" s="158">
        <f>IF(B630="","", T630+U630)</f>
        <v/>
      </c>
    </row>
    <row customHeight="1" ht="13.5" r="631" s="75">
      <c r="A631" s="126">
        <f>IF('Time Series Inputs'!A631="","",'Time Series Inputs'!A631)</f>
        <v/>
      </c>
      <c r="B631" s="157">
        <f>IF('Time Series Inputs'!B631="","",'Time Series Inputs'!B631)</f>
        <v/>
      </c>
      <c r="C631" s="157">
        <f>IF('Time Series Inputs'!C631="","",'Time Series Inputs'!C631)</f>
        <v/>
      </c>
      <c r="D631" s="157">
        <f>IF(A631="","",'Apply Constraints'!A631)</f>
        <v/>
      </c>
      <c r="E631" s="157">
        <f>IF(B631="","",(V630*B631/B630/(1+V630*(B631/B630-1))))</f>
        <v/>
      </c>
      <c r="F631" s="157">
        <f>IF(B631="","",R630*B631+T630)</f>
        <v/>
      </c>
      <c r="G631" s="157">
        <f>IF(B631="","", E631*F631)</f>
        <v/>
      </c>
      <c r="H631" s="157">
        <f>IF(B631="","", F631 - R630*B631)</f>
        <v/>
      </c>
      <c r="I631" s="157">
        <f>IF(B631="","", G631/B631)</f>
        <v/>
      </c>
      <c r="J631" s="157">
        <f>IF(B631="","", -F631* (1-(1-ANNUAL_STRATEGY_FEE)^(1/252)))</f>
        <v/>
      </c>
      <c r="K631" s="157">
        <f>IF(B631="","", H631+J631)</f>
        <v/>
      </c>
      <c r="L631" s="157">
        <f>IF(B631="","", K631+G631)</f>
        <v/>
      </c>
      <c r="M631" s="157">
        <f>IF(B631="","", G631/L631)</f>
        <v/>
      </c>
      <c r="N631" s="157">
        <f>IF(B631="","",(D631-M631))</f>
        <v/>
      </c>
      <c r="O631" s="157">
        <f>IF(B631="","",BID_OFFER_SPREAD/2*D631)</f>
        <v/>
      </c>
      <c r="P631" s="157">
        <f>IF(A631="","",IF(D631=0,-E631,IF(AND(D631=(N631+O631),NOT(O631=0)),0,IF(D631&gt;=M631,N631/(1+O631),N631/(1-O631)))))</f>
        <v/>
      </c>
      <c r="Q631" s="157">
        <f>IF(B631="","", IF(D631=0,F631*P631/B631, L631*P631/B631))</f>
        <v/>
      </c>
      <c r="R631" s="157">
        <f>IF(B631="","", Q631+I631)</f>
        <v/>
      </c>
      <c r="S631" s="157">
        <f>IF(A631="","",IF(Q631&gt;0,-Q631*B631*(1+BID_OFFER_SPREAD/2),-Q631*B631*(1-BID_OFFER_SPREAD/2)))</f>
        <v/>
      </c>
      <c r="T631" s="157">
        <f>IF(B631="","", K631+S631)</f>
        <v/>
      </c>
      <c r="U631" s="157">
        <f>IF(B631="","", R631*B631)</f>
        <v/>
      </c>
      <c r="V631" s="157">
        <f>IF(E631="","",U631/(U631+T631))</f>
        <v/>
      </c>
      <c r="W631" s="86">
        <f>IF(B631="","", IF(ROUND(V631,10)=ROUND(D631,10),"Correct", "Error"))</f>
        <v/>
      </c>
      <c r="X631" s="158">
        <f>IF(B631="","", T631+U631)</f>
        <v/>
      </c>
    </row>
    <row customHeight="1" ht="13.5" r="632" s="75">
      <c r="A632" s="126">
        <f>IF('Time Series Inputs'!A632="","",'Time Series Inputs'!A632)</f>
        <v/>
      </c>
      <c r="B632" s="157">
        <f>IF('Time Series Inputs'!B632="","",'Time Series Inputs'!B632)</f>
        <v/>
      </c>
      <c r="C632" s="157">
        <f>IF('Time Series Inputs'!C632="","",'Time Series Inputs'!C632)</f>
        <v/>
      </c>
      <c r="D632" s="157">
        <f>IF(A632="","",'Apply Constraints'!A632)</f>
        <v/>
      </c>
      <c r="E632" s="157">
        <f>IF(B632="","",(V631*B632/B631/(1+V631*(B632/B631-1))))</f>
        <v/>
      </c>
      <c r="F632" s="157">
        <f>IF(B632="","",R631*B632+T631)</f>
        <v/>
      </c>
      <c r="G632" s="157">
        <f>IF(B632="","", E632*F632)</f>
        <v/>
      </c>
      <c r="H632" s="157">
        <f>IF(B632="","", F632 - R631*B632)</f>
        <v/>
      </c>
      <c r="I632" s="157">
        <f>IF(B632="","", G632/B632)</f>
        <v/>
      </c>
      <c r="J632" s="157">
        <f>IF(B632="","", -F632* (1-(1-ANNUAL_STRATEGY_FEE)^(1/252)))</f>
        <v/>
      </c>
      <c r="K632" s="157">
        <f>IF(B632="","", H632+J632)</f>
        <v/>
      </c>
      <c r="L632" s="157">
        <f>IF(B632="","", K632+G632)</f>
        <v/>
      </c>
      <c r="M632" s="157">
        <f>IF(B632="","", G632/L632)</f>
        <v/>
      </c>
      <c r="N632" s="157">
        <f>IF(B632="","",(D632-M632))</f>
        <v/>
      </c>
      <c r="O632" s="157">
        <f>IF(B632="","",BID_OFFER_SPREAD/2*D632)</f>
        <v/>
      </c>
      <c r="P632" s="157">
        <f>IF(A632="","",IF(D632=0,-E632,IF(AND(D632=(N632+O632),NOT(O632=0)),0,IF(D632&gt;=M632,N632/(1+O632),N632/(1-O632)))))</f>
        <v/>
      </c>
      <c r="Q632" s="157">
        <f>IF(B632="","", IF(D632=0,F632*P632/B632, L632*P632/B632))</f>
        <v/>
      </c>
      <c r="R632" s="157">
        <f>IF(B632="","", Q632+I632)</f>
        <v/>
      </c>
      <c r="S632" s="157">
        <f>IF(A632="","",IF(Q632&gt;0,-Q632*B632*(1+BID_OFFER_SPREAD/2),-Q632*B632*(1-BID_OFFER_SPREAD/2)))</f>
        <v/>
      </c>
      <c r="T632" s="157">
        <f>IF(B632="","", K632+S632)</f>
        <v/>
      </c>
      <c r="U632" s="157">
        <f>IF(B632="","", R632*B632)</f>
        <v/>
      </c>
      <c r="V632" s="157">
        <f>IF(E632="","",U632/(U632+T632))</f>
        <v/>
      </c>
      <c r="W632" s="86">
        <f>IF(B632="","", IF(ROUND(V632,10)=ROUND(D632,10),"Correct", "Error"))</f>
        <v/>
      </c>
      <c r="X632" s="158">
        <f>IF(B632="","", T632+U632)</f>
        <v/>
      </c>
    </row>
    <row customHeight="1" ht="13.5" r="633" s="75">
      <c r="A633" s="126">
        <f>IF('Time Series Inputs'!A633="","",'Time Series Inputs'!A633)</f>
        <v/>
      </c>
      <c r="B633" s="157">
        <f>IF('Time Series Inputs'!B633="","",'Time Series Inputs'!B633)</f>
        <v/>
      </c>
      <c r="C633" s="157">
        <f>IF('Time Series Inputs'!C633="","",'Time Series Inputs'!C633)</f>
        <v/>
      </c>
      <c r="D633" s="157">
        <f>IF(A633="","",'Apply Constraints'!A633)</f>
        <v/>
      </c>
      <c r="E633" s="157">
        <f>IF(B633="","",(V632*B633/B632/(1+V632*(B633/B632-1))))</f>
        <v/>
      </c>
      <c r="F633" s="157">
        <f>IF(B633="","",R632*B633+T632)</f>
        <v/>
      </c>
      <c r="G633" s="157">
        <f>IF(B633="","", E633*F633)</f>
        <v/>
      </c>
      <c r="H633" s="157">
        <f>IF(B633="","", F633 - R632*B633)</f>
        <v/>
      </c>
      <c r="I633" s="157">
        <f>IF(B633="","", G633/B633)</f>
        <v/>
      </c>
      <c r="J633" s="157">
        <f>IF(B633="","", -F633* (1-(1-ANNUAL_STRATEGY_FEE)^(1/252)))</f>
        <v/>
      </c>
      <c r="K633" s="157">
        <f>IF(B633="","", H633+J633)</f>
        <v/>
      </c>
      <c r="L633" s="157">
        <f>IF(B633="","", K633+G633)</f>
        <v/>
      </c>
      <c r="M633" s="157">
        <f>IF(B633="","", G633/L633)</f>
        <v/>
      </c>
      <c r="N633" s="157">
        <f>IF(B633="","",(D633-M633))</f>
        <v/>
      </c>
      <c r="O633" s="157">
        <f>IF(B633="","",BID_OFFER_SPREAD/2*D633)</f>
        <v/>
      </c>
      <c r="P633" s="157">
        <f>IF(A633="","",IF(D633=0,-E633,IF(AND(D633=(N633+O633),NOT(O633=0)),0,IF(D633&gt;=M633,N633/(1+O633),N633/(1-O633)))))</f>
        <v/>
      </c>
      <c r="Q633" s="157">
        <f>IF(B633="","", IF(D633=0,F633*P633/B633, L633*P633/B633))</f>
        <v/>
      </c>
      <c r="R633" s="157">
        <f>IF(B633="","", Q633+I633)</f>
        <v/>
      </c>
      <c r="S633" s="157">
        <f>IF(A633="","",IF(Q633&gt;0,-Q633*B633*(1+BID_OFFER_SPREAD/2),-Q633*B633*(1-BID_OFFER_SPREAD/2)))</f>
        <v/>
      </c>
      <c r="T633" s="157">
        <f>IF(B633="","", K633+S633)</f>
        <v/>
      </c>
      <c r="U633" s="157">
        <f>IF(B633="","", R633*B633)</f>
        <v/>
      </c>
      <c r="V633" s="157">
        <f>IF(E633="","",U633/(U633+T633))</f>
        <v/>
      </c>
      <c r="W633" s="86">
        <f>IF(B633="","", IF(ROUND(V633,10)=ROUND(D633,10),"Correct", "Error"))</f>
        <v/>
      </c>
      <c r="X633" s="158">
        <f>IF(B633="","", T633+U633)</f>
        <v/>
      </c>
    </row>
    <row customHeight="1" ht="13.5" r="634" s="75">
      <c r="A634" s="126">
        <f>IF('Time Series Inputs'!A634="","",'Time Series Inputs'!A634)</f>
        <v/>
      </c>
      <c r="B634" s="157">
        <f>IF('Time Series Inputs'!B634="","",'Time Series Inputs'!B634)</f>
        <v/>
      </c>
      <c r="C634" s="157">
        <f>IF('Time Series Inputs'!C634="","",'Time Series Inputs'!C634)</f>
        <v/>
      </c>
      <c r="D634" s="157">
        <f>IF(A634="","",'Apply Constraints'!A634)</f>
        <v/>
      </c>
      <c r="E634" s="157">
        <f>IF(B634="","",(V633*B634/B633/(1+V633*(B634/B633-1))))</f>
        <v/>
      </c>
      <c r="F634" s="157">
        <f>IF(B634="","",R633*B634+T633)</f>
        <v/>
      </c>
      <c r="G634" s="157">
        <f>IF(B634="","", E634*F634)</f>
        <v/>
      </c>
      <c r="H634" s="157">
        <f>IF(B634="","", F634 - R633*B634)</f>
        <v/>
      </c>
      <c r="I634" s="157">
        <f>IF(B634="","", G634/B634)</f>
        <v/>
      </c>
      <c r="J634" s="157">
        <f>IF(B634="","", -F634* (1-(1-ANNUAL_STRATEGY_FEE)^(1/252)))</f>
        <v/>
      </c>
      <c r="K634" s="157">
        <f>IF(B634="","", H634+J634)</f>
        <v/>
      </c>
      <c r="L634" s="157">
        <f>IF(B634="","", K634+G634)</f>
        <v/>
      </c>
      <c r="M634" s="157">
        <f>IF(B634="","", G634/L634)</f>
        <v/>
      </c>
      <c r="N634" s="157">
        <f>IF(B634="","",(D634-M634))</f>
        <v/>
      </c>
      <c r="O634" s="157">
        <f>IF(B634="","",BID_OFFER_SPREAD/2*D634)</f>
        <v/>
      </c>
      <c r="P634" s="157">
        <f>IF(A634="","",IF(D634=0,-E634,IF(AND(D634=(N634+O634),NOT(O634=0)),0,IF(D634&gt;=M634,N634/(1+O634),N634/(1-O634)))))</f>
        <v/>
      </c>
      <c r="Q634" s="157">
        <f>IF(B634="","", IF(D634=0,F634*P634/B634, L634*P634/B634))</f>
        <v/>
      </c>
      <c r="R634" s="157">
        <f>IF(B634="","", Q634+I634)</f>
        <v/>
      </c>
      <c r="S634" s="157">
        <f>IF(A634="","",IF(Q634&gt;0,-Q634*B634*(1+BID_OFFER_SPREAD/2),-Q634*B634*(1-BID_OFFER_SPREAD/2)))</f>
        <v/>
      </c>
      <c r="T634" s="157">
        <f>IF(B634="","", K634+S634)</f>
        <v/>
      </c>
      <c r="U634" s="157">
        <f>IF(B634="","", R634*B634)</f>
        <v/>
      </c>
      <c r="V634" s="157">
        <f>IF(E634="","",U634/(U634+T634))</f>
        <v/>
      </c>
      <c r="W634" s="86">
        <f>IF(B634="","", IF(ROUND(V634,10)=ROUND(D634,10),"Correct", "Error"))</f>
        <v/>
      </c>
      <c r="X634" s="158">
        <f>IF(B634="","", T634+U634)</f>
        <v/>
      </c>
    </row>
    <row customHeight="1" ht="13.5" r="635" s="75">
      <c r="A635" s="126">
        <f>IF('Time Series Inputs'!A635="","",'Time Series Inputs'!A635)</f>
        <v/>
      </c>
      <c r="B635" s="157">
        <f>IF('Time Series Inputs'!B635="","",'Time Series Inputs'!B635)</f>
        <v/>
      </c>
      <c r="C635" s="157">
        <f>IF('Time Series Inputs'!C635="","",'Time Series Inputs'!C635)</f>
        <v/>
      </c>
      <c r="D635" s="157">
        <f>IF(A635="","",'Apply Constraints'!A635)</f>
        <v/>
      </c>
      <c r="E635" s="157">
        <f>IF(B635="","",(V634*B635/B634/(1+V634*(B635/B634-1))))</f>
        <v/>
      </c>
      <c r="F635" s="157">
        <f>IF(B635="","",R634*B635+T634)</f>
        <v/>
      </c>
      <c r="G635" s="157">
        <f>IF(B635="","", E635*F635)</f>
        <v/>
      </c>
      <c r="H635" s="157">
        <f>IF(B635="","", F635 - R634*B635)</f>
        <v/>
      </c>
      <c r="I635" s="157">
        <f>IF(B635="","", G635/B635)</f>
        <v/>
      </c>
      <c r="J635" s="157">
        <f>IF(B635="","", -F635* (1-(1-ANNUAL_STRATEGY_FEE)^(1/252)))</f>
        <v/>
      </c>
      <c r="K635" s="157">
        <f>IF(B635="","", H635+J635)</f>
        <v/>
      </c>
      <c r="L635" s="157">
        <f>IF(B635="","", K635+G635)</f>
        <v/>
      </c>
      <c r="M635" s="157">
        <f>IF(B635="","", G635/L635)</f>
        <v/>
      </c>
      <c r="N635" s="157">
        <f>IF(B635="","",(D635-M635))</f>
        <v/>
      </c>
      <c r="O635" s="157">
        <f>IF(B635="","",BID_OFFER_SPREAD/2*D635)</f>
        <v/>
      </c>
      <c r="P635" s="157">
        <f>IF(A635="","",IF(D635=0,-E635,IF(AND(D635=(N635+O635),NOT(O635=0)),0,IF(D635&gt;=M635,N635/(1+O635),N635/(1-O635)))))</f>
        <v/>
      </c>
      <c r="Q635" s="157">
        <f>IF(B635="","", IF(D635=0,F635*P635/B635, L635*P635/B635))</f>
        <v/>
      </c>
      <c r="R635" s="157">
        <f>IF(B635="","", Q635+I635)</f>
        <v/>
      </c>
      <c r="S635" s="157">
        <f>IF(A635="","",IF(Q635&gt;0,-Q635*B635*(1+BID_OFFER_SPREAD/2),-Q635*B635*(1-BID_OFFER_SPREAD/2)))</f>
        <v/>
      </c>
      <c r="T635" s="157">
        <f>IF(B635="","", K635+S635)</f>
        <v/>
      </c>
      <c r="U635" s="157">
        <f>IF(B635="","", R635*B635)</f>
        <v/>
      </c>
      <c r="V635" s="157">
        <f>IF(E635="","",U635/(U635+T635))</f>
        <v/>
      </c>
      <c r="W635" s="86">
        <f>IF(B635="","", IF(ROUND(V635,10)=ROUND(D635,10),"Correct", "Error"))</f>
        <v/>
      </c>
      <c r="X635" s="158">
        <f>IF(B635="","", T635+U635)</f>
        <v/>
      </c>
    </row>
    <row customHeight="1" ht="13.5" r="636" s="75">
      <c r="A636" s="126">
        <f>IF('Time Series Inputs'!A636="","",'Time Series Inputs'!A636)</f>
        <v/>
      </c>
      <c r="B636" s="157">
        <f>IF('Time Series Inputs'!B636="","",'Time Series Inputs'!B636)</f>
        <v/>
      </c>
      <c r="C636" s="157">
        <f>IF('Time Series Inputs'!C636="","",'Time Series Inputs'!C636)</f>
        <v/>
      </c>
      <c r="D636" s="157">
        <f>IF(A636="","",'Apply Constraints'!A636)</f>
        <v/>
      </c>
      <c r="E636" s="157">
        <f>IF(B636="","",(V635*B636/B635/(1+V635*(B636/B635-1))))</f>
        <v/>
      </c>
      <c r="F636" s="157">
        <f>IF(B636="","",R635*B636+T635)</f>
        <v/>
      </c>
      <c r="G636" s="157">
        <f>IF(B636="","", E636*F636)</f>
        <v/>
      </c>
      <c r="H636" s="157">
        <f>IF(B636="","", F636 - R635*B636)</f>
        <v/>
      </c>
      <c r="I636" s="157">
        <f>IF(B636="","", G636/B636)</f>
        <v/>
      </c>
      <c r="J636" s="157">
        <f>IF(B636="","", -F636* (1-(1-ANNUAL_STRATEGY_FEE)^(1/252)))</f>
        <v/>
      </c>
      <c r="K636" s="157">
        <f>IF(B636="","", H636+J636)</f>
        <v/>
      </c>
      <c r="L636" s="157">
        <f>IF(B636="","", K636+G636)</f>
        <v/>
      </c>
      <c r="M636" s="157">
        <f>IF(B636="","", G636/L636)</f>
        <v/>
      </c>
      <c r="N636" s="157">
        <f>IF(B636="","",(D636-M636))</f>
        <v/>
      </c>
      <c r="O636" s="157">
        <f>IF(B636="","",BID_OFFER_SPREAD/2*D636)</f>
        <v/>
      </c>
      <c r="P636" s="157">
        <f>IF(A636="","",IF(D636=0,-E636,IF(AND(D636=(N636+O636),NOT(O636=0)),0,IF(D636&gt;=M636,N636/(1+O636),N636/(1-O636)))))</f>
        <v/>
      </c>
      <c r="Q636" s="157">
        <f>IF(B636="","", IF(D636=0,F636*P636/B636, L636*P636/B636))</f>
        <v/>
      </c>
      <c r="R636" s="157">
        <f>IF(B636="","", Q636+I636)</f>
        <v/>
      </c>
      <c r="S636" s="157">
        <f>IF(A636="","",IF(Q636&gt;0,-Q636*B636*(1+BID_OFFER_SPREAD/2),-Q636*B636*(1-BID_OFFER_SPREAD/2)))</f>
        <v/>
      </c>
      <c r="T636" s="157">
        <f>IF(B636="","", K636+S636)</f>
        <v/>
      </c>
      <c r="U636" s="157">
        <f>IF(B636="","", R636*B636)</f>
        <v/>
      </c>
      <c r="V636" s="157">
        <f>IF(E636="","",U636/(U636+T636))</f>
        <v/>
      </c>
      <c r="W636" s="86">
        <f>IF(B636="","", IF(ROUND(V636,10)=ROUND(D636,10),"Correct", "Error"))</f>
        <v/>
      </c>
      <c r="X636" s="158">
        <f>IF(B636="","", T636+U636)</f>
        <v/>
      </c>
    </row>
    <row customHeight="1" ht="13.5" r="637" s="75">
      <c r="A637" s="126">
        <f>IF('Time Series Inputs'!A637="","",'Time Series Inputs'!A637)</f>
        <v/>
      </c>
      <c r="B637" s="157">
        <f>IF('Time Series Inputs'!B637="","",'Time Series Inputs'!B637)</f>
        <v/>
      </c>
      <c r="C637" s="157">
        <f>IF('Time Series Inputs'!C637="","",'Time Series Inputs'!C637)</f>
        <v/>
      </c>
      <c r="D637" s="157">
        <f>IF(A637="","",'Apply Constraints'!A637)</f>
        <v/>
      </c>
      <c r="E637" s="157">
        <f>IF(B637="","",(V636*B637/B636/(1+V636*(B637/B636-1))))</f>
        <v/>
      </c>
      <c r="F637" s="157">
        <f>IF(B637="","",R636*B637+T636)</f>
        <v/>
      </c>
      <c r="G637" s="157">
        <f>IF(B637="","", E637*F637)</f>
        <v/>
      </c>
      <c r="H637" s="157">
        <f>IF(B637="","", F637 - R636*B637)</f>
        <v/>
      </c>
      <c r="I637" s="157">
        <f>IF(B637="","", G637/B637)</f>
        <v/>
      </c>
      <c r="J637" s="157">
        <f>IF(B637="","", -F637* (1-(1-ANNUAL_STRATEGY_FEE)^(1/252)))</f>
        <v/>
      </c>
      <c r="K637" s="157">
        <f>IF(B637="","", H637+J637)</f>
        <v/>
      </c>
      <c r="L637" s="157">
        <f>IF(B637="","", K637+G637)</f>
        <v/>
      </c>
      <c r="M637" s="157">
        <f>IF(B637="","", G637/L637)</f>
        <v/>
      </c>
      <c r="N637" s="157">
        <f>IF(B637="","",(D637-M637))</f>
        <v/>
      </c>
      <c r="O637" s="157">
        <f>IF(B637="","",BID_OFFER_SPREAD/2*D637)</f>
        <v/>
      </c>
      <c r="P637" s="157">
        <f>IF(A637="","",IF(D637=0,-E637,IF(AND(D637=(N637+O637),NOT(O637=0)),0,IF(D637&gt;=M637,N637/(1+O637),N637/(1-O637)))))</f>
        <v/>
      </c>
      <c r="Q637" s="157">
        <f>IF(B637="","", IF(D637=0,F637*P637/B637, L637*P637/B637))</f>
        <v/>
      </c>
      <c r="R637" s="157">
        <f>IF(B637="","", Q637+I637)</f>
        <v/>
      </c>
      <c r="S637" s="157">
        <f>IF(A637="","",IF(Q637&gt;0,-Q637*B637*(1+BID_OFFER_SPREAD/2),-Q637*B637*(1-BID_OFFER_SPREAD/2)))</f>
        <v/>
      </c>
      <c r="T637" s="157">
        <f>IF(B637="","", K637+S637)</f>
        <v/>
      </c>
      <c r="U637" s="157">
        <f>IF(B637="","", R637*B637)</f>
        <v/>
      </c>
      <c r="V637" s="157">
        <f>IF(E637="","",U637/(U637+T637))</f>
        <v/>
      </c>
      <c r="W637" s="86">
        <f>IF(B637="","", IF(ROUND(V637,10)=ROUND(D637,10),"Correct", "Error"))</f>
        <v/>
      </c>
      <c r="X637" s="158">
        <f>IF(B637="","", T637+U637)</f>
        <v/>
      </c>
    </row>
    <row customHeight="1" ht="13.5" r="638" s="75">
      <c r="A638" s="126">
        <f>IF('Time Series Inputs'!A638="","",'Time Series Inputs'!A638)</f>
        <v/>
      </c>
      <c r="B638" s="157">
        <f>IF('Time Series Inputs'!B638="","",'Time Series Inputs'!B638)</f>
        <v/>
      </c>
      <c r="C638" s="157">
        <f>IF('Time Series Inputs'!C638="","",'Time Series Inputs'!C638)</f>
        <v/>
      </c>
      <c r="D638" s="157">
        <f>IF(A638="","",'Apply Constraints'!A638)</f>
        <v/>
      </c>
      <c r="E638" s="157">
        <f>IF(B638="","",(V637*B638/B637/(1+V637*(B638/B637-1))))</f>
        <v/>
      </c>
      <c r="F638" s="157">
        <f>IF(B638="","",R637*B638+T637)</f>
        <v/>
      </c>
      <c r="G638" s="157">
        <f>IF(B638="","", E638*F638)</f>
        <v/>
      </c>
      <c r="H638" s="157">
        <f>IF(B638="","", F638 - R637*B638)</f>
        <v/>
      </c>
      <c r="I638" s="157">
        <f>IF(B638="","", G638/B638)</f>
        <v/>
      </c>
      <c r="J638" s="157">
        <f>IF(B638="","", -F638* (1-(1-ANNUAL_STRATEGY_FEE)^(1/252)))</f>
        <v/>
      </c>
      <c r="K638" s="157">
        <f>IF(B638="","", H638+J638)</f>
        <v/>
      </c>
      <c r="L638" s="157">
        <f>IF(B638="","", K638+G638)</f>
        <v/>
      </c>
      <c r="M638" s="157">
        <f>IF(B638="","", G638/L638)</f>
        <v/>
      </c>
      <c r="N638" s="157">
        <f>IF(B638="","",(D638-M638))</f>
        <v/>
      </c>
      <c r="O638" s="157">
        <f>IF(B638="","",BID_OFFER_SPREAD/2*D638)</f>
        <v/>
      </c>
      <c r="P638" s="157">
        <f>IF(A638="","",IF(D638=0,-E638,IF(AND(D638=(N638+O638),NOT(O638=0)),0,IF(D638&gt;=M638,N638/(1+O638),N638/(1-O638)))))</f>
        <v/>
      </c>
      <c r="Q638" s="157">
        <f>IF(B638="","", IF(D638=0,F638*P638/B638, L638*P638/B638))</f>
        <v/>
      </c>
      <c r="R638" s="157">
        <f>IF(B638="","", Q638+I638)</f>
        <v/>
      </c>
      <c r="S638" s="157">
        <f>IF(A638="","",IF(Q638&gt;0,-Q638*B638*(1+BID_OFFER_SPREAD/2),-Q638*B638*(1-BID_OFFER_SPREAD/2)))</f>
        <v/>
      </c>
      <c r="T638" s="157">
        <f>IF(B638="","", K638+S638)</f>
        <v/>
      </c>
      <c r="U638" s="157">
        <f>IF(B638="","", R638*B638)</f>
        <v/>
      </c>
      <c r="V638" s="157">
        <f>IF(E638="","",U638/(U638+T638))</f>
        <v/>
      </c>
      <c r="W638" s="86">
        <f>IF(B638="","", IF(ROUND(V638,10)=ROUND(D638,10),"Correct", "Error"))</f>
        <v/>
      </c>
      <c r="X638" s="158">
        <f>IF(B638="","", T638+U638)</f>
        <v/>
      </c>
    </row>
    <row customHeight="1" ht="13.5" r="639" s="75">
      <c r="A639" s="126">
        <f>IF('Time Series Inputs'!A639="","",'Time Series Inputs'!A639)</f>
        <v/>
      </c>
      <c r="B639" s="157">
        <f>IF('Time Series Inputs'!B639="","",'Time Series Inputs'!B639)</f>
        <v/>
      </c>
      <c r="C639" s="157">
        <f>IF('Time Series Inputs'!C639="","",'Time Series Inputs'!C639)</f>
        <v/>
      </c>
      <c r="D639" s="157">
        <f>IF(A639="","",'Apply Constraints'!A639)</f>
        <v/>
      </c>
      <c r="E639" s="157">
        <f>IF(B639="","",(V638*B639/B638/(1+V638*(B639/B638-1))))</f>
        <v/>
      </c>
      <c r="F639" s="157">
        <f>IF(B639="","",R638*B639+T638)</f>
        <v/>
      </c>
      <c r="G639" s="157">
        <f>IF(B639="","", E639*F639)</f>
        <v/>
      </c>
      <c r="H639" s="157">
        <f>IF(B639="","", F639 - R638*B639)</f>
        <v/>
      </c>
      <c r="I639" s="157">
        <f>IF(B639="","", G639/B639)</f>
        <v/>
      </c>
      <c r="J639" s="157">
        <f>IF(B639="","", -F639* (1-(1-ANNUAL_STRATEGY_FEE)^(1/252)))</f>
        <v/>
      </c>
      <c r="K639" s="157">
        <f>IF(B639="","", H639+J639)</f>
        <v/>
      </c>
      <c r="L639" s="157">
        <f>IF(B639="","", K639+G639)</f>
        <v/>
      </c>
      <c r="M639" s="157">
        <f>IF(B639="","", G639/L639)</f>
        <v/>
      </c>
      <c r="N639" s="157">
        <f>IF(B639="","",(D639-M639))</f>
        <v/>
      </c>
      <c r="O639" s="157">
        <f>IF(B639="","",BID_OFFER_SPREAD/2*D639)</f>
        <v/>
      </c>
      <c r="P639" s="157">
        <f>IF(A639="","",IF(D639=0,-E639,IF(AND(D639=(N639+O639),NOT(O639=0)),0,IF(D639&gt;=M639,N639/(1+O639),N639/(1-O639)))))</f>
        <v/>
      </c>
      <c r="Q639" s="157">
        <f>IF(B639="","", IF(D639=0,F639*P639/B639, L639*P639/B639))</f>
        <v/>
      </c>
      <c r="R639" s="157">
        <f>IF(B639="","", Q639+I639)</f>
        <v/>
      </c>
      <c r="S639" s="157">
        <f>IF(A639="","",IF(Q639&gt;0,-Q639*B639*(1+BID_OFFER_SPREAD/2),-Q639*B639*(1-BID_OFFER_SPREAD/2)))</f>
        <v/>
      </c>
      <c r="T639" s="157">
        <f>IF(B639="","", K639+S639)</f>
        <v/>
      </c>
      <c r="U639" s="157">
        <f>IF(B639="","", R639*B639)</f>
        <v/>
      </c>
      <c r="V639" s="157">
        <f>IF(E639="","",U639/(U639+T639))</f>
        <v/>
      </c>
      <c r="W639" s="86">
        <f>IF(B639="","", IF(ROUND(V639,10)=ROUND(D639,10),"Correct", "Error"))</f>
        <v/>
      </c>
      <c r="X639" s="158">
        <f>IF(B639="","", T639+U639)</f>
        <v/>
      </c>
    </row>
    <row customHeight="1" ht="13.5" r="640" s="75">
      <c r="A640" s="126">
        <f>IF('Time Series Inputs'!A640="","",'Time Series Inputs'!A640)</f>
        <v/>
      </c>
      <c r="B640" s="157">
        <f>IF('Time Series Inputs'!B640="","",'Time Series Inputs'!B640)</f>
        <v/>
      </c>
      <c r="C640" s="157">
        <f>IF('Time Series Inputs'!C640="","",'Time Series Inputs'!C640)</f>
        <v/>
      </c>
      <c r="D640" s="157">
        <f>IF(A640="","",'Apply Constraints'!A640)</f>
        <v/>
      </c>
      <c r="E640" s="157">
        <f>IF(B640="","",(V639*B640/B639/(1+V639*(B640/B639-1))))</f>
        <v/>
      </c>
      <c r="F640" s="157">
        <f>IF(B640="","",R639*B640+T639)</f>
        <v/>
      </c>
      <c r="G640" s="157">
        <f>IF(B640="","", E640*F640)</f>
        <v/>
      </c>
      <c r="H640" s="157">
        <f>IF(B640="","", F640 - R639*B640)</f>
        <v/>
      </c>
      <c r="I640" s="157">
        <f>IF(B640="","", G640/B640)</f>
        <v/>
      </c>
      <c r="J640" s="157">
        <f>IF(B640="","", -F640* (1-(1-ANNUAL_STRATEGY_FEE)^(1/252)))</f>
        <v/>
      </c>
      <c r="K640" s="157">
        <f>IF(B640="","", H640+J640)</f>
        <v/>
      </c>
      <c r="L640" s="157">
        <f>IF(B640="","", K640+G640)</f>
        <v/>
      </c>
      <c r="M640" s="157">
        <f>IF(B640="","", G640/L640)</f>
        <v/>
      </c>
      <c r="N640" s="157">
        <f>IF(B640="","",(D640-M640))</f>
        <v/>
      </c>
      <c r="O640" s="157">
        <f>IF(B640="","",BID_OFFER_SPREAD/2*D640)</f>
        <v/>
      </c>
      <c r="P640" s="157">
        <f>IF(A640="","",IF(D640=0,-E640,IF(AND(D640=(N640+O640),NOT(O640=0)),0,IF(D640&gt;=M640,N640/(1+O640),N640/(1-O640)))))</f>
        <v/>
      </c>
      <c r="Q640" s="157">
        <f>IF(B640="","", IF(D640=0,F640*P640/B640, L640*P640/B640))</f>
        <v/>
      </c>
      <c r="R640" s="157">
        <f>IF(B640="","", Q640+I640)</f>
        <v/>
      </c>
      <c r="S640" s="157">
        <f>IF(A640="","",IF(Q640&gt;0,-Q640*B640*(1+BID_OFFER_SPREAD/2),-Q640*B640*(1-BID_OFFER_SPREAD/2)))</f>
        <v/>
      </c>
      <c r="T640" s="157">
        <f>IF(B640="","", K640+S640)</f>
        <v/>
      </c>
      <c r="U640" s="157">
        <f>IF(B640="","", R640*B640)</f>
        <v/>
      </c>
      <c r="V640" s="157">
        <f>IF(E640="","",U640/(U640+T640))</f>
        <v/>
      </c>
      <c r="W640" s="86">
        <f>IF(B640="","", IF(ROUND(V640,10)=ROUND(D640,10),"Correct", "Error"))</f>
        <v/>
      </c>
      <c r="X640" s="158">
        <f>IF(B640="","", T640+U640)</f>
        <v/>
      </c>
    </row>
    <row customHeight="1" ht="13.5" r="641" s="75">
      <c r="A641" s="126">
        <f>IF('Time Series Inputs'!A641="","",'Time Series Inputs'!A641)</f>
        <v/>
      </c>
      <c r="B641" s="157">
        <f>IF('Time Series Inputs'!B641="","",'Time Series Inputs'!B641)</f>
        <v/>
      </c>
      <c r="C641" s="157">
        <f>IF('Time Series Inputs'!C641="","",'Time Series Inputs'!C641)</f>
        <v/>
      </c>
      <c r="D641" s="157">
        <f>IF(A641="","",'Apply Constraints'!A641)</f>
        <v/>
      </c>
      <c r="E641" s="157">
        <f>IF(B641="","",(V640*B641/B640/(1+V640*(B641/B640-1))))</f>
        <v/>
      </c>
      <c r="F641" s="157">
        <f>IF(B641="","",R640*B641+T640)</f>
        <v/>
      </c>
      <c r="G641" s="157">
        <f>IF(B641="","", E641*F641)</f>
        <v/>
      </c>
      <c r="H641" s="157">
        <f>IF(B641="","", F641 - R640*B641)</f>
        <v/>
      </c>
      <c r="I641" s="157">
        <f>IF(B641="","", G641/B641)</f>
        <v/>
      </c>
      <c r="J641" s="157">
        <f>IF(B641="","", -F641* (1-(1-ANNUAL_STRATEGY_FEE)^(1/252)))</f>
        <v/>
      </c>
      <c r="K641" s="157">
        <f>IF(B641="","", H641+J641)</f>
        <v/>
      </c>
      <c r="L641" s="157">
        <f>IF(B641="","", K641+G641)</f>
        <v/>
      </c>
      <c r="M641" s="157">
        <f>IF(B641="","", G641/L641)</f>
        <v/>
      </c>
      <c r="N641" s="157">
        <f>IF(B641="","",(D641-M641))</f>
        <v/>
      </c>
      <c r="O641" s="157">
        <f>IF(B641="","",BID_OFFER_SPREAD/2*D641)</f>
        <v/>
      </c>
      <c r="P641" s="157">
        <f>IF(A641="","",IF(D641=0,-E641,IF(AND(D641=(N641+O641),NOT(O641=0)),0,IF(D641&gt;=M641,N641/(1+O641),N641/(1-O641)))))</f>
        <v/>
      </c>
      <c r="Q641" s="157">
        <f>IF(B641="","", IF(D641=0,F641*P641/B641, L641*P641/B641))</f>
        <v/>
      </c>
      <c r="R641" s="157">
        <f>IF(B641="","", Q641+I641)</f>
        <v/>
      </c>
      <c r="S641" s="157">
        <f>IF(A641="","",IF(Q641&gt;0,-Q641*B641*(1+BID_OFFER_SPREAD/2),-Q641*B641*(1-BID_OFFER_SPREAD/2)))</f>
        <v/>
      </c>
      <c r="T641" s="157">
        <f>IF(B641="","", K641+S641)</f>
        <v/>
      </c>
      <c r="U641" s="157">
        <f>IF(B641="","", R641*B641)</f>
        <v/>
      </c>
      <c r="V641" s="157">
        <f>IF(E641="","",U641/(U641+T641))</f>
        <v/>
      </c>
      <c r="W641" s="86">
        <f>IF(B641="","", IF(ROUND(V641,10)=ROUND(D641,10),"Correct", "Error"))</f>
        <v/>
      </c>
      <c r="X641" s="158">
        <f>IF(B641="","", T641+U641)</f>
        <v/>
      </c>
    </row>
    <row customHeight="1" ht="13.5" r="642" s="75">
      <c r="A642" s="126">
        <f>IF('Time Series Inputs'!A642="","",'Time Series Inputs'!A642)</f>
        <v/>
      </c>
      <c r="B642" s="157">
        <f>IF('Time Series Inputs'!B642="","",'Time Series Inputs'!B642)</f>
        <v/>
      </c>
      <c r="C642" s="157">
        <f>IF('Time Series Inputs'!C642="","",'Time Series Inputs'!C642)</f>
        <v/>
      </c>
      <c r="D642" s="157">
        <f>IF(A642="","",'Apply Constraints'!A642)</f>
        <v/>
      </c>
      <c r="E642" s="157">
        <f>IF(B642="","",(V641*B642/B641/(1+V641*(B642/B641-1))))</f>
        <v/>
      </c>
      <c r="F642" s="157">
        <f>IF(B642="","",R641*B642+T641)</f>
        <v/>
      </c>
      <c r="G642" s="157">
        <f>IF(B642="","", E642*F642)</f>
        <v/>
      </c>
      <c r="H642" s="157">
        <f>IF(B642="","", F642 - R641*B642)</f>
        <v/>
      </c>
      <c r="I642" s="157">
        <f>IF(B642="","", G642/B642)</f>
        <v/>
      </c>
      <c r="J642" s="157">
        <f>IF(B642="","", -F642* (1-(1-ANNUAL_STRATEGY_FEE)^(1/252)))</f>
        <v/>
      </c>
      <c r="K642" s="157">
        <f>IF(B642="","", H642+J642)</f>
        <v/>
      </c>
      <c r="L642" s="157">
        <f>IF(B642="","", K642+G642)</f>
        <v/>
      </c>
      <c r="M642" s="157">
        <f>IF(B642="","", G642/L642)</f>
        <v/>
      </c>
      <c r="N642" s="157">
        <f>IF(B642="","",(D642-M642))</f>
        <v/>
      </c>
      <c r="O642" s="157">
        <f>IF(B642="","",BID_OFFER_SPREAD/2*D642)</f>
        <v/>
      </c>
      <c r="P642" s="157">
        <f>IF(A642="","",IF(D642=0,-E642,IF(AND(D642=(N642+O642),NOT(O642=0)),0,IF(D642&gt;=M642,N642/(1+O642),N642/(1-O642)))))</f>
        <v/>
      </c>
      <c r="Q642" s="157">
        <f>IF(B642="","", IF(D642=0,F642*P642/B642, L642*P642/B642))</f>
        <v/>
      </c>
      <c r="R642" s="157">
        <f>IF(B642="","", Q642+I642)</f>
        <v/>
      </c>
      <c r="S642" s="157">
        <f>IF(A642="","",IF(Q642&gt;0,-Q642*B642*(1+BID_OFFER_SPREAD/2),-Q642*B642*(1-BID_OFFER_SPREAD/2)))</f>
        <v/>
      </c>
      <c r="T642" s="157">
        <f>IF(B642="","", K642+S642)</f>
        <v/>
      </c>
      <c r="U642" s="157">
        <f>IF(B642="","", R642*B642)</f>
        <v/>
      </c>
      <c r="V642" s="157">
        <f>IF(E642="","",U642/(U642+T642))</f>
        <v/>
      </c>
      <c r="W642" s="86">
        <f>IF(B642="","", IF(ROUND(V642,10)=ROUND(D642,10),"Correct", "Error"))</f>
        <v/>
      </c>
      <c r="X642" s="158">
        <f>IF(B642="","", T642+U642)</f>
        <v/>
      </c>
    </row>
    <row customHeight="1" ht="13.5" r="643" s="75">
      <c r="A643" s="126">
        <f>IF('Time Series Inputs'!A643="","",'Time Series Inputs'!A643)</f>
        <v/>
      </c>
      <c r="B643" s="157">
        <f>IF('Time Series Inputs'!B643="","",'Time Series Inputs'!B643)</f>
        <v/>
      </c>
      <c r="C643" s="157">
        <f>IF('Time Series Inputs'!C643="","",'Time Series Inputs'!C643)</f>
        <v/>
      </c>
      <c r="D643" s="157">
        <f>IF(A643="","",'Apply Constraints'!A643)</f>
        <v/>
      </c>
      <c r="E643" s="157">
        <f>IF(B643="","",(V642*B643/B642/(1+V642*(B643/B642-1))))</f>
        <v/>
      </c>
      <c r="F643" s="157">
        <f>IF(B643="","",R642*B643+T642)</f>
        <v/>
      </c>
      <c r="G643" s="157">
        <f>IF(B643="","", E643*F643)</f>
        <v/>
      </c>
      <c r="H643" s="157">
        <f>IF(B643="","", F643 - R642*B643)</f>
        <v/>
      </c>
      <c r="I643" s="157">
        <f>IF(B643="","", G643/B643)</f>
        <v/>
      </c>
      <c r="J643" s="157">
        <f>IF(B643="","", -F643* (1-(1-ANNUAL_STRATEGY_FEE)^(1/252)))</f>
        <v/>
      </c>
      <c r="K643" s="157">
        <f>IF(B643="","", H643+J643)</f>
        <v/>
      </c>
      <c r="L643" s="157">
        <f>IF(B643="","", K643+G643)</f>
        <v/>
      </c>
      <c r="M643" s="157">
        <f>IF(B643="","", G643/L643)</f>
        <v/>
      </c>
      <c r="N643" s="157">
        <f>IF(B643="","",(D643-M643))</f>
        <v/>
      </c>
      <c r="O643" s="157">
        <f>IF(B643="","",BID_OFFER_SPREAD/2*D643)</f>
        <v/>
      </c>
      <c r="P643" s="157">
        <f>IF(A643="","",IF(D643=0,-E643,IF(AND(D643=(N643+O643),NOT(O643=0)),0,IF(D643&gt;=M643,N643/(1+O643),N643/(1-O643)))))</f>
        <v/>
      </c>
      <c r="Q643" s="157">
        <f>IF(B643="","", IF(D643=0,F643*P643/B643, L643*P643/B643))</f>
        <v/>
      </c>
      <c r="R643" s="157">
        <f>IF(B643="","", Q643+I643)</f>
        <v/>
      </c>
      <c r="S643" s="157">
        <f>IF(A643="","",IF(Q643&gt;0,-Q643*B643*(1+BID_OFFER_SPREAD/2),-Q643*B643*(1-BID_OFFER_SPREAD/2)))</f>
        <v/>
      </c>
      <c r="T643" s="157">
        <f>IF(B643="","", K643+S643)</f>
        <v/>
      </c>
      <c r="U643" s="157">
        <f>IF(B643="","", R643*B643)</f>
        <v/>
      </c>
      <c r="V643" s="157">
        <f>IF(E643="","",U643/(U643+T643))</f>
        <v/>
      </c>
      <c r="W643" s="86">
        <f>IF(B643="","", IF(ROUND(V643,10)=ROUND(D643,10),"Correct", "Error"))</f>
        <v/>
      </c>
      <c r="X643" s="158">
        <f>IF(B643="","", T643+U643)</f>
        <v/>
      </c>
    </row>
    <row customHeight="1" ht="13.5" r="644" s="75">
      <c r="A644" s="126">
        <f>IF('Time Series Inputs'!A644="","",'Time Series Inputs'!A644)</f>
        <v/>
      </c>
      <c r="B644" s="157">
        <f>IF('Time Series Inputs'!B644="","",'Time Series Inputs'!B644)</f>
        <v/>
      </c>
      <c r="C644" s="157">
        <f>IF('Time Series Inputs'!C644="","",'Time Series Inputs'!C644)</f>
        <v/>
      </c>
      <c r="D644" s="157">
        <f>IF(A644="","",'Apply Constraints'!A644)</f>
        <v/>
      </c>
      <c r="E644" s="157">
        <f>IF(B644="","",(V643*B644/B643/(1+V643*(B644/B643-1))))</f>
        <v/>
      </c>
      <c r="F644" s="157">
        <f>IF(B644="","",R643*B644+T643)</f>
        <v/>
      </c>
      <c r="G644" s="157">
        <f>IF(B644="","", E644*F644)</f>
        <v/>
      </c>
      <c r="H644" s="157">
        <f>IF(B644="","", F644 - R643*B644)</f>
        <v/>
      </c>
      <c r="I644" s="157">
        <f>IF(B644="","", G644/B644)</f>
        <v/>
      </c>
      <c r="J644" s="157">
        <f>IF(B644="","", -F644* (1-(1-ANNUAL_STRATEGY_FEE)^(1/252)))</f>
        <v/>
      </c>
      <c r="K644" s="157">
        <f>IF(B644="","", H644+J644)</f>
        <v/>
      </c>
      <c r="L644" s="157">
        <f>IF(B644="","", K644+G644)</f>
        <v/>
      </c>
      <c r="M644" s="157">
        <f>IF(B644="","", G644/L644)</f>
        <v/>
      </c>
      <c r="N644" s="157">
        <f>IF(B644="","",(D644-M644))</f>
        <v/>
      </c>
      <c r="O644" s="157">
        <f>IF(B644="","",BID_OFFER_SPREAD/2*D644)</f>
        <v/>
      </c>
      <c r="P644" s="157">
        <f>IF(A644="","",IF(D644=0,-E644,IF(AND(D644=(N644+O644),NOT(O644=0)),0,IF(D644&gt;=M644,N644/(1+O644),N644/(1-O644)))))</f>
        <v/>
      </c>
      <c r="Q644" s="157">
        <f>IF(B644="","", IF(D644=0,F644*P644/B644, L644*P644/B644))</f>
        <v/>
      </c>
      <c r="R644" s="157">
        <f>IF(B644="","", Q644+I644)</f>
        <v/>
      </c>
      <c r="S644" s="157">
        <f>IF(A644="","",IF(Q644&gt;0,-Q644*B644*(1+BID_OFFER_SPREAD/2),-Q644*B644*(1-BID_OFFER_SPREAD/2)))</f>
        <v/>
      </c>
      <c r="T644" s="157">
        <f>IF(B644="","", K644+S644)</f>
        <v/>
      </c>
      <c r="U644" s="157">
        <f>IF(B644="","", R644*B644)</f>
        <v/>
      </c>
      <c r="V644" s="157">
        <f>IF(E644="","",U644/(U644+T644))</f>
        <v/>
      </c>
      <c r="W644" s="86">
        <f>IF(B644="","", IF(ROUND(V644,10)=ROUND(D644,10),"Correct", "Error"))</f>
        <v/>
      </c>
      <c r="X644" s="158">
        <f>IF(B644="","", T644+U644)</f>
        <v/>
      </c>
    </row>
    <row customHeight="1" ht="13.5" r="645" s="75">
      <c r="A645" s="126">
        <f>IF('Time Series Inputs'!A645="","",'Time Series Inputs'!A645)</f>
        <v/>
      </c>
      <c r="B645" s="157">
        <f>IF('Time Series Inputs'!B645="","",'Time Series Inputs'!B645)</f>
        <v/>
      </c>
      <c r="C645" s="157">
        <f>IF('Time Series Inputs'!C645="","",'Time Series Inputs'!C645)</f>
        <v/>
      </c>
      <c r="D645" s="157">
        <f>IF(A645="","",'Apply Constraints'!A645)</f>
        <v/>
      </c>
      <c r="E645" s="157">
        <f>IF(B645="","",(V644*B645/B644/(1+V644*(B645/B644-1))))</f>
        <v/>
      </c>
      <c r="F645" s="157">
        <f>IF(B645="","",R644*B645+T644)</f>
        <v/>
      </c>
      <c r="G645" s="157">
        <f>IF(B645="","", E645*F645)</f>
        <v/>
      </c>
      <c r="H645" s="157">
        <f>IF(B645="","", F645 - R644*B645)</f>
        <v/>
      </c>
      <c r="I645" s="157">
        <f>IF(B645="","", G645/B645)</f>
        <v/>
      </c>
      <c r="J645" s="157">
        <f>IF(B645="","", -F645* (1-(1-ANNUAL_STRATEGY_FEE)^(1/252)))</f>
        <v/>
      </c>
      <c r="K645" s="157">
        <f>IF(B645="","", H645+J645)</f>
        <v/>
      </c>
      <c r="L645" s="157">
        <f>IF(B645="","", K645+G645)</f>
        <v/>
      </c>
      <c r="M645" s="157">
        <f>IF(B645="","", G645/L645)</f>
        <v/>
      </c>
      <c r="N645" s="157">
        <f>IF(B645="","",(D645-M645))</f>
        <v/>
      </c>
      <c r="O645" s="157">
        <f>IF(B645="","",BID_OFFER_SPREAD/2*D645)</f>
        <v/>
      </c>
      <c r="P645" s="157">
        <f>IF(A645="","",IF(D645=0,-E645,IF(AND(D645=(N645+O645),NOT(O645=0)),0,IF(D645&gt;=M645,N645/(1+O645),N645/(1-O645)))))</f>
        <v/>
      </c>
      <c r="Q645" s="157">
        <f>IF(B645="","", IF(D645=0,F645*P645/B645, L645*P645/B645))</f>
        <v/>
      </c>
      <c r="R645" s="157">
        <f>IF(B645="","", Q645+I645)</f>
        <v/>
      </c>
      <c r="S645" s="157">
        <f>IF(A645="","",IF(Q645&gt;0,-Q645*B645*(1+BID_OFFER_SPREAD/2),-Q645*B645*(1-BID_OFFER_SPREAD/2)))</f>
        <v/>
      </c>
      <c r="T645" s="157">
        <f>IF(B645="","", K645+S645)</f>
        <v/>
      </c>
      <c r="U645" s="157">
        <f>IF(B645="","", R645*B645)</f>
        <v/>
      </c>
      <c r="V645" s="157">
        <f>IF(E645="","",U645/(U645+T645))</f>
        <v/>
      </c>
      <c r="W645" s="86">
        <f>IF(B645="","", IF(ROUND(V645,10)=ROUND(D645,10),"Correct", "Error"))</f>
        <v/>
      </c>
      <c r="X645" s="158">
        <f>IF(B645="","", T645+U645)</f>
        <v/>
      </c>
    </row>
    <row customHeight="1" ht="13.5" r="646" s="75">
      <c r="A646" s="126">
        <f>IF('Time Series Inputs'!A646="","",'Time Series Inputs'!A646)</f>
        <v/>
      </c>
      <c r="B646" s="157">
        <f>IF('Time Series Inputs'!B646="","",'Time Series Inputs'!B646)</f>
        <v/>
      </c>
      <c r="C646" s="157">
        <f>IF('Time Series Inputs'!C646="","",'Time Series Inputs'!C646)</f>
        <v/>
      </c>
      <c r="D646" s="157">
        <f>IF(A646="","",'Apply Constraints'!A646)</f>
        <v/>
      </c>
      <c r="E646" s="157">
        <f>IF(B646="","",(V645*B646/B645/(1+V645*(B646/B645-1))))</f>
        <v/>
      </c>
      <c r="F646" s="157">
        <f>IF(B646="","",R645*B646+T645)</f>
        <v/>
      </c>
      <c r="G646" s="157">
        <f>IF(B646="","", E646*F646)</f>
        <v/>
      </c>
      <c r="H646" s="157">
        <f>IF(B646="","", F646 - R645*B646)</f>
        <v/>
      </c>
      <c r="I646" s="157">
        <f>IF(B646="","", G646/B646)</f>
        <v/>
      </c>
      <c r="J646" s="157">
        <f>IF(B646="","", -F646* (1-(1-ANNUAL_STRATEGY_FEE)^(1/252)))</f>
        <v/>
      </c>
      <c r="K646" s="157">
        <f>IF(B646="","", H646+J646)</f>
        <v/>
      </c>
      <c r="L646" s="157">
        <f>IF(B646="","", K646+G646)</f>
        <v/>
      </c>
      <c r="M646" s="157">
        <f>IF(B646="","", G646/L646)</f>
        <v/>
      </c>
      <c r="N646" s="157">
        <f>IF(B646="","",(D646-M646))</f>
        <v/>
      </c>
      <c r="O646" s="157">
        <f>IF(B646="","",BID_OFFER_SPREAD/2*D646)</f>
        <v/>
      </c>
      <c r="P646" s="157">
        <f>IF(A646="","",IF(D646=0,-E646,IF(AND(D646=(N646+O646),NOT(O646=0)),0,IF(D646&gt;=M646,N646/(1+O646),N646/(1-O646)))))</f>
        <v/>
      </c>
      <c r="Q646" s="157">
        <f>IF(B646="","", IF(D646=0,F646*P646/B646, L646*P646/B646))</f>
        <v/>
      </c>
      <c r="R646" s="157">
        <f>IF(B646="","", Q646+I646)</f>
        <v/>
      </c>
      <c r="S646" s="157">
        <f>IF(A646="","",IF(Q646&gt;0,-Q646*B646*(1+BID_OFFER_SPREAD/2),-Q646*B646*(1-BID_OFFER_SPREAD/2)))</f>
        <v/>
      </c>
      <c r="T646" s="157">
        <f>IF(B646="","", K646+S646)</f>
        <v/>
      </c>
      <c r="U646" s="157">
        <f>IF(B646="","", R646*B646)</f>
        <v/>
      </c>
      <c r="V646" s="157">
        <f>IF(E646="","",U646/(U646+T646))</f>
        <v/>
      </c>
      <c r="W646" s="86">
        <f>IF(B646="","", IF(ROUND(V646,10)=ROUND(D646,10),"Correct", "Error"))</f>
        <v/>
      </c>
      <c r="X646" s="158">
        <f>IF(B646="","", T646+U646)</f>
        <v/>
      </c>
    </row>
    <row customHeight="1" ht="13.5" r="647" s="75">
      <c r="A647" s="126">
        <f>IF('Time Series Inputs'!A647="","",'Time Series Inputs'!A647)</f>
        <v/>
      </c>
      <c r="B647" s="157">
        <f>IF('Time Series Inputs'!B647="","",'Time Series Inputs'!B647)</f>
        <v/>
      </c>
      <c r="C647" s="157">
        <f>IF('Time Series Inputs'!C647="","",'Time Series Inputs'!C647)</f>
        <v/>
      </c>
      <c r="D647" s="157">
        <f>IF(A647="","",'Apply Constraints'!A647)</f>
        <v/>
      </c>
      <c r="E647" s="157">
        <f>IF(B647="","",(V646*B647/B646/(1+V646*(B647/B646-1))))</f>
        <v/>
      </c>
      <c r="F647" s="157">
        <f>IF(B647="","",R646*B647+T646)</f>
        <v/>
      </c>
      <c r="G647" s="157">
        <f>IF(B647="","", E647*F647)</f>
        <v/>
      </c>
      <c r="H647" s="157">
        <f>IF(B647="","", F647 - R646*B647)</f>
        <v/>
      </c>
      <c r="I647" s="157">
        <f>IF(B647="","", G647/B647)</f>
        <v/>
      </c>
      <c r="J647" s="157">
        <f>IF(B647="","", -F647* (1-(1-ANNUAL_STRATEGY_FEE)^(1/252)))</f>
        <v/>
      </c>
      <c r="K647" s="157">
        <f>IF(B647="","", H647+J647)</f>
        <v/>
      </c>
      <c r="L647" s="157">
        <f>IF(B647="","", K647+G647)</f>
        <v/>
      </c>
      <c r="M647" s="157">
        <f>IF(B647="","", G647/L647)</f>
        <v/>
      </c>
      <c r="N647" s="157">
        <f>IF(B647="","",(D647-M647))</f>
        <v/>
      </c>
      <c r="O647" s="157">
        <f>IF(B647="","",BID_OFFER_SPREAD/2*D647)</f>
        <v/>
      </c>
      <c r="P647" s="157">
        <f>IF(A647="","",IF(D647=0,-E647,IF(AND(D647=(N647+O647),NOT(O647=0)),0,IF(D647&gt;=M647,N647/(1+O647),N647/(1-O647)))))</f>
        <v/>
      </c>
      <c r="Q647" s="157">
        <f>IF(B647="","", IF(D647=0,F647*P647/B647, L647*P647/B647))</f>
        <v/>
      </c>
      <c r="R647" s="157">
        <f>IF(B647="","", Q647+I647)</f>
        <v/>
      </c>
      <c r="S647" s="157">
        <f>IF(A647="","",IF(Q647&gt;0,-Q647*B647*(1+BID_OFFER_SPREAD/2),-Q647*B647*(1-BID_OFFER_SPREAD/2)))</f>
        <v/>
      </c>
      <c r="T647" s="157">
        <f>IF(B647="","", K647+S647)</f>
        <v/>
      </c>
      <c r="U647" s="157">
        <f>IF(B647="","", R647*B647)</f>
        <v/>
      </c>
      <c r="V647" s="157">
        <f>IF(E647="","",U647/(U647+T647))</f>
        <v/>
      </c>
      <c r="W647" s="86">
        <f>IF(B647="","", IF(ROUND(V647,10)=ROUND(D647,10),"Correct", "Error"))</f>
        <v/>
      </c>
      <c r="X647" s="158">
        <f>IF(B647="","", T647+U647)</f>
        <v/>
      </c>
    </row>
    <row customHeight="1" ht="13.5" r="648" s="75">
      <c r="A648" s="126">
        <f>IF('Time Series Inputs'!A648="","",'Time Series Inputs'!A648)</f>
        <v/>
      </c>
      <c r="B648" s="157">
        <f>IF('Time Series Inputs'!B648="","",'Time Series Inputs'!B648)</f>
        <v/>
      </c>
      <c r="C648" s="157">
        <f>IF('Time Series Inputs'!C648="","",'Time Series Inputs'!C648)</f>
        <v/>
      </c>
      <c r="D648" s="157">
        <f>IF(A648="","",'Apply Constraints'!A648)</f>
        <v/>
      </c>
      <c r="E648" s="157">
        <f>IF(B648="","",(V647*B648/B647/(1+V647*(B648/B647-1))))</f>
        <v/>
      </c>
      <c r="F648" s="157">
        <f>IF(B648="","",R647*B648+T647)</f>
        <v/>
      </c>
      <c r="G648" s="157">
        <f>IF(B648="","", E648*F648)</f>
        <v/>
      </c>
      <c r="H648" s="157">
        <f>IF(B648="","", F648 - R647*B648)</f>
        <v/>
      </c>
      <c r="I648" s="157">
        <f>IF(B648="","", G648/B648)</f>
        <v/>
      </c>
      <c r="J648" s="157">
        <f>IF(B648="","", -F648* (1-(1-ANNUAL_STRATEGY_FEE)^(1/252)))</f>
        <v/>
      </c>
      <c r="K648" s="157">
        <f>IF(B648="","", H648+J648)</f>
        <v/>
      </c>
      <c r="L648" s="157">
        <f>IF(B648="","", K648+G648)</f>
        <v/>
      </c>
      <c r="M648" s="157">
        <f>IF(B648="","", G648/L648)</f>
        <v/>
      </c>
      <c r="N648" s="157">
        <f>IF(B648="","",(D648-M648))</f>
        <v/>
      </c>
      <c r="O648" s="157">
        <f>IF(B648="","",BID_OFFER_SPREAD/2*D648)</f>
        <v/>
      </c>
      <c r="P648" s="157">
        <f>IF(A648="","",IF(D648=0,-E648,IF(AND(D648=(N648+O648),NOT(O648=0)),0,IF(D648&gt;=M648,N648/(1+O648),N648/(1-O648)))))</f>
        <v/>
      </c>
      <c r="Q648" s="157">
        <f>IF(B648="","", IF(D648=0,F648*P648/B648, L648*P648/B648))</f>
        <v/>
      </c>
      <c r="R648" s="157">
        <f>IF(B648="","", Q648+I648)</f>
        <v/>
      </c>
      <c r="S648" s="157">
        <f>IF(A648="","",IF(Q648&gt;0,-Q648*B648*(1+BID_OFFER_SPREAD/2),-Q648*B648*(1-BID_OFFER_SPREAD/2)))</f>
        <v/>
      </c>
      <c r="T648" s="157">
        <f>IF(B648="","", K648+S648)</f>
        <v/>
      </c>
      <c r="U648" s="157">
        <f>IF(B648="","", R648*B648)</f>
        <v/>
      </c>
      <c r="V648" s="157">
        <f>IF(E648="","",U648/(U648+T648))</f>
        <v/>
      </c>
      <c r="W648" s="86">
        <f>IF(B648="","", IF(ROUND(V648,10)=ROUND(D648,10),"Correct", "Error"))</f>
        <v/>
      </c>
      <c r="X648" s="158">
        <f>IF(B648="","", T648+U648)</f>
        <v/>
      </c>
    </row>
    <row customHeight="1" ht="13.5" r="649" s="75">
      <c r="A649" s="126">
        <f>IF('Time Series Inputs'!A649="","",'Time Series Inputs'!A649)</f>
        <v/>
      </c>
      <c r="B649" s="157">
        <f>IF('Time Series Inputs'!B649="","",'Time Series Inputs'!B649)</f>
        <v/>
      </c>
      <c r="C649" s="157">
        <f>IF('Time Series Inputs'!C649="","",'Time Series Inputs'!C649)</f>
        <v/>
      </c>
      <c r="D649" s="157">
        <f>IF(A649="","",'Apply Constraints'!A649)</f>
        <v/>
      </c>
      <c r="E649" s="157">
        <f>IF(B649="","",(V648*B649/B648/(1+V648*(B649/B648-1))))</f>
        <v/>
      </c>
      <c r="F649" s="157">
        <f>IF(B649="","",R648*B649+T648)</f>
        <v/>
      </c>
      <c r="G649" s="157">
        <f>IF(B649="","", E649*F649)</f>
        <v/>
      </c>
      <c r="H649" s="157">
        <f>IF(B649="","", F649 - R648*B649)</f>
        <v/>
      </c>
      <c r="I649" s="157">
        <f>IF(B649="","", G649/B649)</f>
        <v/>
      </c>
      <c r="J649" s="157">
        <f>IF(B649="","", -F649* (1-(1-ANNUAL_STRATEGY_FEE)^(1/252)))</f>
        <v/>
      </c>
      <c r="K649" s="157">
        <f>IF(B649="","", H649+J649)</f>
        <v/>
      </c>
      <c r="L649" s="157">
        <f>IF(B649="","", K649+G649)</f>
        <v/>
      </c>
      <c r="M649" s="157">
        <f>IF(B649="","", G649/L649)</f>
        <v/>
      </c>
      <c r="N649" s="157">
        <f>IF(B649="","",(D649-M649))</f>
        <v/>
      </c>
      <c r="O649" s="157">
        <f>IF(B649="","",BID_OFFER_SPREAD/2*D649)</f>
        <v/>
      </c>
      <c r="P649" s="157">
        <f>IF(A649="","",IF(D649=0,-E649,IF(AND(D649=(N649+O649),NOT(O649=0)),0,IF(D649&gt;=M649,N649/(1+O649),N649/(1-O649)))))</f>
        <v/>
      </c>
      <c r="Q649" s="157">
        <f>IF(B649="","", IF(D649=0,F649*P649/B649, L649*P649/B649))</f>
        <v/>
      </c>
      <c r="R649" s="157">
        <f>IF(B649="","", Q649+I649)</f>
        <v/>
      </c>
      <c r="S649" s="157">
        <f>IF(A649="","",IF(Q649&gt;0,-Q649*B649*(1+BID_OFFER_SPREAD/2),-Q649*B649*(1-BID_OFFER_SPREAD/2)))</f>
        <v/>
      </c>
      <c r="T649" s="157">
        <f>IF(B649="","", K649+S649)</f>
        <v/>
      </c>
      <c r="U649" s="157">
        <f>IF(B649="","", R649*B649)</f>
        <v/>
      </c>
      <c r="V649" s="157">
        <f>IF(E649="","",U649/(U649+T649))</f>
        <v/>
      </c>
      <c r="W649" s="86">
        <f>IF(B649="","", IF(ROUND(V649,10)=ROUND(D649,10),"Correct", "Error"))</f>
        <v/>
      </c>
      <c r="X649" s="158">
        <f>IF(B649="","", T649+U649)</f>
        <v/>
      </c>
    </row>
    <row customHeight="1" ht="13.5" r="650" s="75">
      <c r="A650" s="126">
        <f>IF('Time Series Inputs'!A650="","",'Time Series Inputs'!A650)</f>
        <v/>
      </c>
      <c r="B650" s="157">
        <f>IF('Time Series Inputs'!B650="","",'Time Series Inputs'!B650)</f>
        <v/>
      </c>
      <c r="C650" s="157">
        <f>IF('Time Series Inputs'!C650="","",'Time Series Inputs'!C650)</f>
        <v/>
      </c>
      <c r="D650" s="157">
        <f>IF(A650="","",'Apply Constraints'!A650)</f>
        <v/>
      </c>
      <c r="E650" s="157">
        <f>IF(B650="","",(V649*B650/B649/(1+V649*(B650/B649-1))))</f>
        <v/>
      </c>
      <c r="F650" s="157">
        <f>IF(B650="","",R649*B650+T649)</f>
        <v/>
      </c>
      <c r="G650" s="157">
        <f>IF(B650="","", E650*F650)</f>
        <v/>
      </c>
      <c r="H650" s="157">
        <f>IF(B650="","", F650 - R649*B650)</f>
        <v/>
      </c>
      <c r="I650" s="157">
        <f>IF(B650="","", G650/B650)</f>
        <v/>
      </c>
      <c r="J650" s="157">
        <f>IF(B650="","", -F650* (1-(1-ANNUAL_STRATEGY_FEE)^(1/252)))</f>
        <v/>
      </c>
      <c r="K650" s="157">
        <f>IF(B650="","", H650+J650)</f>
        <v/>
      </c>
      <c r="L650" s="157">
        <f>IF(B650="","", K650+G650)</f>
        <v/>
      </c>
      <c r="M650" s="157">
        <f>IF(B650="","", G650/L650)</f>
        <v/>
      </c>
      <c r="N650" s="157">
        <f>IF(B650="","",(D650-M650))</f>
        <v/>
      </c>
      <c r="O650" s="157">
        <f>IF(B650="","",BID_OFFER_SPREAD/2*D650)</f>
        <v/>
      </c>
      <c r="P650" s="157">
        <f>IF(A650="","",IF(D650=0,-E650,IF(AND(D650=(N650+O650),NOT(O650=0)),0,IF(D650&gt;=M650,N650/(1+O650),N650/(1-O650)))))</f>
        <v/>
      </c>
      <c r="Q650" s="157">
        <f>IF(B650="","", IF(D650=0,F650*P650/B650, L650*P650/B650))</f>
        <v/>
      </c>
      <c r="R650" s="157">
        <f>IF(B650="","", Q650+I650)</f>
        <v/>
      </c>
      <c r="S650" s="157">
        <f>IF(A650="","",IF(Q650&gt;0,-Q650*B650*(1+BID_OFFER_SPREAD/2),-Q650*B650*(1-BID_OFFER_SPREAD/2)))</f>
        <v/>
      </c>
      <c r="T650" s="157">
        <f>IF(B650="","", K650+S650)</f>
        <v/>
      </c>
      <c r="U650" s="157">
        <f>IF(B650="","", R650*B650)</f>
        <v/>
      </c>
      <c r="V650" s="157">
        <f>IF(E650="","",U650/(U650+T650))</f>
        <v/>
      </c>
      <c r="W650" s="86">
        <f>IF(B650="","", IF(ROUND(V650,10)=ROUND(D650,10),"Correct", "Error"))</f>
        <v/>
      </c>
      <c r="X650" s="158">
        <f>IF(B650="","", T650+U650)</f>
        <v/>
      </c>
    </row>
    <row customHeight="1" ht="13.5" r="651" s="75">
      <c r="A651" s="126">
        <f>IF('Time Series Inputs'!A651="","",'Time Series Inputs'!A651)</f>
        <v/>
      </c>
      <c r="B651" s="157">
        <f>IF('Time Series Inputs'!B651="","",'Time Series Inputs'!B651)</f>
        <v/>
      </c>
      <c r="C651" s="157">
        <f>IF('Time Series Inputs'!C651="","",'Time Series Inputs'!C651)</f>
        <v/>
      </c>
      <c r="D651" s="157">
        <f>IF(A651="","",'Apply Constraints'!A651)</f>
        <v/>
      </c>
      <c r="E651" s="157">
        <f>IF(B651="","",(V650*B651/B650/(1+V650*(B651/B650-1))))</f>
        <v/>
      </c>
      <c r="F651" s="157">
        <f>IF(B651="","",R650*B651+T650)</f>
        <v/>
      </c>
      <c r="G651" s="157">
        <f>IF(B651="","", E651*F651)</f>
        <v/>
      </c>
      <c r="H651" s="157">
        <f>IF(B651="","", F651 - R650*B651)</f>
        <v/>
      </c>
      <c r="I651" s="157">
        <f>IF(B651="","", G651/B651)</f>
        <v/>
      </c>
      <c r="J651" s="157">
        <f>IF(B651="","", -F651* (1-(1-ANNUAL_STRATEGY_FEE)^(1/252)))</f>
        <v/>
      </c>
      <c r="K651" s="157">
        <f>IF(B651="","", H651+J651)</f>
        <v/>
      </c>
      <c r="L651" s="157">
        <f>IF(B651="","", K651+G651)</f>
        <v/>
      </c>
      <c r="M651" s="157">
        <f>IF(B651="","", G651/L651)</f>
        <v/>
      </c>
      <c r="N651" s="157">
        <f>IF(B651="","",(D651-M651))</f>
        <v/>
      </c>
      <c r="O651" s="157">
        <f>IF(B651="","",BID_OFFER_SPREAD/2*D651)</f>
        <v/>
      </c>
      <c r="P651" s="157">
        <f>IF(A651="","",IF(D651=0,-E651,IF(AND(D651=(N651+O651),NOT(O651=0)),0,IF(D651&gt;=M651,N651/(1+O651),N651/(1-O651)))))</f>
        <v/>
      </c>
      <c r="Q651" s="157">
        <f>IF(B651="","", IF(D651=0,F651*P651/B651, L651*P651/B651))</f>
        <v/>
      </c>
      <c r="R651" s="157">
        <f>IF(B651="","", Q651+I651)</f>
        <v/>
      </c>
      <c r="S651" s="157">
        <f>IF(A651="","",IF(Q651&gt;0,-Q651*B651*(1+BID_OFFER_SPREAD/2),-Q651*B651*(1-BID_OFFER_SPREAD/2)))</f>
        <v/>
      </c>
      <c r="T651" s="157">
        <f>IF(B651="","", K651+S651)</f>
        <v/>
      </c>
      <c r="U651" s="157">
        <f>IF(B651="","", R651*B651)</f>
        <v/>
      </c>
      <c r="V651" s="157">
        <f>IF(E651="","",U651/(U651+T651))</f>
        <v/>
      </c>
      <c r="W651" s="86">
        <f>IF(B651="","", IF(ROUND(V651,10)=ROUND(D651,10),"Correct", "Error"))</f>
        <v/>
      </c>
      <c r="X651" s="158">
        <f>IF(B651="","", T651+U651)</f>
        <v/>
      </c>
    </row>
    <row customHeight="1" ht="13.5" r="652" s="75">
      <c r="A652" s="126">
        <f>IF('Time Series Inputs'!A652="","",'Time Series Inputs'!A652)</f>
        <v/>
      </c>
      <c r="B652" s="157">
        <f>IF('Time Series Inputs'!B652="","",'Time Series Inputs'!B652)</f>
        <v/>
      </c>
      <c r="C652" s="157">
        <f>IF('Time Series Inputs'!C652="","",'Time Series Inputs'!C652)</f>
        <v/>
      </c>
      <c r="D652" s="157">
        <f>IF(A652="","",'Apply Constraints'!A652)</f>
        <v/>
      </c>
      <c r="E652" s="157">
        <f>IF(B652="","",(V651*B652/B651/(1+V651*(B652/B651-1))))</f>
        <v/>
      </c>
      <c r="F652" s="157">
        <f>IF(B652="","",R651*B652+T651)</f>
        <v/>
      </c>
      <c r="G652" s="157">
        <f>IF(B652="","", E652*F652)</f>
        <v/>
      </c>
      <c r="H652" s="157">
        <f>IF(B652="","", F652 - R651*B652)</f>
        <v/>
      </c>
      <c r="I652" s="157">
        <f>IF(B652="","", G652/B652)</f>
        <v/>
      </c>
      <c r="J652" s="157">
        <f>IF(B652="","", -F652* (1-(1-ANNUAL_STRATEGY_FEE)^(1/252)))</f>
        <v/>
      </c>
      <c r="K652" s="157">
        <f>IF(B652="","", H652+J652)</f>
        <v/>
      </c>
      <c r="L652" s="157">
        <f>IF(B652="","", K652+G652)</f>
        <v/>
      </c>
      <c r="M652" s="157">
        <f>IF(B652="","", G652/L652)</f>
        <v/>
      </c>
      <c r="N652" s="157">
        <f>IF(B652="","",(D652-M652))</f>
        <v/>
      </c>
      <c r="O652" s="157">
        <f>IF(B652="","",BID_OFFER_SPREAD/2*D652)</f>
        <v/>
      </c>
      <c r="P652" s="157">
        <f>IF(A652="","",IF(D652=0,-E652,IF(AND(D652=(N652+O652),NOT(O652=0)),0,IF(D652&gt;=M652,N652/(1+O652),N652/(1-O652)))))</f>
        <v/>
      </c>
      <c r="Q652" s="157">
        <f>IF(B652="","", IF(D652=0,F652*P652/B652, L652*P652/B652))</f>
        <v/>
      </c>
      <c r="R652" s="157">
        <f>IF(B652="","", Q652+I652)</f>
        <v/>
      </c>
      <c r="S652" s="157">
        <f>IF(A652="","",IF(Q652&gt;0,-Q652*B652*(1+BID_OFFER_SPREAD/2),-Q652*B652*(1-BID_OFFER_SPREAD/2)))</f>
        <v/>
      </c>
      <c r="T652" s="157">
        <f>IF(B652="","", K652+S652)</f>
        <v/>
      </c>
      <c r="U652" s="157">
        <f>IF(B652="","", R652*B652)</f>
        <v/>
      </c>
      <c r="V652" s="157">
        <f>IF(E652="","",U652/(U652+T652))</f>
        <v/>
      </c>
      <c r="W652" s="86">
        <f>IF(B652="","", IF(ROUND(V652,10)=ROUND(D652,10),"Correct", "Error"))</f>
        <v/>
      </c>
      <c r="X652" s="158">
        <f>IF(B652="","", T652+U652)</f>
        <v/>
      </c>
    </row>
    <row customHeight="1" ht="13.5" r="653" s="75">
      <c r="A653" s="126">
        <f>IF('Time Series Inputs'!A653="","",'Time Series Inputs'!A653)</f>
        <v/>
      </c>
      <c r="B653" s="157">
        <f>IF('Time Series Inputs'!B653="","",'Time Series Inputs'!B653)</f>
        <v/>
      </c>
      <c r="C653" s="157">
        <f>IF('Time Series Inputs'!C653="","",'Time Series Inputs'!C653)</f>
        <v/>
      </c>
      <c r="D653" s="157">
        <f>IF(A653="","",'Apply Constraints'!A653)</f>
        <v/>
      </c>
      <c r="E653" s="157">
        <f>IF(B653="","",(V652*B653/B652/(1+V652*(B653/B652-1))))</f>
        <v/>
      </c>
      <c r="F653" s="157">
        <f>IF(B653="","",R652*B653+T652)</f>
        <v/>
      </c>
      <c r="G653" s="157">
        <f>IF(B653="","", E653*F653)</f>
        <v/>
      </c>
      <c r="H653" s="157">
        <f>IF(B653="","", F653 - R652*B653)</f>
        <v/>
      </c>
      <c r="I653" s="157">
        <f>IF(B653="","", G653/B653)</f>
        <v/>
      </c>
      <c r="J653" s="157">
        <f>IF(B653="","", -F653* (1-(1-ANNUAL_STRATEGY_FEE)^(1/252)))</f>
        <v/>
      </c>
      <c r="K653" s="157">
        <f>IF(B653="","", H653+J653)</f>
        <v/>
      </c>
      <c r="L653" s="157">
        <f>IF(B653="","", K653+G653)</f>
        <v/>
      </c>
      <c r="M653" s="157">
        <f>IF(B653="","", G653/L653)</f>
        <v/>
      </c>
      <c r="N653" s="157">
        <f>IF(B653="","",(D653-M653))</f>
        <v/>
      </c>
      <c r="O653" s="157">
        <f>IF(B653="","",BID_OFFER_SPREAD/2*D653)</f>
        <v/>
      </c>
      <c r="P653" s="157">
        <f>IF(A653="","",IF(D653=0,-E653,IF(AND(D653=(N653+O653),NOT(O653=0)),0,IF(D653&gt;=M653,N653/(1+O653),N653/(1-O653)))))</f>
        <v/>
      </c>
      <c r="Q653" s="157">
        <f>IF(B653="","", IF(D653=0,F653*P653/B653, L653*P653/B653))</f>
        <v/>
      </c>
      <c r="R653" s="157">
        <f>IF(B653="","", Q653+I653)</f>
        <v/>
      </c>
      <c r="S653" s="157">
        <f>IF(A653="","",IF(Q653&gt;0,-Q653*B653*(1+BID_OFFER_SPREAD/2),-Q653*B653*(1-BID_OFFER_SPREAD/2)))</f>
        <v/>
      </c>
      <c r="T653" s="157">
        <f>IF(B653="","", K653+S653)</f>
        <v/>
      </c>
      <c r="U653" s="157">
        <f>IF(B653="","", R653*B653)</f>
        <v/>
      </c>
      <c r="V653" s="157">
        <f>IF(E653="","",U653/(U653+T653))</f>
        <v/>
      </c>
      <c r="W653" s="86">
        <f>IF(B653="","", IF(ROUND(V653,10)=ROUND(D653,10),"Correct", "Error"))</f>
        <v/>
      </c>
      <c r="X653" s="158">
        <f>IF(B653="","", T653+U653)</f>
        <v/>
      </c>
    </row>
    <row customHeight="1" ht="13.5" r="654" s="75">
      <c r="A654" s="126">
        <f>IF('Time Series Inputs'!A654="","",'Time Series Inputs'!A654)</f>
        <v/>
      </c>
      <c r="B654" s="157">
        <f>IF('Time Series Inputs'!B654="","",'Time Series Inputs'!B654)</f>
        <v/>
      </c>
      <c r="C654" s="157">
        <f>IF('Time Series Inputs'!C654="","",'Time Series Inputs'!C654)</f>
        <v/>
      </c>
      <c r="D654" s="157">
        <f>IF(A654="","",'Apply Constraints'!A654)</f>
        <v/>
      </c>
      <c r="E654" s="157">
        <f>IF(B654="","",(V653*B654/B653/(1+V653*(B654/B653-1))))</f>
        <v/>
      </c>
      <c r="F654" s="157">
        <f>IF(B654="","",R653*B654+T653)</f>
        <v/>
      </c>
      <c r="G654" s="157">
        <f>IF(B654="","", E654*F654)</f>
        <v/>
      </c>
      <c r="H654" s="157">
        <f>IF(B654="","", F654 - R653*B654)</f>
        <v/>
      </c>
      <c r="I654" s="157">
        <f>IF(B654="","", G654/B654)</f>
        <v/>
      </c>
      <c r="J654" s="157">
        <f>IF(B654="","", -F654* (1-(1-ANNUAL_STRATEGY_FEE)^(1/252)))</f>
        <v/>
      </c>
      <c r="K654" s="157">
        <f>IF(B654="","", H654+J654)</f>
        <v/>
      </c>
      <c r="L654" s="157">
        <f>IF(B654="","", K654+G654)</f>
        <v/>
      </c>
      <c r="M654" s="157">
        <f>IF(B654="","", G654/L654)</f>
        <v/>
      </c>
      <c r="N654" s="157">
        <f>IF(B654="","",(D654-M654))</f>
        <v/>
      </c>
      <c r="O654" s="157">
        <f>IF(B654="","",BID_OFFER_SPREAD/2*D654)</f>
        <v/>
      </c>
      <c r="P654" s="157">
        <f>IF(A654="","",IF(D654=0,-E654,IF(AND(D654=(N654+O654),NOT(O654=0)),0,IF(D654&gt;=M654,N654/(1+O654),N654/(1-O654)))))</f>
        <v/>
      </c>
      <c r="Q654" s="157">
        <f>IF(B654="","", IF(D654=0,F654*P654/B654, L654*P654/B654))</f>
        <v/>
      </c>
      <c r="R654" s="157">
        <f>IF(B654="","", Q654+I654)</f>
        <v/>
      </c>
      <c r="S654" s="157">
        <f>IF(A654="","",IF(Q654&gt;0,-Q654*B654*(1+BID_OFFER_SPREAD/2),-Q654*B654*(1-BID_OFFER_SPREAD/2)))</f>
        <v/>
      </c>
      <c r="T654" s="157">
        <f>IF(B654="","", K654+S654)</f>
        <v/>
      </c>
      <c r="U654" s="157">
        <f>IF(B654="","", R654*B654)</f>
        <v/>
      </c>
      <c r="V654" s="157">
        <f>IF(E654="","",U654/(U654+T654))</f>
        <v/>
      </c>
      <c r="W654" s="86">
        <f>IF(B654="","", IF(ROUND(V654,10)=ROUND(D654,10),"Correct", "Error"))</f>
        <v/>
      </c>
      <c r="X654" s="158">
        <f>IF(B654="","", T654+U654)</f>
        <v/>
      </c>
    </row>
    <row customHeight="1" ht="13.5" r="655" s="75">
      <c r="A655" s="126">
        <f>IF('Time Series Inputs'!A655="","",'Time Series Inputs'!A655)</f>
        <v/>
      </c>
      <c r="B655" s="157">
        <f>IF('Time Series Inputs'!B655="","",'Time Series Inputs'!B655)</f>
        <v/>
      </c>
      <c r="C655" s="157">
        <f>IF('Time Series Inputs'!C655="","",'Time Series Inputs'!C655)</f>
        <v/>
      </c>
      <c r="D655" s="157">
        <f>IF(A655="","",'Apply Constraints'!A655)</f>
        <v/>
      </c>
      <c r="E655" s="157">
        <f>IF(B655="","",(V654*B655/B654/(1+V654*(B655/B654-1))))</f>
        <v/>
      </c>
      <c r="F655" s="157">
        <f>IF(B655="","",R654*B655+T654)</f>
        <v/>
      </c>
      <c r="G655" s="157">
        <f>IF(B655="","", E655*F655)</f>
        <v/>
      </c>
      <c r="H655" s="157">
        <f>IF(B655="","", F655 - R654*B655)</f>
        <v/>
      </c>
      <c r="I655" s="157">
        <f>IF(B655="","", G655/B655)</f>
        <v/>
      </c>
      <c r="J655" s="157">
        <f>IF(B655="","", -F655* (1-(1-ANNUAL_STRATEGY_FEE)^(1/252)))</f>
        <v/>
      </c>
      <c r="K655" s="157">
        <f>IF(B655="","", H655+J655)</f>
        <v/>
      </c>
      <c r="L655" s="157">
        <f>IF(B655="","", K655+G655)</f>
        <v/>
      </c>
      <c r="M655" s="157">
        <f>IF(B655="","", G655/L655)</f>
        <v/>
      </c>
      <c r="N655" s="157">
        <f>IF(B655="","",(D655-M655))</f>
        <v/>
      </c>
      <c r="O655" s="157">
        <f>IF(B655="","",BID_OFFER_SPREAD/2*D655)</f>
        <v/>
      </c>
      <c r="P655" s="157">
        <f>IF(A655="","",IF(D655=0,-E655,IF(AND(D655=(N655+O655),NOT(O655=0)),0,IF(D655&gt;=M655,N655/(1+O655),N655/(1-O655)))))</f>
        <v/>
      </c>
      <c r="Q655" s="157">
        <f>IF(B655="","", IF(D655=0,F655*P655/B655, L655*P655/B655))</f>
        <v/>
      </c>
      <c r="R655" s="157">
        <f>IF(B655="","", Q655+I655)</f>
        <v/>
      </c>
      <c r="S655" s="157">
        <f>IF(A655="","",IF(Q655&gt;0,-Q655*B655*(1+BID_OFFER_SPREAD/2),-Q655*B655*(1-BID_OFFER_SPREAD/2)))</f>
        <v/>
      </c>
      <c r="T655" s="157">
        <f>IF(B655="","", K655+S655)</f>
        <v/>
      </c>
      <c r="U655" s="157">
        <f>IF(B655="","", R655*B655)</f>
        <v/>
      </c>
      <c r="V655" s="157">
        <f>IF(E655="","",U655/(U655+T655))</f>
        <v/>
      </c>
      <c r="W655" s="86">
        <f>IF(B655="","", IF(ROUND(V655,10)=ROUND(D655,10),"Correct", "Error"))</f>
        <v/>
      </c>
      <c r="X655" s="158">
        <f>IF(B655="","", T655+U655)</f>
        <v/>
      </c>
    </row>
    <row customHeight="1" ht="13.5" r="656" s="75">
      <c r="A656" s="126">
        <f>IF('Time Series Inputs'!A656="","",'Time Series Inputs'!A656)</f>
        <v/>
      </c>
      <c r="B656" s="157">
        <f>IF('Time Series Inputs'!B656="","",'Time Series Inputs'!B656)</f>
        <v/>
      </c>
      <c r="C656" s="157">
        <f>IF('Time Series Inputs'!C656="","",'Time Series Inputs'!C656)</f>
        <v/>
      </c>
      <c r="D656" s="157">
        <f>IF(A656="","",'Apply Constraints'!A656)</f>
        <v/>
      </c>
      <c r="E656" s="157">
        <f>IF(B656="","",(V655*B656/B655/(1+V655*(B656/B655-1))))</f>
        <v/>
      </c>
      <c r="F656" s="157">
        <f>IF(B656="","",R655*B656+T655)</f>
        <v/>
      </c>
      <c r="G656" s="157">
        <f>IF(B656="","", E656*F656)</f>
        <v/>
      </c>
      <c r="H656" s="157">
        <f>IF(B656="","", F656 - R655*B656)</f>
        <v/>
      </c>
      <c r="I656" s="157">
        <f>IF(B656="","", G656/B656)</f>
        <v/>
      </c>
      <c r="J656" s="157">
        <f>IF(B656="","", -F656* (1-(1-ANNUAL_STRATEGY_FEE)^(1/252)))</f>
        <v/>
      </c>
      <c r="K656" s="157">
        <f>IF(B656="","", H656+J656)</f>
        <v/>
      </c>
      <c r="L656" s="157">
        <f>IF(B656="","", K656+G656)</f>
        <v/>
      </c>
      <c r="M656" s="157">
        <f>IF(B656="","", G656/L656)</f>
        <v/>
      </c>
      <c r="N656" s="157">
        <f>IF(B656="","",(D656-M656))</f>
        <v/>
      </c>
      <c r="O656" s="157">
        <f>IF(B656="","",BID_OFFER_SPREAD/2*D656)</f>
        <v/>
      </c>
      <c r="P656" s="157">
        <f>IF(A656="","",IF(D656=0,-E656,IF(AND(D656=(N656+O656),NOT(O656=0)),0,IF(D656&gt;=M656,N656/(1+O656),N656/(1-O656)))))</f>
        <v/>
      </c>
      <c r="Q656" s="157">
        <f>IF(B656="","", IF(D656=0,F656*P656/B656, L656*P656/B656))</f>
        <v/>
      </c>
      <c r="R656" s="157">
        <f>IF(B656="","", Q656+I656)</f>
        <v/>
      </c>
      <c r="S656" s="157">
        <f>IF(A656="","",IF(Q656&gt;0,-Q656*B656*(1+BID_OFFER_SPREAD/2),-Q656*B656*(1-BID_OFFER_SPREAD/2)))</f>
        <v/>
      </c>
      <c r="T656" s="157">
        <f>IF(B656="","", K656+S656)</f>
        <v/>
      </c>
      <c r="U656" s="157">
        <f>IF(B656="","", R656*B656)</f>
        <v/>
      </c>
      <c r="V656" s="157">
        <f>IF(E656="","",U656/(U656+T656))</f>
        <v/>
      </c>
      <c r="W656" s="86">
        <f>IF(B656="","", IF(ROUND(V656,10)=ROUND(D656,10),"Correct", "Error"))</f>
        <v/>
      </c>
      <c r="X656" s="158">
        <f>IF(B656="","", T656+U656)</f>
        <v/>
      </c>
    </row>
    <row customHeight="1" ht="13.5" r="657" s="75">
      <c r="A657" s="126">
        <f>IF('Time Series Inputs'!A657="","",'Time Series Inputs'!A657)</f>
        <v/>
      </c>
      <c r="B657" s="157">
        <f>IF('Time Series Inputs'!B657="","",'Time Series Inputs'!B657)</f>
        <v/>
      </c>
      <c r="C657" s="157">
        <f>IF('Time Series Inputs'!C657="","",'Time Series Inputs'!C657)</f>
        <v/>
      </c>
      <c r="D657" s="157">
        <f>IF(A657="","",'Apply Constraints'!A657)</f>
        <v/>
      </c>
      <c r="E657" s="157">
        <f>IF(B657="","",(V656*B657/B656/(1+V656*(B657/B656-1))))</f>
        <v/>
      </c>
      <c r="F657" s="157">
        <f>IF(B657="","",R656*B657+T656)</f>
        <v/>
      </c>
      <c r="G657" s="157">
        <f>IF(B657="","", E657*F657)</f>
        <v/>
      </c>
      <c r="H657" s="157">
        <f>IF(B657="","", F657 - R656*B657)</f>
        <v/>
      </c>
      <c r="I657" s="157">
        <f>IF(B657="","", G657/B657)</f>
        <v/>
      </c>
      <c r="J657" s="157">
        <f>IF(B657="","", -F657* (1-(1-ANNUAL_STRATEGY_FEE)^(1/252)))</f>
        <v/>
      </c>
      <c r="K657" s="157">
        <f>IF(B657="","", H657+J657)</f>
        <v/>
      </c>
      <c r="L657" s="157">
        <f>IF(B657="","", K657+G657)</f>
        <v/>
      </c>
      <c r="M657" s="157">
        <f>IF(B657="","", G657/L657)</f>
        <v/>
      </c>
      <c r="N657" s="157">
        <f>IF(B657="","",(D657-M657))</f>
        <v/>
      </c>
      <c r="O657" s="157">
        <f>IF(B657="","",BID_OFFER_SPREAD/2*D657)</f>
        <v/>
      </c>
      <c r="P657" s="157">
        <f>IF(A657="","",IF(D657=0,-E657,IF(AND(D657=(N657+O657),NOT(O657=0)),0,IF(D657&gt;=M657,N657/(1+O657),N657/(1-O657)))))</f>
        <v/>
      </c>
      <c r="Q657" s="157">
        <f>IF(B657="","", IF(D657=0,F657*P657/B657, L657*P657/B657))</f>
        <v/>
      </c>
      <c r="R657" s="157">
        <f>IF(B657="","", Q657+I657)</f>
        <v/>
      </c>
      <c r="S657" s="157">
        <f>IF(A657="","",IF(Q657&gt;0,-Q657*B657*(1+BID_OFFER_SPREAD/2),-Q657*B657*(1-BID_OFFER_SPREAD/2)))</f>
        <v/>
      </c>
      <c r="T657" s="157">
        <f>IF(B657="","", K657+S657)</f>
        <v/>
      </c>
      <c r="U657" s="157">
        <f>IF(B657="","", R657*B657)</f>
        <v/>
      </c>
      <c r="V657" s="157">
        <f>IF(E657="","",U657/(U657+T657))</f>
        <v/>
      </c>
      <c r="W657" s="86">
        <f>IF(B657="","", IF(ROUND(V657,10)=ROUND(D657,10),"Correct", "Error"))</f>
        <v/>
      </c>
      <c r="X657" s="158">
        <f>IF(B657="","", T657+U657)</f>
        <v/>
      </c>
    </row>
    <row customHeight="1" ht="13.5" r="658" s="75">
      <c r="A658" s="126">
        <f>IF('Time Series Inputs'!A658="","",'Time Series Inputs'!A658)</f>
        <v/>
      </c>
      <c r="B658" s="157">
        <f>IF('Time Series Inputs'!B658="","",'Time Series Inputs'!B658)</f>
        <v/>
      </c>
      <c r="C658" s="157">
        <f>IF('Time Series Inputs'!C658="","",'Time Series Inputs'!C658)</f>
        <v/>
      </c>
      <c r="D658" s="157">
        <f>IF(A658="","",'Apply Constraints'!A658)</f>
        <v/>
      </c>
      <c r="E658" s="157">
        <f>IF(B658="","",(V657*B658/B657/(1+V657*(B658/B657-1))))</f>
        <v/>
      </c>
      <c r="F658" s="157">
        <f>IF(B658="","",R657*B658+T657)</f>
        <v/>
      </c>
      <c r="G658" s="157">
        <f>IF(B658="","", E658*F658)</f>
        <v/>
      </c>
      <c r="H658" s="157">
        <f>IF(B658="","", F658 - R657*B658)</f>
        <v/>
      </c>
      <c r="I658" s="157">
        <f>IF(B658="","", G658/B658)</f>
        <v/>
      </c>
      <c r="J658" s="157">
        <f>IF(B658="","", -F658* (1-(1-ANNUAL_STRATEGY_FEE)^(1/252)))</f>
        <v/>
      </c>
      <c r="K658" s="157">
        <f>IF(B658="","", H658+J658)</f>
        <v/>
      </c>
      <c r="L658" s="157">
        <f>IF(B658="","", K658+G658)</f>
        <v/>
      </c>
      <c r="M658" s="157">
        <f>IF(B658="","", G658/L658)</f>
        <v/>
      </c>
      <c r="N658" s="157">
        <f>IF(B658="","",(D658-M658))</f>
        <v/>
      </c>
      <c r="O658" s="157">
        <f>IF(B658="","",BID_OFFER_SPREAD/2*D658)</f>
        <v/>
      </c>
      <c r="P658" s="157">
        <f>IF(A658="","",IF(D658=0,-E658,IF(AND(D658=(N658+O658),NOT(O658=0)),0,IF(D658&gt;=M658,N658/(1+O658),N658/(1-O658)))))</f>
        <v/>
      </c>
      <c r="Q658" s="157">
        <f>IF(B658="","", IF(D658=0,F658*P658/B658, L658*P658/B658))</f>
        <v/>
      </c>
      <c r="R658" s="157">
        <f>IF(B658="","", Q658+I658)</f>
        <v/>
      </c>
      <c r="S658" s="157">
        <f>IF(A658="","",IF(Q658&gt;0,-Q658*B658*(1+BID_OFFER_SPREAD/2),-Q658*B658*(1-BID_OFFER_SPREAD/2)))</f>
        <v/>
      </c>
      <c r="T658" s="157">
        <f>IF(B658="","", K658+S658)</f>
        <v/>
      </c>
      <c r="U658" s="157">
        <f>IF(B658="","", R658*B658)</f>
        <v/>
      </c>
      <c r="V658" s="157">
        <f>IF(E658="","",U658/(U658+T658))</f>
        <v/>
      </c>
      <c r="W658" s="86">
        <f>IF(B658="","", IF(ROUND(V658,10)=ROUND(D658,10),"Correct", "Error"))</f>
        <v/>
      </c>
      <c r="X658" s="158">
        <f>IF(B658="","", T658+U658)</f>
        <v/>
      </c>
    </row>
    <row customHeight="1" ht="13.5" r="659" s="75">
      <c r="A659" s="126">
        <f>IF('Time Series Inputs'!A659="","",'Time Series Inputs'!A659)</f>
        <v/>
      </c>
      <c r="B659" s="157">
        <f>IF('Time Series Inputs'!B659="","",'Time Series Inputs'!B659)</f>
        <v/>
      </c>
      <c r="C659" s="157">
        <f>IF('Time Series Inputs'!C659="","",'Time Series Inputs'!C659)</f>
        <v/>
      </c>
      <c r="D659" s="157">
        <f>IF(A659="","",'Apply Constraints'!A659)</f>
        <v/>
      </c>
      <c r="E659" s="157">
        <f>IF(B659="","",(V658*B659/B658/(1+V658*(B659/B658-1))))</f>
        <v/>
      </c>
      <c r="F659" s="157">
        <f>IF(B659="","",R658*B659+T658)</f>
        <v/>
      </c>
      <c r="G659" s="157">
        <f>IF(B659="","", E659*F659)</f>
        <v/>
      </c>
      <c r="H659" s="157">
        <f>IF(B659="","", F659 - R658*B659)</f>
        <v/>
      </c>
      <c r="I659" s="157">
        <f>IF(B659="","", G659/B659)</f>
        <v/>
      </c>
      <c r="J659" s="157">
        <f>IF(B659="","", -F659* (1-(1-ANNUAL_STRATEGY_FEE)^(1/252)))</f>
        <v/>
      </c>
      <c r="K659" s="157">
        <f>IF(B659="","", H659+J659)</f>
        <v/>
      </c>
      <c r="L659" s="157">
        <f>IF(B659="","", K659+G659)</f>
        <v/>
      </c>
      <c r="M659" s="157">
        <f>IF(B659="","", G659/L659)</f>
        <v/>
      </c>
      <c r="N659" s="157">
        <f>IF(B659="","",(D659-M659))</f>
        <v/>
      </c>
      <c r="O659" s="157">
        <f>IF(B659="","",BID_OFFER_SPREAD/2*D659)</f>
        <v/>
      </c>
      <c r="P659" s="157">
        <f>IF(A659="","",IF(D659=0,-E659,IF(AND(D659=(N659+O659),NOT(O659=0)),0,IF(D659&gt;=M659,N659/(1+O659),N659/(1-O659)))))</f>
        <v/>
      </c>
      <c r="Q659" s="157">
        <f>IF(B659="","", IF(D659=0,F659*P659/B659, L659*P659/B659))</f>
        <v/>
      </c>
      <c r="R659" s="157">
        <f>IF(B659="","", Q659+I659)</f>
        <v/>
      </c>
      <c r="S659" s="157">
        <f>IF(A659="","",IF(Q659&gt;0,-Q659*B659*(1+BID_OFFER_SPREAD/2),-Q659*B659*(1-BID_OFFER_SPREAD/2)))</f>
        <v/>
      </c>
      <c r="T659" s="157">
        <f>IF(B659="","", K659+S659)</f>
        <v/>
      </c>
      <c r="U659" s="157">
        <f>IF(B659="","", R659*B659)</f>
        <v/>
      </c>
      <c r="V659" s="157">
        <f>IF(E659="","",U659/(U659+T659))</f>
        <v/>
      </c>
      <c r="W659" s="86">
        <f>IF(B659="","", IF(ROUND(V659,10)=ROUND(D659,10),"Correct", "Error"))</f>
        <v/>
      </c>
      <c r="X659" s="158">
        <f>IF(B659="","", T659+U659)</f>
        <v/>
      </c>
    </row>
    <row customHeight="1" ht="13.5" r="660" s="75">
      <c r="A660" s="126">
        <f>IF('Time Series Inputs'!A660="","",'Time Series Inputs'!A660)</f>
        <v/>
      </c>
      <c r="B660" s="157">
        <f>IF('Time Series Inputs'!B660="","",'Time Series Inputs'!B660)</f>
        <v/>
      </c>
      <c r="C660" s="157">
        <f>IF('Time Series Inputs'!C660="","",'Time Series Inputs'!C660)</f>
        <v/>
      </c>
      <c r="D660" s="157">
        <f>IF(A660="","",'Apply Constraints'!A660)</f>
        <v/>
      </c>
      <c r="E660" s="157">
        <f>IF(B660="","",(V659*B660/B659/(1+V659*(B660/B659-1))))</f>
        <v/>
      </c>
      <c r="F660" s="157">
        <f>IF(B660="","",R659*B660+T659)</f>
        <v/>
      </c>
      <c r="G660" s="157">
        <f>IF(B660="","", E660*F660)</f>
        <v/>
      </c>
      <c r="H660" s="157">
        <f>IF(B660="","", F660 - R659*B660)</f>
        <v/>
      </c>
      <c r="I660" s="157">
        <f>IF(B660="","", G660/B660)</f>
        <v/>
      </c>
      <c r="J660" s="157">
        <f>IF(B660="","", -F660* (1-(1-ANNUAL_STRATEGY_FEE)^(1/252)))</f>
        <v/>
      </c>
      <c r="K660" s="157">
        <f>IF(B660="","", H660+J660)</f>
        <v/>
      </c>
      <c r="L660" s="157">
        <f>IF(B660="","", K660+G660)</f>
        <v/>
      </c>
      <c r="M660" s="157">
        <f>IF(B660="","", G660/L660)</f>
        <v/>
      </c>
      <c r="N660" s="157">
        <f>IF(B660="","",(D660-M660))</f>
        <v/>
      </c>
      <c r="O660" s="157">
        <f>IF(B660="","",BID_OFFER_SPREAD/2*D660)</f>
        <v/>
      </c>
      <c r="P660" s="157">
        <f>IF(A660="","",IF(D660=0,-E660,IF(AND(D660=(N660+O660),NOT(O660=0)),0,IF(D660&gt;=M660,N660/(1+O660),N660/(1-O660)))))</f>
        <v/>
      </c>
      <c r="Q660" s="157">
        <f>IF(B660="","", IF(D660=0,F660*P660/B660, L660*P660/B660))</f>
        <v/>
      </c>
      <c r="R660" s="157">
        <f>IF(B660="","", Q660+I660)</f>
        <v/>
      </c>
      <c r="S660" s="157">
        <f>IF(A660="","",IF(Q660&gt;0,-Q660*B660*(1+BID_OFFER_SPREAD/2),-Q660*B660*(1-BID_OFFER_SPREAD/2)))</f>
        <v/>
      </c>
      <c r="T660" s="157">
        <f>IF(B660="","", K660+S660)</f>
        <v/>
      </c>
      <c r="U660" s="157">
        <f>IF(B660="","", R660*B660)</f>
        <v/>
      </c>
      <c r="V660" s="157">
        <f>IF(E660="","",U660/(U660+T660))</f>
        <v/>
      </c>
      <c r="W660" s="86">
        <f>IF(B660="","", IF(ROUND(V660,10)=ROUND(D660,10),"Correct", "Error"))</f>
        <v/>
      </c>
      <c r="X660" s="158">
        <f>IF(B660="","", T660+U660)</f>
        <v/>
      </c>
    </row>
    <row customHeight="1" ht="13.5" r="661" s="75">
      <c r="A661" s="126">
        <f>IF('Time Series Inputs'!A661="","",'Time Series Inputs'!A661)</f>
        <v/>
      </c>
      <c r="B661" s="157">
        <f>IF('Time Series Inputs'!B661="","",'Time Series Inputs'!B661)</f>
        <v/>
      </c>
      <c r="C661" s="157">
        <f>IF('Time Series Inputs'!C661="","",'Time Series Inputs'!C661)</f>
        <v/>
      </c>
      <c r="D661" s="157">
        <f>IF(A661="","",'Apply Constraints'!A661)</f>
        <v/>
      </c>
      <c r="E661" s="157">
        <f>IF(B661="","",(V660*B661/B660/(1+V660*(B661/B660-1))))</f>
        <v/>
      </c>
      <c r="F661" s="157">
        <f>IF(B661="","",R660*B661+T660)</f>
        <v/>
      </c>
      <c r="G661" s="157">
        <f>IF(B661="","", E661*F661)</f>
        <v/>
      </c>
      <c r="H661" s="157">
        <f>IF(B661="","", F661 - R660*B661)</f>
        <v/>
      </c>
      <c r="I661" s="157">
        <f>IF(B661="","", G661/B661)</f>
        <v/>
      </c>
      <c r="J661" s="157">
        <f>IF(B661="","", -F661* (1-(1-ANNUAL_STRATEGY_FEE)^(1/252)))</f>
        <v/>
      </c>
      <c r="K661" s="157">
        <f>IF(B661="","", H661+J661)</f>
        <v/>
      </c>
      <c r="L661" s="157">
        <f>IF(B661="","", K661+G661)</f>
        <v/>
      </c>
      <c r="M661" s="157">
        <f>IF(B661="","", G661/L661)</f>
        <v/>
      </c>
      <c r="N661" s="157">
        <f>IF(B661="","",(D661-M661))</f>
        <v/>
      </c>
      <c r="O661" s="157">
        <f>IF(B661="","",BID_OFFER_SPREAD/2*D661)</f>
        <v/>
      </c>
      <c r="P661" s="157">
        <f>IF(A661="","",IF(D661=0,-E661,IF(AND(D661=(N661+O661),NOT(O661=0)),0,IF(D661&gt;=M661,N661/(1+O661),N661/(1-O661)))))</f>
        <v/>
      </c>
      <c r="Q661" s="157">
        <f>IF(B661="","", IF(D661=0,F661*P661/B661, L661*P661/B661))</f>
        <v/>
      </c>
      <c r="R661" s="157">
        <f>IF(B661="","", Q661+I661)</f>
        <v/>
      </c>
      <c r="S661" s="157">
        <f>IF(A661="","",IF(Q661&gt;0,-Q661*B661*(1+BID_OFFER_SPREAD/2),-Q661*B661*(1-BID_OFFER_SPREAD/2)))</f>
        <v/>
      </c>
      <c r="T661" s="157">
        <f>IF(B661="","", K661+S661)</f>
        <v/>
      </c>
      <c r="U661" s="157">
        <f>IF(B661="","", R661*B661)</f>
        <v/>
      </c>
      <c r="V661" s="157">
        <f>IF(E661="","",U661/(U661+T661))</f>
        <v/>
      </c>
      <c r="W661" s="86">
        <f>IF(B661="","", IF(ROUND(V661,10)=ROUND(D661,10),"Correct", "Error"))</f>
        <v/>
      </c>
      <c r="X661" s="158">
        <f>IF(B661="","", T661+U661)</f>
        <v/>
      </c>
    </row>
    <row customHeight="1" ht="13.5" r="662" s="75">
      <c r="A662" s="126">
        <f>IF('Time Series Inputs'!A662="","",'Time Series Inputs'!A662)</f>
        <v/>
      </c>
      <c r="B662" s="157">
        <f>IF('Time Series Inputs'!B662="","",'Time Series Inputs'!B662)</f>
        <v/>
      </c>
      <c r="C662" s="157">
        <f>IF('Time Series Inputs'!C662="","",'Time Series Inputs'!C662)</f>
        <v/>
      </c>
      <c r="D662" s="157">
        <f>IF(A662="","",'Apply Constraints'!A662)</f>
        <v/>
      </c>
      <c r="E662" s="157">
        <f>IF(B662="","",(V661*B662/B661/(1+V661*(B662/B661-1))))</f>
        <v/>
      </c>
      <c r="F662" s="157">
        <f>IF(B662="","",R661*B662+T661)</f>
        <v/>
      </c>
      <c r="G662" s="157">
        <f>IF(B662="","", E662*F662)</f>
        <v/>
      </c>
      <c r="H662" s="157">
        <f>IF(B662="","", F662 - R661*B662)</f>
        <v/>
      </c>
      <c r="I662" s="157">
        <f>IF(B662="","", G662/B662)</f>
        <v/>
      </c>
      <c r="J662" s="157">
        <f>IF(B662="","", -F662* (1-(1-ANNUAL_STRATEGY_FEE)^(1/252)))</f>
        <v/>
      </c>
      <c r="K662" s="157">
        <f>IF(B662="","", H662+J662)</f>
        <v/>
      </c>
      <c r="L662" s="157">
        <f>IF(B662="","", K662+G662)</f>
        <v/>
      </c>
      <c r="M662" s="157">
        <f>IF(B662="","", G662/L662)</f>
        <v/>
      </c>
      <c r="N662" s="157">
        <f>IF(B662="","",(D662-M662))</f>
        <v/>
      </c>
      <c r="O662" s="157">
        <f>IF(B662="","",BID_OFFER_SPREAD/2*D662)</f>
        <v/>
      </c>
      <c r="P662" s="157">
        <f>IF(A662="","",IF(D662=0,-E662,IF(AND(D662=(N662+O662),NOT(O662=0)),0,IF(D662&gt;=M662,N662/(1+O662),N662/(1-O662)))))</f>
        <v/>
      </c>
      <c r="Q662" s="157">
        <f>IF(B662="","", IF(D662=0,F662*P662/B662, L662*P662/B662))</f>
        <v/>
      </c>
      <c r="R662" s="157">
        <f>IF(B662="","", Q662+I662)</f>
        <v/>
      </c>
      <c r="S662" s="157">
        <f>IF(A662="","",IF(Q662&gt;0,-Q662*B662*(1+BID_OFFER_SPREAD/2),-Q662*B662*(1-BID_OFFER_SPREAD/2)))</f>
        <v/>
      </c>
      <c r="T662" s="157">
        <f>IF(B662="","", K662+S662)</f>
        <v/>
      </c>
      <c r="U662" s="157">
        <f>IF(B662="","", R662*B662)</f>
        <v/>
      </c>
      <c r="V662" s="157">
        <f>IF(E662="","",U662/(U662+T662))</f>
        <v/>
      </c>
      <c r="W662" s="86">
        <f>IF(B662="","", IF(ROUND(V662,10)=ROUND(D662,10),"Correct", "Error"))</f>
        <v/>
      </c>
      <c r="X662" s="158">
        <f>IF(B662="","", T662+U662)</f>
        <v/>
      </c>
    </row>
    <row customHeight="1" ht="13.5" r="663" s="75">
      <c r="A663" s="126">
        <f>IF('Time Series Inputs'!A663="","",'Time Series Inputs'!A663)</f>
        <v/>
      </c>
      <c r="B663" s="157">
        <f>IF('Time Series Inputs'!B663="","",'Time Series Inputs'!B663)</f>
        <v/>
      </c>
      <c r="C663" s="157">
        <f>IF('Time Series Inputs'!C663="","",'Time Series Inputs'!C663)</f>
        <v/>
      </c>
      <c r="D663" s="157">
        <f>IF(A663="","",'Apply Constraints'!A663)</f>
        <v/>
      </c>
      <c r="E663" s="157">
        <f>IF(B663="","",(V662*B663/B662/(1+V662*(B663/B662-1))))</f>
        <v/>
      </c>
      <c r="F663" s="157">
        <f>IF(B663="","",R662*B663+T662)</f>
        <v/>
      </c>
      <c r="G663" s="157">
        <f>IF(B663="","", E663*F663)</f>
        <v/>
      </c>
      <c r="H663" s="157">
        <f>IF(B663="","", F663 - R662*B663)</f>
        <v/>
      </c>
      <c r="I663" s="157">
        <f>IF(B663="","", G663/B663)</f>
        <v/>
      </c>
      <c r="J663" s="157">
        <f>IF(B663="","", -F663* (1-(1-ANNUAL_STRATEGY_FEE)^(1/252)))</f>
        <v/>
      </c>
      <c r="K663" s="157">
        <f>IF(B663="","", H663+J663)</f>
        <v/>
      </c>
      <c r="L663" s="157">
        <f>IF(B663="","", K663+G663)</f>
        <v/>
      </c>
      <c r="M663" s="157">
        <f>IF(B663="","", G663/L663)</f>
        <v/>
      </c>
      <c r="N663" s="157">
        <f>IF(B663="","",(D663-M663))</f>
        <v/>
      </c>
      <c r="O663" s="157">
        <f>IF(B663="","",BID_OFFER_SPREAD/2*D663)</f>
        <v/>
      </c>
      <c r="P663" s="157">
        <f>IF(A663="","",IF(D663=0,-E663,IF(AND(D663=(N663+O663),NOT(O663=0)),0,IF(D663&gt;=M663,N663/(1+O663),N663/(1-O663)))))</f>
        <v/>
      </c>
      <c r="Q663" s="157">
        <f>IF(B663="","", IF(D663=0,F663*P663/B663, L663*P663/B663))</f>
        <v/>
      </c>
      <c r="R663" s="157">
        <f>IF(B663="","", Q663+I663)</f>
        <v/>
      </c>
      <c r="S663" s="157">
        <f>IF(A663="","",IF(Q663&gt;0,-Q663*B663*(1+BID_OFFER_SPREAD/2),-Q663*B663*(1-BID_OFFER_SPREAD/2)))</f>
        <v/>
      </c>
      <c r="T663" s="157">
        <f>IF(B663="","", K663+S663)</f>
        <v/>
      </c>
      <c r="U663" s="157">
        <f>IF(B663="","", R663*B663)</f>
        <v/>
      </c>
      <c r="V663" s="157">
        <f>IF(E663="","",U663/(U663+T663))</f>
        <v/>
      </c>
      <c r="W663" s="86">
        <f>IF(B663="","", IF(ROUND(V663,10)=ROUND(D663,10),"Correct", "Error"))</f>
        <v/>
      </c>
      <c r="X663" s="158">
        <f>IF(B663="","", T663+U663)</f>
        <v/>
      </c>
    </row>
    <row customHeight="1" ht="13.5" r="664" s="75">
      <c r="A664" s="126">
        <f>IF('Time Series Inputs'!A664="","",'Time Series Inputs'!A664)</f>
        <v/>
      </c>
      <c r="B664" s="157">
        <f>IF('Time Series Inputs'!B664="","",'Time Series Inputs'!B664)</f>
        <v/>
      </c>
      <c r="C664" s="157">
        <f>IF('Time Series Inputs'!C664="","",'Time Series Inputs'!C664)</f>
        <v/>
      </c>
      <c r="D664" s="157">
        <f>IF(A664="","",'Apply Constraints'!A664)</f>
        <v/>
      </c>
      <c r="E664" s="157">
        <f>IF(B664="","",(V663*B664/B663/(1+V663*(B664/B663-1))))</f>
        <v/>
      </c>
      <c r="F664" s="157">
        <f>IF(B664="","",R663*B664+T663)</f>
        <v/>
      </c>
      <c r="G664" s="157">
        <f>IF(B664="","", E664*F664)</f>
        <v/>
      </c>
      <c r="H664" s="157">
        <f>IF(B664="","", F664 - R663*B664)</f>
        <v/>
      </c>
      <c r="I664" s="157">
        <f>IF(B664="","", G664/B664)</f>
        <v/>
      </c>
      <c r="J664" s="157">
        <f>IF(B664="","", -F664* (1-(1-ANNUAL_STRATEGY_FEE)^(1/252)))</f>
        <v/>
      </c>
      <c r="K664" s="157">
        <f>IF(B664="","", H664+J664)</f>
        <v/>
      </c>
      <c r="L664" s="157">
        <f>IF(B664="","", K664+G664)</f>
        <v/>
      </c>
      <c r="M664" s="157">
        <f>IF(B664="","", G664/L664)</f>
        <v/>
      </c>
      <c r="N664" s="157">
        <f>IF(B664="","",(D664-M664))</f>
        <v/>
      </c>
      <c r="O664" s="157">
        <f>IF(B664="","",BID_OFFER_SPREAD/2*D664)</f>
        <v/>
      </c>
      <c r="P664" s="157">
        <f>IF(A664="","",IF(D664=0,-E664,IF(AND(D664=(N664+O664),NOT(O664=0)),0,IF(D664&gt;=M664,N664/(1+O664),N664/(1-O664)))))</f>
        <v/>
      </c>
      <c r="Q664" s="157">
        <f>IF(B664="","", IF(D664=0,F664*P664/B664, L664*P664/B664))</f>
        <v/>
      </c>
      <c r="R664" s="157">
        <f>IF(B664="","", Q664+I664)</f>
        <v/>
      </c>
      <c r="S664" s="157">
        <f>IF(A664="","",IF(Q664&gt;0,-Q664*B664*(1+BID_OFFER_SPREAD/2),-Q664*B664*(1-BID_OFFER_SPREAD/2)))</f>
        <v/>
      </c>
      <c r="T664" s="157">
        <f>IF(B664="","", K664+S664)</f>
        <v/>
      </c>
      <c r="U664" s="157">
        <f>IF(B664="","", R664*B664)</f>
        <v/>
      </c>
      <c r="V664" s="157">
        <f>IF(E664="","",U664/(U664+T664))</f>
        <v/>
      </c>
      <c r="W664" s="86">
        <f>IF(B664="","", IF(ROUND(V664,10)=ROUND(D664,10),"Correct", "Error"))</f>
        <v/>
      </c>
      <c r="X664" s="158">
        <f>IF(B664="","", T664+U664)</f>
        <v/>
      </c>
    </row>
    <row customHeight="1" ht="13.5" r="665" s="75">
      <c r="A665" s="126">
        <f>IF('Time Series Inputs'!A665="","",'Time Series Inputs'!A665)</f>
        <v/>
      </c>
      <c r="B665" s="157">
        <f>IF('Time Series Inputs'!B665="","",'Time Series Inputs'!B665)</f>
        <v/>
      </c>
      <c r="C665" s="157">
        <f>IF('Time Series Inputs'!C665="","",'Time Series Inputs'!C665)</f>
        <v/>
      </c>
      <c r="D665" s="157">
        <f>IF(A665="","",'Apply Constraints'!A665)</f>
        <v/>
      </c>
      <c r="E665" s="157">
        <f>IF(B665="","",(V664*B665/B664/(1+V664*(B665/B664-1))))</f>
        <v/>
      </c>
      <c r="F665" s="157">
        <f>IF(B665="","",R664*B665+T664)</f>
        <v/>
      </c>
      <c r="G665" s="157">
        <f>IF(B665="","", E665*F665)</f>
        <v/>
      </c>
      <c r="H665" s="157">
        <f>IF(B665="","", F665 - R664*B665)</f>
        <v/>
      </c>
      <c r="I665" s="157">
        <f>IF(B665="","", G665/B665)</f>
        <v/>
      </c>
      <c r="J665" s="157">
        <f>IF(B665="","", -F665* (1-(1-ANNUAL_STRATEGY_FEE)^(1/252)))</f>
        <v/>
      </c>
      <c r="K665" s="157">
        <f>IF(B665="","", H665+J665)</f>
        <v/>
      </c>
      <c r="L665" s="157">
        <f>IF(B665="","", K665+G665)</f>
        <v/>
      </c>
      <c r="M665" s="157">
        <f>IF(B665="","", G665/L665)</f>
        <v/>
      </c>
      <c r="N665" s="157">
        <f>IF(B665="","",(D665-M665))</f>
        <v/>
      </c>
      <c r="O665" s="157">
        <f>IF(B665="","",BID_OFFER_SPREAD/2*D665)</f>
        <v/>
      </c>
      <c r="P665" s="157">
        <f>IF(A665="","",IF(D665=0,-E665,IF(AND(D665=(N665+O665),NOT(O665=0)),0,IF(D665&gt;=M665,N665/(1+O665),N665/(1-O665)))))</f>
        <v/>
      </c>
      <c r="Q665" s="157">
        <f>IF(B665="","", IF(D665=0,F665*P665/B665, L665*P665/B665))</f>
        <v/>
      </c>
      <c r="R665" s="157">
        <f>IF(B665="","", Q665+I665)</f>
        <v/>
      </c>
      <c r="S665" s="157">
        <f>IF(A665="","",IF(Q665&gt;0,-Q665*B665*(1+BID_OFFER_SPREAD/2),-Q665*B665*(1-BID_OFFER_SPREAD/2)))</f>
        <v/>
      </c>
      <c r="T665" s="157">
        <f>IF(B665="","", K665+S665)</f>
        <v/>
      </c>
      <c r="U665" s="157">
        <f>IF(B665="","", R665*B665)</f>
        <v/>
      </c>
      <c r="V665" s="157">
        <f>IF(E665="","",U665/(U665+T665))</f>
        <v/>
      </c>
      <c r="W665" s="86">
        <f>IF(B665="","", IF(ROUND(V665,10)=ROUND(D665,10),"Correct", "Error"))</f>
        <v/>
      </c>
      <c r="X665" s="158">
        <f>IF(B665="","", T665+U665)</f>
        <v/>
      </c>
    </row>
    <row customHeight="1" ht="13.5" r="666" s="75">
      <c r="A666" s="126">
        <f>IF('Time Series Inputs'!A666="","",'Time Series Inputs'!A666)</f>
        <v/>
      </c>
      <c r="B666" s="157">
        <f>IF('Time Series Inputs'!B666="","",'Time Series Inputs'!B666)</f>
        <v/>
      </c>
      <c r="C666" s="157">
        <f>IF('Time Series Inputs'!C666="","",'Time Series Inputs'!C666)</f>
        <v/>
      </c>
      <c r="D666" s="157">
        <f>IF(A666="","",'Apply Constraints'!A666)</f>
        <v/>
      </c>
      <c r="E666" s="157">
        <f>IF(B666="","",(V665*B666/B665/(1+V665*(B666/B665-1))))</f>
        <v/>
      </c>
      <c r="F666" s="157">
        <f>IF(B666="","",R665*B666+T665)</f>
        <v/>
      </c>
      <c r="G666" s="157">
        <f>IF(B666="","", E666*F666)</f>
        <v/>
      </c>
      <c r="H666" s="157">
        <f>IF(B666="","", F666 - R665*B666)</f>
        <v/>
      </c>
      <c r="I666" s="157">
        <f>IF(B666="","", G666/B666)</f>
        <v/>
      </c>
      <c r="J666" s="157">
        <f>IF(B666="","", -F666* (1-(1-ANNUAL_STRATEGY_FEE)^(1/252)))</f>
        <v/>
      </c>
      <c r="K666" s="157">
        <f>IF(B666="","", H666+J666)</f>
        <v/>
      </c>
      <c r="L666" s="157">
        <f>IF(B666="","", K666+G666)</f>
        <v/>
      </c>
      <c r="M666" s="157">
        <f>IF(B666="","", G666/L666)</f>
        <v/>
      </c>
      <c r="N666" s="157">
        <f>IF(B666="","",(D666-M666))</f>
        <v/>
      </c>
      <c r="O666" s="157">
        <f>IF(B666="","",BID_OFFER_SPREAD/2*D666)</f>
        <v/>
      </c>
      <c r="P666" s="157">
        <f>IF(A666="","",IF(D666=0,-E666,IF(AND(D666=(N666+O666),NOT(O666=0)),0,IF(D666&gt;=M666,N666/(1+O666),N666/(1-O666)))))</f>
        <v/>
      </c>
      <c r="Q666" s="157">
        <f>IF(B666="","", IF(D666=0,F666*P666/B666, L666*P666/B666))</f>
        <v/>
      </c>
      <c r="R666" s="157">
        <f>IF(B666="","", Q666+I666)</f>
        <v/>
      </c>
      <c r="S666" s="157">
        <f>IF(A666="","",IF(Q666&gt;0,-Q666*B666*(1+BID_OFFER_SPREAD/2),-Q666*B666*(1-BID_OFFER_SPREAD/2)))</f>
        <v/>
      </c>
      <c r="T666" s="157">
        <f>IF(B666="","", K666+S666)</f>
        <v/>
      </c>
      <c r="U666" s="157">
        <f>IF(B666="","", R666*B666)</f>
        <v/>
      </c>
      <c r="V666" s="157">
        <f>IF(E666="","",U666/(U666+T666))</f>
        <v/>
      </c>
      <c r="W666" s="86">
        <f>IF(B666="","", IF(ROUND(V666,10)=ROUND(D666,10),"Correct", "Error"))</f>
        <v/>
      </c>
      <c r="X666" s="158">
        <f>IF(B666="","", T666+U666)</f>
        <v/>
      </c>
    </row>
    <row customHeight="1" ht="13.5" r="667" s="75">
      <c r="A667" s="126">
        <f>IF('Time Series Inputs'!A667="","",'Time Series Inputs'!A667)</f>
        <v/>
      </c>
      <c r="B667" s="157">
        <f>IF('Time Series Inputs'!B667="","",'Time Series Inputs'!B667)</f>
        <v/>
      </c>
      <c r="C667" s="157">
        <f>IF('Time Series Inputs'!C667="","",'Time Series Inputs'!C667)</f>
        <v/>
      </c>
      <c r="D667" s="157">
        <f>IF(A667="","",'Apply Constraints'!A667)</f>
        <v/>
      </c>
      <c r="E667" s="157">
        <f>IF(B667="","",(V666*B667/B666/(1+V666*(B667/B666-1))))</f>
        <v/>
      </c>
      <c r="F667" s="157">
        <f>IF(B667="","",R666*B667+T666)</f>
        <v/>
      </c>
      <c r="G667" s="157">
        <f>IF(B667="","", E667*F667)</f>
        <v/>
      </c>
      <c r="H667" s="157">
        <f>IF(B667="","", F667 - R666*B667)</f>
        <v/>
      </c>
      <c r="I667" s="157">
        <f>IF(B667="","", G667/B667)</f>
        <v/>
      </c>
      <c r="J667" s="157">
        <f>IF(B667="","", -F667* (1-(1-ANNUAL_STRATEGY_FEE)^(1/252)))</f>
        <v/>
      </c>
      <c r="K667" s="157">
        <f>IF(B667="","", H667+J667)</f>
        <v/>
      </c>
      <c r="L667" s="157">
        <f>IF(B667="","", K667+G667)</f>
        <v/>
      </c>
      <c r="M667" s="157">
        <f>IF(B667="","", G667/L667)</f>
        <v/>
      </c>
      <c r="N667" s="157">
        <f>IF(B667="","",(D667-M667))</f>
        <v/>
      </c>
      <c r="O667" s="157">
        <f>IF(B667="","",BID_OFFER_SPREAD/2*D667)</f>
        <v/>
      </c>
      <c r="P667" s="157">
        <f>IF(A667="","",IF(D667=0,-E667,IF(AND(D667=(N667+O667),NOT(O667=0)),0,IF(D667&gt;=M667,N667/(1+O667),N667/(1-O667)))))</f>
        <v/>
      </c>
      <c r="Q667" s="157">
        <f>IF(B667="","", IF(D667=0,F667*P667/B667, L667*P667/B667))</f>
        <v/>
      </c>
      <c r="R667" s="157">
        <f>IF(B667="","", Q667+I667)</f>
        <v/>
      </c>
      <c r="S667" s="157">
        <f>IF(A667="","",IF(Q667&gt;0,-Q667*B667*(1+BID_OFFER_SPREAD/2),-Q667*B667*(1-BID_OFFER_SPREAD/2)))</f>
        <v/>
      </c>
      <c r="T667" s="157">
        <f>IF(B667="","", K667+S667)</f>
        <v/>
      </c>
      <c r="U667" s="157">
        <f>IF(B667="","", R667*B667)</f>
        <v/>
      </c>
      <c r="V667" s="157">
        <f>IF(E667="","",U667/(U667+T667))</f>
        <v/>
      </c>
      <c r="W667" s="86">
        <f>IF(B667="","", IF(ROUND(V667,10)=ROUND(D667,10),"Correct", "Error"))</f>
        <v/>
      </c>
      <c r="X667" s="158">
        <f>IF(B667="","", T667+U667)</f>
        <v/>
      </c>
    </row>
    <row customHeight="1" ht="13.5" r="668" s="75">
      <c r="A668" s="126">
        <f>IF('Time Series Inputs'!A668="","",'Time Series Inputs'!A668)</f>
        <v/>
      </c>
      <c r="B668" s="157">
        <f>IF('Time Series Inputs'!B668="","",'Time Series Inputs'!B668)</f>
        <v/>
      </c>
      <c r="C668" s="157">
        <f>IF('Time Series Inputs'!C668="","",'Time Series Inputs'!C668)</f>
        <v/>
      </c>
      <c r="D668" s="157">
        <f>IF(A668="","",'Apply Constraints'!A668)</f>
        <v/>
      </c>
      <c r="E668" s="157">
        <f>IF(B668="","",(V667*B668/B667/(1+V667*(B668/B667-1))))</f>
        <v/>
      </c>
      <c r="F668" s="157">
        <f>IF(B668="","",R667*B668+T667)</f>
        <v/>
      </c>
      <c r="G668" s="157">
        <f>IF(B668="","", E668*F668)</f>
        <v/>
      </c>
      <c r="H668" s="157">
        <f>IF(B668="","", F668 - R667*B668)</f>
        <v/>
      </c>
      <c r="I668" s="157">
        <f>IF(B668="","", G668/B668)</f>
        <v/>
      </c>
      <c r="J668" s="157">
        <f>IF(B668="","", -F668* (1-(1-ANNUAL_STRATEGY_FEE)^(1/252)))</f>
        <v/>
      </c>
      <c r="K668" s="157">
        <f>IF(B668="","", H668+J668)</f>
        <v/>
      </c>
      <c r="L668" s="157">
        <f>IF(B668="","", K668+G668)</f>
        <v/>
      </c>
      <c r="M668" s="157">
        <f>IF(B668="","", G668/L668)</f>
        <v/>
      </c>
      <c r="N668" s="157">
        <f>IF(B668="","",(D668-M668))</f>
        <v/>
      </c>
      <c r="O668" s="157">
        <f>IF(B668="","",BID_OFFER_SPREAD/2*D668)</f>
        <v/>
      </c>
      <c r="P668" s="157">
        <f>IF(A668="","",IF(D668=0,-E668,IF(AND(D668=(N668+O668),NOT(O668=0)),0,IF(D668&gt;=M668,N668/(1+O668),N668/(1-O668)))))</f>
        <v/>
      </c>
      <c r="Q668" s="157">
        <f>IF(B668="","", IF(D668=0,F668*P668/B668, L668*P668/B668))</f>
        <v/>
      </c>
      <c r="R668" s="157">
        <f>IF(B668="","", Q668+I668)</f>
        <v/>
      </c>
      <c r="S668" s="157">
        <f>IF(A668="","",IF(Q668&gt;0,-Q668*B668*(1+BID_OFFER_SPREAD/2),-Q668*B668*(1-BID_OFFER_SPREAD/2)))</f>
        <v/>
      </c>
      <c r="T668" s="157">
        <f>IF(B668="","", K668+S668)</f>
        <v/>
      </c>
      <c r="U668" s="157">
        <f>IF(B668="","", R668*B668)</f>
        <v/>
      </c>
      <c r="V668" s="157">
        <f>IF(E668="","",U668/(U668+T668))</f>
        <v/>
      </c>
      <c r="W668" s="86">
        <f>IF(B668="","", IF(ROUND(V668,10)=ROUND(D668,10),"Correct", "Error"))</f>
        <v/>
      </c>
      <c r="X668" s="158">
        <f>IF(B668="","", T668+U668)</f>
        <v/>
      </c>
    </row>
    <row customHeight="1" ht="13.5" r="669" s="75">
      <c r="A669" s="126">
        <f>IF('Time Series Inputs'!A669="","",'Time Series Inputs'!A669)</f>
        <v/>
      </c>
      <c r="B669" s="157">
        <f>IF('Time Series Inputs'!B669="","",'Time Series Inputs'!B669)</f>
        <v/>
      </c>
      <c r="C669" s="157">
        <f>IF('Time Series Inputs'!C669="","",'Time Series Inputs'!C669)</f>
        <v/>
      </c>
      <c r="D669" s="157">
        <f>IF(A669="","",'Apply Constraints'!A669)</f>
        <v/>
      </c>
      <c r="E669" s="157">
        <f>IF(B669="","",(V668*B669/B668/(1+V668*(B669/B668-1))))</f>
        <v/>
      </c>
      <c r="F669" s="157">
        <f>IF(B669="","",R668*B669+T668)</f>
        <v/>
      </c>
      <c r="G669" s="157">
        <f>IF(B669="","", E669*F669)</f>
        <v/>
      </c>
      <c r="H669" s="157">
        <f>IF(B669="","", F669 - R668*B669)</f>
        <v/>
      </c>
      <c r="I669" s="157">
        <f>IF(B669="","", G669/B669)</f>
        <v/>
      </c>
      <c r="J669" s="157">
        <f>IF(B669="","", -F669* (1-(1-ANNUAL_STRATEGY_FEE)^(1/252)))</f>
        <v/>
      </c>
      <c r="K669" s="157">
        <f>IF(B669="","", H669+J669)</f>
        <v/>
      </c>
      <c r="L669" s="157">
        <f>IF(B669="","", K669+G669)</f>
        <v/>
      </c>
      <c r="M669" s="157">
        <f>IF(B669="","", G669/L669)</f>
        <v/>
      </c>
      <c r="N669" s="157">
        <f>IF(B669="","",(D669-M669))</f>
        <v/>
      </c>
      <c r="O669" s="157">
        <f>IF(B669="","",BID_OFFER_SPREAD/2*D669)</f>
        <v/>
      </c>
      <c r="P669" s="157">
        <f>IF(A669="","",IF(D669=0,-E669,IF(AND(D669=(N669+O669),NOT(O669=0)),0,IF(D669&gt;=M669,N669/(1+O669),N669/(1-O669)))))</f>
        <v/>
      </c>
      <c r="Q669" s="157">
        <f>IF(B669="","", IF(D669=0,F669*P669/B669, L669*P669/B669))</f>
        <v/>
      </c>
      <c r="R669" s="157">
        <f>IF(B669="","", Q669+I669)</f>
        <v/>
      </c>
      <c r="S669" s="157">
        <f>IF(A669="","",IF(Q669&gt;0,-Q669*B669*(1+BID_OFFER_SPREAD/2),-Q669*B669*(1-BID_OFFER_SPREAD/2)))</f>
        <v/>
      </c>
      <c r="T669" s="157">
        <f>IF(B669="","", K669+S669)</f>
        <v/>
      </c>
      <c r="U669" s="157">
        <f>IF(B669="","", R669*B669)</f>
        <v/>
      </c>
      <c r="V669" s="157">
        <f>IF(E669="","",U669/(U669+T669))</f>
        <v/>
      </c>
      <c r="W669" s="86">
        <f>IF(B669="","", IF(ROUND(V669,10)=ROUND(D669,10),"Correct", "Error"))</f>
        <v/>
      </c>
      <c r="X669" s="158">
        <f>IF(B669="","", T669+U669)</f>
        <v/>
      </c>
    </row>
    <row customHeight="1" ht="13.5" r="670" s="75">
      <c r="A670" s="126">
        <f>IF('Time Series Inputs'!A670="","",'Time Series Inputs'!A670)</f>
        <v/>
      </c>
      <c r="B670" s="157">
        <f>IF('Time Series Inputs'!B670="","",'Time Series Inputs'!B670)</f>
        <v/>
      </c>
      <c r="C670" s="157">
        <f>IF('Time Series Inputs'!C670="","",'Time Series Inputs'!C670)</f>
        <v/>
      </c>
      <c r="D670" s="157">
        <f>IF(A670="","",'Apply Constraints'!A670)</f>
        <v/>
      </c>
      <c r="E670" s="157">
        <f>IF(B670="","",(V669*B670/B669/(1+V669*(B670/B669-1))))</f>
        <v/>
      </c>
      <c r="F670" s="157">
        <f>IF(B670="","",R669*B670+T669)</f>
        <v/>
      </c>
      <c r="G670" s="157">
        <f>IF(B670="","", E670*F670)</f>
        <v/>
      </c>
      <c r="H670" s="157">
        <f>IF(B670="","", F670 - R669*B670)</f>
        <v/>
      </c>
      <c r="I670" s="157">
        <f>IF(B670="","", G670/B670)</f>
        <v/>
      </c>
      <c r="J670" s="157">
        <f>IF(B670="","", -F670* (1-(1-ANNUAL_STRATEGY_FEE)^(1/252)))</f>
        <v/>
      </c>
      <c r="K670" s="157">
        <f>IF(B670="","", H670+J670)</f>
        <v/>
      </c>
      <c r="L670" s="157">
        <f>IF(B670="","", K670+G670)</f>
        <v/>
      </c>
      <c r="M670" s="157">
        <f>IF(B670="","", G670/L670)</f>
        <v/>
      </c>
      <c r="N670" s="157">
        <f>IF(B670="","",(D670-M670))</f>
        <v/>
      </c>
      <c r="O670" s="157">
        <f>IF(B670="","",BID_OFFER_SPREAD/2*D670)</f>
        <v/>
      </c>
      <c r="P670" s="157">
        <f>IF(A670="","",IF(D670=0,-E670,IF(AND(D670=(N670+O670),NOT(O670=0)),0,IF(D670&gt;=M670,N670/(1+O670),N670/(1-O670)))))</f>
        <v/>
      </c>
      <c r="Q670" s="157">
        <f>IF(B670="","", IF(D670=0,F670*P670/B670, L670*P670/B670))</f>
        <v/>
      </c>
      <c r="R670" s="157">
        <f>IF(B670="","", Q670+I670)</f>
        <v/>
      </c>
      <c r="S670" s="157">
        <f>IF(A670="","",IF(Q670&gt;0,-Q670*B670*(1+BID_OFFER_SPREAD/2),-Q670*B670*(1-BID_OFFER_SPREAD/2)))</f>
        <v/>
      </c>
      <c r="T670" s="157">
        <f>IF(B670="","", K670+S670)</f>
        <v/>
      </c>
      <c r="U670" s="157">
        <f>IF(B670="","", R670*B670)</f>
        <v/>
      </c>
      <c r="V670" s="157">
        <f>IF(E670="","",U670/(U670+T670))</f>
        <v/>
      </c>
      <c r="W670" s="86">
        <f>IF(B670="","", IF(ROUND(V670,10)=ROUND(D670,10),"Correct", "Error"))</f>
        <v/>
      </c>
      <c r="X670" s="158">
        <f>IF(B670="","", T670+U670)</f>
        <v/>
      </c>
    </row>
    <row customHeight="1" ht="13.5" r="671" s="75">
      <c r="A671" s="126">
        <f>IF('Time Series Inputs'!A671="","",'Time Series Inputs'!A671)</f>
        <v/>
      </c>
      <c r="B671" s="157">
        <f>IF('Time Series Inputs'!B671="","",'Time Series Inputs'!B671)</f>
        <v/>
      </c>
      <c r="C671" s="157">
        <f>IF('Time Series Inputs'!C671="","",'Time Series Inputs'!C671)</f>
        <v/>
      </c>
      <c r="D671" s="157">
        <f>IF(A671="","",'Apply Constraints'!A671)</f>
        <v/>
      </c>
      <c r="E671" s="157">
        <f>IF(B671="","",(V670*B671/B670/(1+V670*(B671/B670-1))))</f>
        <v/>
      </c>
      <c r="F671" s="157">
        <f>IF(B671="","",R670*B671+T670)</f>
        <v/>
      </c>
      <c r="G671" s="157">
        <f>IF(B671="","", E671*F671)</f>
        <v/>
      </c>
      <c r="H671" s="157">
        <f>IF(B671="","", F671 - R670*B671)</f>
        <v/>
      </c>
      <c r="I671" s="157">
        <f>IF(B671="","", G671/B671)</f>
        <v/>
      </c>
      <c r="J671" s="157">
        <f>IF(B671="","", -F671* (1-(1-ANNUAL_STRATEGY_FEE)^(1/252)))</f>
        <v/>
      </c>
      <c r="K671" s="157">
        <f>IF(B671="","", H671+J671)</f>
        <v/>
      </c>
      <c r="L671" s="157">
        <f>IF(B671="","", K671+G671)</f>
        <v/>
      </c>
      <c r="M671" s="157">
        <f>IF(B671="","", G671/L671)</f>
        <v/>
      </c>
      <c r="N671" s="157">
        <f>IF(B671="","",(D671-M671))</f>
        <v/>
      </c>
      <c r="O671" s="157">
        <f>IF(B671="","",BID_OFFER_SPREAD/2*D671)</f>
        <v/>
      </c>
      <c r="P671" s="157">
        <f>IF(A671="","",IF(D671=0,-E671,IF(AND(D671=(N671+O671),NOT(O671=0)),0,IF(D671&gt;=M671,N671/(1+O671),N671/(1-O671)))))</f>
        <v/>
      </c>
      <c r="Q671" s="157">
        <f>IF(B671="","", IF(D671=0,F671*P671/B671, L671*P671/B671))</f>
        <v/>
      </c>
      <c r="R671" s="157">
        <f>IF(B671="","", Q671+I671)</f>
        <v/>
      </c>
      <c r="S671" s="157">
        <f>IF(A671="","",IF(Q671&gt;0,-Q671*B671*(1+BID_OFFER_SPREAD/2),-Q671*B671*(1-BID_OFFER_SPREAD/2)))</f>
        <v/>
      </c>
      <c r="T671" s="157">
        <f>IF(B671="","", K671+S671)</f>
        <v/>
      </c>
      <c r="U671" s="157">
        <f>IF(B671="","", R671*B671)</f>
        <v/>
      </c>
      <c r="V671" s="157">
        <f>IF(E671="","",U671/(U671+T671))</f>
        <v/>
      </c>
      <c r="W671" s="86">
        <f>IF(B671="","", IF(ROUND(V671,10)=ROUND(D671,10),"Correct", "Error"))</f>
        <v/>
      </c>
      <c r="X671" s="158">
        <f>IF(B671="","", T671+U671)</f>
        <v/>
      </c>
    </row>
    <row customHeight="1" ht="13.5" r="672" s="75">
      <c r="A672" s="126">
        <f>IF('Time Series Inputs'!A672="","",'Time Series Inputs'!A672)</f>
        <v/>
      </c>
      <c r="B672" s="157">
        <f>IF('Time Series Inputs'!B672="","",'Time Series Inputs'!B672)</f>
        <v/>
      </c>
      <c r="C672" s="157">
        <f>IF('Time Series Inputs'!C672="","",'Time Series Inputs'!C672)</f>
        <v/>
      </c>
      <c r="D672" s="157">
        <f>IF(A672="","",'Apply Constraints'!A672)</f>
        <v/>
      </c>
      <c r="E672" s="157">
        <f>IF(B672="","",(V671*B672/B671/(1+V671*(B672/B671-1))))</f>
        <v/>
      </c>
      <c r="F672" s="157">
        <f>IF(B672="","",R671*B672+T671)</f>
        <v/>
      </c>
      <c r="G672" s="157">
        <f>IF(B672="","", E672*F672)</f>
        <v/>
      </c>
      <c r="H672" s="157">
        <f>IF(B672="","", F672 - R671*B672)</f>
        <v/>
      </c>
      <c r="I672" s="157">
        <f>IF(B672="","", G672/B672)</f>
        <v/>
      </c>
      <c r="J672" s="157">
        <f>IF(B672="","", -F672* (1-(1-ANNUAL_STRATEGY_FEE)^(1/252)))</f>
        <v/>
      </c>
      <c r="K672" s="157">
        <f>IF(B672="","", H672+J672)</f>
        <v/>
      </c>
      <c r="L672" s="157">
        <f>IF(B672="","", K672+G672)</f>
        <v/>
      </c>
      <c r="M672" s="157">
        <f>IF(B672="","", G672/L672)</f>
        <v/>
      </c>
      <c r="N672" s="157">
        <f>IF(B672="","",(D672-M672))</f>
        <v/>
      </c>
      <c r="O672" s="157">
        <f>IF(B672="","",BID_OFFER_SPREAD/2*D672)</f>
        <v/>
      </c>
      <c r="P672" s="157">
        <f>IF(A672="","",IF(D672=0,-E672,IF(AND(D672=(N672+O672),NOT(O672=0)),0,IF(D672&gt;=M672,N672/(1+O672),N672/(1-O672)))))</f>
        <v/>
      </c>
      <c r="Q672" s="157">
        <f>IF(B672="","", IF(D672=0,F672*P672/B672, L672*P672/B672))</f>
        <v/>
      </c>
      <c r="R672" s="157">
        <f>IF(B672="","", Q672+I672)</f>
        <v/>
      </c>
      <c r="S672" s="157">
        <f>IF(A672="","",IF(Q672&gt;0,-Q672*B672*(1+BID_OFFER_SPREAD/2),-Q672*B672*(1-BID_OFFER_SPREAD/2)))</f>
        <v/>
      </c>
      <c r="T672" s="157">
        <f>IF(B672="","", K672+S672)</f>
        <v/>
      </c>
      <c r="U672" s="157">
        <f>IF(B672="","", R672*B672)</f>
        <v/>
      </c>
      <c r="V672" s="157">
        <f>IF(E672="","",U672/(U672+T672))</f>
        <v/>
      </c>
      <c r="W672" s="86">
        <f>IF(B672="","", IF(ROUND(V672,10)=ROUND(D672,10),"Correct", "Error"))</f>
        <v/>
      </c>
      <c r="X672" s="158">
        <f>IF(B672="","", T672+U672)</f>
        <v/>
      </c>
    </row>
    <row customHeight="1" ht="13.5" r="673" s="75">
      <c r="A673" s="126">
        <f>IF('Time Series Inputs'!A673="","",'Time Series Inputs'!A673)</f>
        <v/>
      </c>
      <c r="B673" s="157">
        <f>IF('Time Series Inputs'!B673="","",'Time Series Inputs'!B673)</f>
        <v/>
      </c>
      <c r="C673" s="157">
        <f>IF('Time Series Inputs'!C673="","",'Time Series Inputs'!C673)</f>
        <v/>
      </c>
      <c r="D673" s="157">
        <f>IF(A673="","",'Apply Constraints'!A673)</f>
        <v/>
      </c>
      <c r="E673" s="157">
        <f>IF(B673="","",(V672*B673/B672/(1+V672*(B673/B672-1))))</f>
        <v/>
      </c>
      <c r="F673" s="157">
        <f>IF(B673="","",R672*B673+T672)</f>
        <v/>
      </c>
      <c r="G673" s="157">
        <f>IF(B673="","", E673*F673)</f>
        <v/>
      </c>
      <c r="H673" s="157">
        <f>IF(B673="","", F673 - R672*B673)</f>
        <v/>
      </c>
      <c r="I673" s="157">
        <f>IF(B673="","", G673/B673)</f>
        <v/>
      </c>
      <c r="J673" s="157">
        <f>IF(B673="","", -F673* (1-(1-ANNUAL_STRATEGY_FEE)^(1/252)))</f>
        <v/>
      </c>
      <c r="K673" s="157">
        <f>IF(B673="","", H673+J673)</f>
        <v/>
      </c>
      <c r="L673" s="157">
        <f>IF(B673="","", K673+G673)</f>
        <v/>
      </c>
      <c r="M673" s="157">
        <f>IF(B673="","", G673/L673)</f>
        <v/>
      </c>
      <c r="N673" s="157">
        <f>IF(B673="","",(D673-M673))</f>
        <v/>
      </c>
      <c r="O673" s="157">
        <f>IF(B673="","",BID_OFFER_SPREAD/2*D673)</f>
        <v/>
      </c>
      <c r="P673" s="157">
        <f>IF(A673="","",IF(D673=0,-E673,IF(AND(D673=(N673+O673),NOT(O673=0)),0,IF(D673&gt;=M673,N673/(1+O673),N673/(1-O673)))))</f>
        <v/>
      </c>
      <c r="Q673" s="157">
        <f>IF(B673="","", IF(D673=0,F673*P673/B673, L673*P673/B673))</f>
        <v/>
      </c>
      <c r="R673" s="157">
        <f>IF(B673="","", Q673+I673)</f>
        <v/>
      </c>
      <c r="S673" s="157">
        <f>IF(A673="","",IF(Q673&gt;0,-Q673*B673*(1+BID_OFFER_SPREAD/2),-Q673*B673*(1-BID_OFFER_SPREAD/2)))</f>
        <v/>
      </c>
      <c r="T673" s="157">
        <f>IF(B673="","", K673+S673)</f>
        <v/>
      </c>
      <c r="U673" s="157">
        <f>IF(B673="","", R673*B673)</f>
        <v/>
      </c>
      <c r="V673" s="157">
        <f>IF(E673="","",U673/(U673+T673))</f>
        <v/>
      </c>
      <c r="W673" s="86">
        <f>IF(B673="","", IF(ROUND(V673,10)=ROUND(D673,10),"Correct", "Error"))</f>
        <v/>
      </c>
      <c r="X673" s="158">
        <f>IF(B673="","", T673+U673)</f>
        <v/>
      </c>
    </row>
    <row customHeight="1" ht="13.5" r="674" s="75">
      <c r="A674" s="126">
        <f>IF('Time Series Inputs'!A674="","",'Time Series Inputs'!A674)</f>
        <v/>
      </c>
      <c r="B674" s="157">
        <f>IF('Time Series Inputs'!B674="","",'Time Series Inputs'!B674)</f>
        <v/>
      </c>
      <c r="C674" s="157">
        <f>IF('Time Series Inputs'!C674="","",'Time Series Inputs'!C674)</f>
        <v/>
      </c>
      <c r="D674" s="157">
        <f>IF(A674="","",'Apply Constraints'!A674)</f>
        <v/>
      </c>
      <c r="E674" s="157">
        <f>IF(B674="","",(V673*B674/B673/(1+V673*(B674/B673-1))))</f>
        <v/>
      </c>
      <c r="F674" s="157">
        <f>IF(B674="","",R673*B674+T673)</f>
        <v/>
      </c>
      <c r="G674" s="157">
        <f>IF(B674="","", E674*F674)</f>
        <v/>
      </c>
      <c r="H674" s="157">
        <f>IF(B674="","", F674 - R673*B674)</f>
        <v/>
      </c>
      <c r="I674" s="157">
        <f>IF(B674="","", G674/B674)</f>
        <v/>
      </c>
      <c r="J674" s="157">
        <f>IF(B674="","", -F674* (1-(1-ANNUAL_STRATEGY_FEE)^(1/252)))</f>
        <v/>
      </c>
      <c r="K674" s="157">
        <f>IF(B674="","", H674+J674)</f>
        <v/>
      </c>
      <c r="L674" s="157">
        <f>IF(B674="","", K674+G674)</f>
        <v/>
      </c>
      <c r="M674" s="157">
        <f>IF(B674="","", G674/L674)</f>
        <v/>
      </c>
      <c r="N674" s="157">
        <f>IF(B674="","",(D674-M674))</f>
        <v/>
      </c>
      <c r="O674" s="157">
        <f>IF(B674="","",BID_OFFER_SPREAD/2*D674)</f>
        <v/>
      </c>
      <c r="P674" s="157">
        <f>IF(A674="","",IF(D674=0,-E674,IF(AND(D674=(N674+O674),NOT(O674=0)),0,IF(D674&gt;=M674,N674/(1+O674),N674/(1-O674)))))</f>
        <v/>
      </c>
      <c r="Q674" s="157">
        <f>IF(B674="","", IF(D674=0,F674*P674/B674, L674*P674/B674))</f>
        <v/>
      </c>
      <c r="R674" s="157">
        <f>IF(B674="","", Q674+I674)</f>
        <v/>
      </c>
      <c r="S674" s="157">
        <f>IF(A674="","",IF(Q674&gt;0,-Q674*B674*(1+BID_OFFER_SPREAD/2),-Q674*B674*(1-BID_OFFER_SPREAD/2)))</f>
        <v/>
      </c>
      <c r="T674" s="157">
        <f>IF(B674="","", K674+S674)</f>
        <v/>
      </c>
      <c r="U674" s="157">
        <f>IF(B674="","", R674*B674)</f>
        <v/>
      </c>
      <c r="V674" s="157">
        <f>IF(E674="","",U674/(U674+T674))</f>
        <v/>
      </c>
      <c r="W674" s="86">
        <f>IF(B674="","", IF(ROUND(V674,10)=ROUND(D674,10),"Correct", "Error"))</f>
        <v/>
      </c>
      <c r="X674" s="158">
        <f>IF(B674="","", T674+U674)</f>
        <v/>
      </c>
    </row>
    <row customHeight="1" ht="13.5" r="675" s="75">
      <c r="A675" s="126">
        <f>IF('Time Series Inputs'!A675="","",'Time Series Inputs'!A675)</f>
        <v/>
      </c>
      <c r="B675" s="157">
        <f>IF('Time Series Inputs'!B675="","",'Time Series Inputs'!B675)</f>
        <v/>
      </c>
      <c r="C675" s="157">
        <f>IF('Time Series Inputs'!C675="","",'Time Series Inputs'!C675)</f>
        <v/>
      </c>
      <c r="D675" s="157">
        <f>IF(A675="","",'Apply Constraints'!A675)</f>
        <v/>
      </c>
      <c r="E675" s="157">
        <f>IF(B675="","",(V674*B675/B674/(1+V674*(B675/B674-1))))</f>
        <v/>
      </c>
      <c r="F675" s="157">
        <f>IF(B675="","",R674*B675+T674)</f>
        <v/>
      </c>
      <c r="G675" s="157">
        <f>IF(B675="","", E675*F675)</f>
        <v/>
      </c>
      <c r="H675" s="157">
        <f>IF(B675="","", F675 - R674*B675)</f>
        <v/>
      </c>
      <c r="I675" s="157">
        <f>IF(B675="","", G675/B675)</f>
        <v/>
      </c>
      <c r="J675" s="157">
        <f>IF(B675="","", -F675* (1-(1-ANNUAL_STRATEGY_FEE)^(1/252)))</f>
        <v/>
      </c>
      <c r="K675" s="157">
        <f>IF(B675="","", H675+J675)</f>
        <v/>
      </c>
      <c r="L675" s="157">
        <f>IF(B675="","", K675+G675)</f>
        <v/>
      </c>
      <c r="M675" s="157">
        <f>IF(B675="","", G675/L675)</f>
        <v/>
      </c>
      <c r="N675" s="157">
        <f>IF(B675="","",(D675-M675))</f>
        <v/>
      </c>
      <c r="O675" s="157">
        <f>IF(B675="","",BID_OFFER_SPREAD/2*D675)</f>
        <v/>
      </c>
      <c r="P675" s="157">
        <f>IF(A675="","",IF(D675=0,-E675,IF(AND(D675=(N675+O675),NOT(O675=0)),0,IF(D675&gt;=M675,N675/(1+O675),N675/(1-O675)))))</f>
        <v/>
      </c>
      <c r="Q675" s="157">
        <f>IF(B675="","", IF(D675=0,F675*P675/B675, L675*P675/B675))</f>
        <v/>
      </c>
      <c r="R675" s="157">
        <f>IF(B675="","", Q675+I675)</f>
        <v/>
      </c>
      <c r="S675" s="157">
        <f>IF(A675="","",IF(Q675&gt;0,-Q675*B675*(1+BID_OFFER_SPREAD/2),-Q675*B675*(1-BID_OFFER_SPREAD/2)))</f>
        <v/>
      </c>
      <c r="T675" s="157">
        <f>IF(B675="","", K675+S675)</f>
        <v/>
      </c>
      <c r="U675" s="157">
        <f>IF(B675="","", R675*B675)</f>
        <v/>
      </c>
      <c r="V675" s="157">
        <f>IF(E675="","",U675/(U675+T675))</f>
        <v/>
      </c>
      <c r="W675" s="86">
        <f>IF(B675="","", IF(ROUND(V675,10)=ROUND(D675,10),"Correct", "Error"))</f>
        <v/>
      </c>
      <c r="X675" s="158">
        <f>IF(B675="","", T675+U675)</f>
        <v/>
      </c>
    </row>
    <row customHeight="1" ht="13.5" r="676" s="75">
      <c r="A676" s="126">
        <f>IF('Time Series Inputs'!A676="","",'Time Series Inputs'!A676)</f>
        <v/>
      </c>
      <c r="B676" s="157">
        <f>IF('Time Series Inputs'!B676="","",'Time Series Inputs'!B676)</f>
        <v/>
      </c>
      <c r="C676" s="157">
        <f>IF('Time Series Inputs'!C676="","",'Time Series Inputs'!C676)</f>
        <v/>
      </c>
      <c r="D676" s="157">
        <f>IF(A676="","",'Apply Constraints'!A676)</f>
        <v/>
      </c>
      <c r="E676" s="157">
        <f>IF(B676="","",(V675*B676/B675/(1+V675*(B676/B675-1))))</f>
        <v/>
      </c>
      <c r="F676" s="157">
        <f>IF(B676="","",R675*B676+T675)</f>
        <v/>
      </c>
      <c r="G676" s="157">
        <f>IF(B676="","", E676*F676)</f>
        <v/>
      </c>
      <c r="H676" s="157">
        <f>IF(B676="","", F676 - R675*B676)</f>
        <v/>
      </c>
      <c r="I676" s="157">
        <f>IF(B676="","", G676/B676)</f>
        <v/>
      </c>
      <c r="J676" s="157">
        <f>IF(B676="","", -F676* (1-(1-ANNUAL_STRATEGY_FEE)^(1/252)))</f>
        <v/>
      </c>
      <c r="K676" s="157">
        <f>IF(B676="","", H676+J676)</f>
        <v/>
      </c>
      <c r="L676" s="157">
        <f>IF(B676="","", K676+G676)</f>
        <v/>
      </c>
      <c r="M676" s="157">
        <f>IF(B676="","", G676/L676)</f>
        <v/>
      </c>
      <c r="N676" s="157">
        <f>IF(B676="","",(D676-M676))</f>
        <v/>
      </c>
      <c r="O676" s="157">
        <f>IF(B676="","",BID_OFFER_SPREAD/2*D676)</f>
        <v/>
      </c>
      <c r="P676" s="157">
        <f>IF(A676="","",IF(D676=0,-E676,IF(AND(D676=(N676+O676),NOT(O676=0)),0,IF(D676&gt;=M676,N676/(1+O676),N676/(1-O676)))))</f>
        <v/>
      </c>
      <c r="Q676" s="157">
        <f>IF(B676="","", IF(D676=0,F676*P676/B676, L676*P676/B676))</f>
        <v/>
      </c>
      <c r="R676" s="157">
        <f>IF(B676="","", Q676+I676)</f>
        <v/>
      </c>
      <c r="S676" s="157">
        <f>IF(A676="","",IF(Q676&gt;0,-Q676*B676*(1+BID_OFFER_SPREAD/2),-Q676*B676*(1-BID_OFFER_SPREAD/2)))</f>
        <v/>
      </c>
      <c r="T676" s="157">
        <f>IF(B676="","", K676+S676)</f>
        <v/>
      </c>
      <c r="U676" s="157">
        <f>IF(B676="","", R676*B676)</f>
        <v/>
      </c>
      <c r="V676" s="157">
        <f>IF(E676="","",U676/(U676+T676))</f>
        <v/>
      </c>
      <c r="W676" s="86">
        <f>IF(B676="","", IF(ROUND(V676,10)=ROUND(D676,10),"Correct", "Error"))</f>
        <v/>
      </c>
      <c r="X676" s="158">
        <f>IF(B676="","", T676+U676)</f>
        <v/>
      </c>
    </row>
    <row customHeight="1" ht="13.5" r="677" s="75">
      <c r="A677" s="126">
        <f>IF('Time Series Inputs'!A677="","",'Time Series Inputs'!A677)</f>
        <v/>
      </c>
      <c r="B677" s="157">
        <f>IF('Time Series Inputs'!B677="","",'Time Series Inputs'!B677)</f>
        <v/>
      </c>
      <c r="C677" s="157">
        <f>IF('Time Series Inputs'!C677="","",'Time Series Inputs'!C677)</f>
        <v/>
      </c>
      <c r="D677" s="157">
        <f>IF(A677="","",'Apply Constraints'!A677)</f>
        <v/>
      </c>
      <c r="E677" s="157">
        <f>IF(B677="","",(V676*B677/B676/(1+V676*(B677/B676-1))))</f>
        <v/>
      </c>
      <c r="F677" s="157">
        <f>IF(B677="","",R676*B677+T676)</f>
        <v/>
      </c>
      <c r="G677" s="157">
        <f>IF(B677="","", E677*F677)</f>
        <v/>
      </c>
      <c r="H677" s="157">
        <f>IF(B677="","", F677 - R676*B677)</f>
        <v/>
      </c>
      <c r="I677" s="157">
        <f>IF(B677="","", G677/B677)</f>
        <v/>
      </c>
      <c r="J677" s="157">
        <f>IF(B677="","", -F677* (1-(1-ANNUAL_STRATEGY_FEE)^(1/252)))</f>
        <v/>
      </c>
      <c r="K677" s="157">
        <f>IF(B677="","", H677+J677)</f>
        <v/>
      </c>
      <c r="L677" s="157">
        <f>IF(B677="","", K677+G677)</f>
        <v/>
      </c>
      <c r="M677" s="157">
        <f>IF(B677="","", G677/L677)</f>
        <v/>
      </c>
      <c r="N677" s="157">
        <f>IF(B677="","",(D677-M677))</f>
        <v/>
      </c>
      <c r="O677" s="157">
        <f>IF(B677="","",BID_OFFER_SPREAD/2*D677)</f>
        <v/>
      </c>
      <c r="P677" s="157">
        <f>IF(A677="","",IF(D677=0,-E677,IF(AND(D677=(N677+O677),NOT(O677=0)),0,IF(D677&gt;=M677,N677/(1+O677),N677/(1-O677)))))</f>
        <v/>
      </c>
      <c r="Q677" s="157">
        <f>IF(B677="","", IF(D677=0,F677*P677/B677, L677*P677/B677))</f>
        <v/>
      </c>
      <c r="R677" s="157">
        <f>IF(B677="","", Q677+I677)</f>
        <v/>
      </c>
      <c r="S677" s="157">
        <f>IF(A677="","",IF(Q677&gt;0,-Q677*B677*(1+BID_OFFER_SPREAD/2),-Q677*B677*(1-BID_OFFER_SPREAD/2)))</f>
        <v/>
      </c>
      <c r="T677" s="157">
        <f>IF(B677="","", K677+S677)</f>
        <v/>
      </c>
      <c r="U677" s="157">
        <f>IF(B677="","", R677*B677)</f>
        <v/>
      </c>
      <c r="V677" s="157">
        <f>IF(E677="","",U677/(U677+T677))</f>
        <v/>
      </c>
      <c r="W677" s="86">
        <f>IF(B677="","", IF(ROUND(V677,10)=ROUND(D677,10),"Correct", "Error"))</f>
        <v/>
      </c>
      <c r="X677" s="158">
        <f>IF(B677="","", T677+U677)</f>
        <v/>
      </c>
    </row>
    <row customHeight="1" ht="13.5" r="678" s="75">
      <c r="A678" s="126">
        <f>IF('Time Series Inputs'!A678="","",'Time Series Inputs'!A678)</f>
        <v/>
      </c>
      <c r="B678" s="157">
        <f>IF('Time Series Inputs'!B678="","",'Time Series Inputs'!B678)</f>
        <v/>
      </c>
      <c r="C678" s="157">
        <f>IF('Time Series Inputs'!C678="","",'Time Series Inputs'!C678)</f>
        <v/>
      </c>
      <c r="D678" s="157">
        <f>IF(A678="","",'Apply Constraints'!A678)</f>
        <v/>
      </c>
      <c r="E678" s="157">
        <f>IF(B678="","",(V677*B678/B677/(1+V677*(B678/B677-1))))</f>
        <v/>
      </c>
      <c r="F678" s="157">
        <f>IF(B678="","",R677*B678+T677)</f>
        <v/>
      </c>
      <c r="G678" s="157">
        <f>IF(B678="","", E678*F678)</f>
        <v/>
      </c>
      <c r="H678" s="157">
        <f>IF(B678="","", F678 - R677*B678)</f>
        <v/>
      </c>
      <c r="I678" s="157">
        <f>IF(B678="","", G678/B678)</f>
        <v/>
      </c>
      <c r="J678" s="157">
        <f>IF(B678="","", -F678* (1-(1-ANNUAL_STRATEGY_FEE)^(1/252)))</f>
        <v/>
      </c>
      <c r="K678" s="157">
        <f>IF(B678="","", H678+J678)</f>
        <v/>
      </c>
      <c r="L678" s="157">
        <f>IF(B678="","", K678+G678)</f>
        <v/>
      </c>
      <c r="M678" s="157">
        <f>IF(B678="","", G678/L678)</f>
        <v/>
      </c>
      <c r="N678" s="157">
        <f>IF(B678="","",(D678-M678))</f>
        <v/>
      </c>
      <c r="O678" s="157">
        <f>IF(B678="","",BID_OFFER_SPREAD/2*D678)</f>
        <v/>
      </c>
      <c r="P678" s="157">
        <f>IF(A678="","",IF(D678=0,-E678,IF(AND(D678=(N678+O678),NOT(O678=0)),0,IF(D678&gt;=M678,N678/(1+O678),N678/(1-O678)))))</f>
        <v/>
      </c>
      <c r="Q678" s="157">
        <f>IF(B678="","", IF(D678=0,F678*P678/B678, L678*P678/B678))</f>
        <v/>
      </c>
      <c r="R678" s="157">
        <f>IF(B678="","", Q678+I678)</f>
        <v/>
      </c>
      <c r="S678" s="157">
        <f>IF(A678="","",IF(Q678&gt;0,-Q678*B678*(1+BID_OFFER_SPREAD/2),-Q678*B678*(1-BID_OFFER_SPREAD/2)))</f>
        <v/>
      </c>
      <c r="T678" s="157">
        <f>IF(B678="","", K678+S678)</f>
        <v/>
      </c>
      <c r="U678" s="157">
        <f>IF(B678="","", R678*B678)</f>
        <v/>
      </c>
      <c r="V678" s="157">
        <f>IF(E678="","",U678/(U678+T678))</f>
        <v/>
      </c>
      <c r="W678" s="86">
        <f>IF(B678="","", IF(ROUND(V678,10)=ROUND(D678,10),"Correct", "Error"))</f>
        <v/>
      </c>
      <c r="X678" s="158">
        <f>IF(B678="","", T678+U678)</f>
        <v/>
      </c>
    </row>
    <row customHeight="1" ht="13.5" r="679" s="75">
      <c r="A679" s="126">
        <f>IF('Time Series Inputs'!A679="","",'Time Series Inputs'!A679)</f>
        <v/>
      </c>
      <c r="B679" s="157">
        <f>IF('Time Series Inputs'!B679="","",'Time Series Inputs'!B679)</f>
        <v/>
      </c>
      <c r="C679" s="157">
        <f>IF('Time Series Inputs'!C679="","",'Time Series Inputs'!C679)</f>
        <v/>
      </c>
      <c r="D679" s="157">
        <f>IF(A679="","",'Apply Constraints'!A679)</f>
        <v/>
      </c>
      <c r="E679" s="157">
        <f>IF(B679="","",(V678*B679/B678/(1+V678*(B679/B678-1))))</f>
        <v/>
      </c>
      <c r="F679" s="157">
        <f>IF(B679="","",R678*B679+T678)</f>
        <v/>
      </c>
      <c r="G679" s="157">
        <f>IF(B679="","", E679*F679)</f>
        <v/>
      </c>
      <c r="H679" s="157">
        <f>IF(B679="","", F679 - R678*B679)</f>
        <v/>
      </c>
      <c r="I679" s="157">
        <f>IF(B679="","", G679/B679)</f>
        <v/>
      </c>
      <c r="J679" s="157">
        <f>IF(B679="","", -F679* (1-(1-ANNUAL_STRATEGY_FEE)^(1/252)))</f>
        <v/>
      </c>
      <c r="K679" s="157">
        <f>IF(B679="","", H679+J679)</f>
        <v/>
      </c>
      <c r="L679" s="157">
        <f>IF(B679="","", K679+G679)</f>
        <v/>
      </c>
      <c r="M679" s="157">
        <f>IF(B679="","", G679/L679)</f>
        <v/>
      </c>
      <c r="N679" s="157">
        <f>IF(B679="","",(D679-M679))</f>
        <v/>
      </c>
      <c r="O679" s="157">
        <f>IF(B679="","",BID_OFFER_SPREAD/2*D679)</f>
        <v/>
      </c>
      <c r="P679" s="157">
        <f>IF(A679="","",IF(D679=0,-E679,IF(AND(D679=(N679+O679),NOT(O679=0)),0,IF(D679&gt;=M679,N679/(1+O679),N679/(1-O679)))))</f>
        <v/>
      </c>
      <c r="Q679" s="157">
        <f>IF(B679="","", IF(D679=0,F679*P679/B679, L679*P679/B679))</f>
        <v/>
      </c>
      <c r="R679" s="157">
        <f>IF(B679="","", Q679+I679)</f>
        <v/>
      </c>
      <c r="S679" s="157">
        <f>IF(A679="","",IF(Q679&gt;0,-Q679*B679*(1+BID_OFFER_SPREAD/2),-Q679*B679*(1-BID_OFFER_SPREAD/2)))</f>
        <v/>
      </c>
      <c r="T679" s="157">
        <f>IF(B679="","", K679+S679)</f>
        <v/>
      </c>
      <c r="U679" s="157">
        <f>IF(B679="","", R679*B679)</f>
        <v/>
      </c>
      <c r="V679" s="157">
        <f>IF(E679="","",U679/(U679+T679))</f>
        <v/>
      </c>
      <c r="W679" s="86">
        <f>IF(B679="","", IF(ROUND(V679,10)=ROUND(D679,10),"Correct", "Error"))</f>
        <v/>
      </c>
      <c r="X679" s="158">
        <f>IF(B679="","", T679+U679)</f>
        <v/>
      </c>
    </row>
    <row customHeight="1" ht="13.5" r="680" s="75">
      <c r="A680" s="126">
        <f>IF('Time Series Inputs'!A680="","",'Time Series Inputs'!A680)</f>
        <v/>
      </c>
      <c r="B680" s="157">
        <f>IF('Time Series Inputs'!B680="","",'Time Series Inputs'!B680)</f>
        <v/>
      </c>
      <c r="C680" s="157">
        <f>IF('Time Series Inputs'!C680="","",'Time Series Inputs'!C680)</f>
        <v/>
      </c>
      <c r="D680" s="157">
        <f>IF(A680="","",'Apply Constraints'!A680)</f>
        <v/>
      </c>
      <c r="E680" s="157">
        <f>IF(B680="","",(V679*B680/B679/(1+V679*(B680/B679-1))))</f>
        <v/>
      </c>
      <c r="F680" s="157">
        <f>IF(B680="","",R679*B680+T679)</f>
        <v/>
      </c>
      <c r="G680" s="157">
        <f>IF(B680="","", E680*F680)</f>
        <v/>
      </c>
      <c r="H680" s="157">
        <f>IF(B680="","", F680 - R679*B680)</f>
        <v/>
      </c>
      <c r="I680" s="157">
        <f>IF(B680="","", G680/B680)</f>
        <v/>
      </c>
      <c r="J680" s="157">
        <f>IF(B680="","", -F680* (1-(1-ANNUAL_STRATEGY_FEE)^(1/252)))</f>
        <v/>
      </c>
      <c r="K680" s="157">
        <f>IF(B680="","", H680+J680)</f>
        <v/>
      </c>
      <c r="L680" s="157">
        <f>IF(B680="","", K680+G680)</f>
        <v/>
      </c>
      <c r="M680" s="157">
        <f>IF(B680="","", G680/L680)</f>
        <v/>
      </c>
      <c r="N680" s="157">
        <f>IF(B680="","",(D680-M680))</f>
        <v/>
      </c>
      <c r="O680" s="157">
        <f>IF(B680="","",BID_OFFER_SPREAD/2*D680)</f>
        <v/>
      </c>
      <c r="P680" s="157">
        <f>IF(A680="","",IF(D680=0,-E680,IF(AND(D680=(N680+O680),NOT(O680=0)),0,IF(D680&gt;=M680,N680/(1+O680),N680/(1-O680)))))</f>
        <v/>
      </c>
      <c r="Q680" s="157">
        <f>IF(B680="","", IF(D680=0,F680*P680/B680, L680*P680/B680))</f>
        <v/>
      </c>
      <c r="R680" s="157">
        <f>IF(B680="","", Q680+I680)</f>
        <v/>
      </c>
      <c r="S680" s="157">
        <f>IF(A680="","",IF(Q680&gt;0,-Q680*B680*(1+BID_OFFER_SPREAD/2),-Q680*B680*(1-BID_OFFER_SPREAD/2)))</f>
        <v/>
      </c>
      <c r="T680" s="157">
        <f>IF(B680="","", K680+S680)</f>
        <v/>
      </c>
      <c r="U680" s="157">
        <f>IF(B680="","", R680*B680)</f>
        <v/>
      </c>
      <c r="V680" s="157">
        <f>IF(E680="","",U680/(U680+T680))</f>
        <v/>
      </c>
      <c r="W680" s="86">
        <f>IF(B680="","", IF(ROUND(V680,10)=ROUND(D680,10),"Correct", "Error"))</f>
        <v/>
      </c>
      <c r="X680" s="158">
        <f>IF(B680="","", T680+U680)</f>
        <v/>
      </c>
    </row>
    <row customHeight="1" ht="13.5" r="681" s="75">
      <c r="A681" s="126">
        <f>IF('Time Series Inputs'!A681="","",'Time Series Inputs'!A681)</f>
        <v/>
      </c>
      <c r="B681" s="157">
        <f>IF('Time Series Inputs'!B681="","",'Time Series Inputs'!B681)</f>
        <v/>
      </c>
      <c r="C681" s="157">
        <f>IF('Time Series Inputs'!C681="","",'Time Series Inputs'!C681)</f>
        <v/>
      </c>
      <c r="D681" s="157">
        <f>IF(A681="","",'Apply Constraints'!A681)</f>
        <v/>
      </c>
      <c r="E681" s="157">
        <f>IF(B681="","",(V680*B681/B680/(1+V680*(B681/B680-1))))</f>
        <v/>
      </c>
      <c r="F681" s="157">
        <f>IF(B681="","",R680*B681+T680)</f>
        <v/>
      </c>
      <c r="G681" s="157">
        <f>IF(B681="","", E681*F681)</f>
        <v/>
      </c>
      <c r="H681" s="157">
        <f>IF(B681="","", F681 - R680*B681)</f>
        <v/>
      </c>
      <c r="I681" s="157">
        <f>IF(B681="","", G681/B681)</f>
        <v/>
      </c>
      <c r="J681" s="157">
        <f>IF(B681="","", -F681* (1-(1-ANNUAL_STRATEGY_FEE)^(1/252)))</f>
        <v/>
      </c>
      <c r="K681" s="157">
        <f>IF(B681="","", H681+J681)</f>
        <v/>
      </c>
      <c r="L681" s="157">
        <f>IF(B681="","", K681+G681)</f>
        <v/>
      </c>
      <c r="M681" s="157">
        <f>IF(B681="","", G681/L681)</f>
        <v/>
      </c>
      <c r="N681" s="157">
        <f>IF(B681="","",(D681-M681))</f>
        <v/>
      </c>
      <c r="O681" s="157">
        <f>IF(B681="","",BID_OFFER_SPREAD/2*D681)</f>
        <v/>
      </c>
      <c r="P681" s="157">
        <f>IF(A681="","",IF(D681=0,-E681,IF(AND(D681=(N681+O681),NOT(O681=0)),0,IF(D681&gt;=M681,N681/(1+O681),N681/(1-O681)))))</f>
        <v/>
      </c>
      <c r="Q681" s="157">
        <f>IF(B681="","", IF(D681=0,F681*P681/B681, L681*P681/B681))</f>
        <v/>
      </c>
      <c r="R681" s="157">
        <f>IF(B681="","", Q681+I681)</f>
        <v/>
      </c>
      <c r="S681" s="157">
        <f>IF(A681="","",IF(Q681&gt;0,-Q681*B681*(1+BID_OFFER_SPREAD/2),-Q681*B681*(1-BID_OFFER_SPREAD/2)))</f>
        <v/>
      </c>
      <c r="T681" s="157">
        <f>IF(B681="","", K681+S681)</f>
        <v/>
      </c>
      <c r="U681" s="157">
        <f>IF(B681="","", R681*B681)</f>
        <v/>
      </c>
      <c r="V681" s="157">
        <f>IF(E681="","",U681/(U681+T681))</f>
        <v/>
      </c>
      <c r="W681" s="86">
        <f>IF(B681="","", IF(ROUND(V681,10)=ROUND(D681,10),"Correct", "Error"))</f>
        <v/>
      </c>
      <c r="X681" s="158">
        <f>IF(B681="","", T681+U681)</f>
        <v/>
      </c>
    </row>
    <row customHeight="1" ht="13.5" r="682" s="75">
      <c r="A682" s="126">
        <f>IF('Time Series Inputs'!A682="","",'Time Series Inputs'!A682)</f>
        <v/>
      </c>
      <c r="B682" s="157">
        <f>IF('Time Series Inputs'!B682="","",'Time Series Inputs'!B682)</f>
        <v/>
      </c>
      <c r="C682" s="157">
        <f>IF('Time Series Inputs'!C682="","",'Time Series Inputs'!C682)</f>
        <v/>
      </c>
      <c r="D682" s="157">
        <f>IF(A682="","",'Apply Constraints'!A682)</f>
        <v/>
      </c>
      <c r="E682" s="157">
        <f>IF(B682="","",(V681*B682/B681/(1+V681*(B682/B681-1))))</f>
        <v/>
      </c>
      <c r="F682" s="157">
        <f>IF(B682="","",R681*B682+T681)</f>
        <v/>
      </c>
      <c r="G682" s="157">
        <f>IF(B682="","", E682*F682)</f>
        <v/>
      </c>
      <c r="H682" s="157">
        <f>IF(B682="","", F682 - R681*B682)</f>
        <v/>
      </c>
      <c r="I682" s="157">
        <f>IF(B682="","", G682/B682)</f>
        <v/>
      </c>
      <c r="J682" s="157">
        <f>IF(B682="","", -F682* (1-(1-ANNUAL_STRATEGY_FEE)^(1/252)))</f>
        <v/>
      </c>
      <c r="K682" s="157">
        <f>IF(B682="","", H682+J682)</f>
        <v/>
      </c>
      <c r="L682" s="157">
        <f>IF(B682="","", K682+G682)</f>
        <v/>
      </c>
      <c r="M682" s="157">
        <f>IF(B682="","", G682/L682)</f>
        <v/>
      </c>
      <c r="N682" s="157">
        <f>IF(B682="","",(D682-M682))</f>
        <v/>
      </c>
      <c r="O682" s="157">
        <f>IF(B682="","",BID_OFFER_SPREAD/2*D682)</f>
        <v/>
      </c>
      <c r="P682" s="157">
        <f>IF(A682="","",IF(D682=0,-E682,IF(AND(D682=(N682+O682),NOT(O682=0)),0,IF(D682&gt;=M682,N682/(1+O682),N682/(1-O682)))))</f>
        <v/>
      </c>
      <c r="Q682" s="157">
        <f>IF(B682="","", IF(D682=0,F682*P682/B682, L682*P682/B682))</f>
        <v/>
      </c>
      <c r="R682" s="157">
        <f>IF(B682="","", Q682+I682)</f>
        <v/>
      </c>
      <c r="S682" s="157">
        <f>IF(A682="","",IF(Q682&gt;0,-Q682*B682*(1+BID_OFFER_SPREAD/2),-Q682*B682*(1-BID_OFFER_SPREAD/2)))</f>
        <v/>
      </c>
      <c r="T682" s="157">
        <f>IF(B682="","", K682+S682)</f>
        <v/>
      </c>
      <c r="U682" s="157">
        <f>IF(B682="","", R682*B682)</f>
        <v/>
      </c>
      <c r="V682" s="157">
        <f>IF(E682="","",U682/(U682+T682))</f>
        <v/>
      </c>
      <c r="W682" s="86">
        <f>IF(B682="","", IF(ROUND(V682,10)=ROUND(D682,10),"Correct", "Error"))</f>
        <v/>
      </c>
      <c r="X682" s="158">
        <f>IF(B682="","", T682+U682)</f>
        <v/>
      </c>
    </row>
    <row customHeight="1" ht="13.5" r="683" s="75">
      <c r="A683" s="126">
        <f>IF('Time Series Inputs'!A683="","",'Time Series Inputs'!A683)</f>
        <v/>
      </c>
      <c r="B683" s="157">
        <f>IF('Time Series Inputs'!B683="","",'Time Series Inputs'!B683)</f>
        <v/>
      </c>
      <c r="C683" s="157">
        <f>IF('Time Series Inputs'!C683="","",'Time Series Inputs'!C683)</f>
        <v/>
      </c>
      <c r="D683" s="157">
        <f>IF(A683="","",'Apply Constraints'!A683)</f>
        <v/>
      </c>
      <c r="E683" s="157">
        <f>IF(B683="","",(V682*B683/B682/(1+V682*(B683/B682-1))))</f>
        <v/>
      </c>
      <c r="F683" s="157">
        <f>IF(B683="","",R682*B683+T682)</f>
        <v/>
      </c>
      <c r="G683" s="157">
        <f>IF(B683="","", E683*F683)</f>
        <v/>
      </c>
      <c r="H683" s="157">
        <f>IF(B683="","", F683 - R682*B683)</f>
        <v/>
      </c>
      <c r="I683" s="157">
        <f>IF(B683="","", G683/B683)</f>
        <v/>
      </c>
      <c r="J683" s="157">
        <f>IF(B683="","", -F683* (1-(1-ANNUAL_STRATEGY_FEE)^(1/252)))</f>
        <v/>
      </c>
      <c r="K683" s="157">
        <f>IF(B683="","", H683+J683)</f>
        <v/>
      </c>
      <c r="L683" s="157">
        <f>IF(B683="","", K683+G683)</f>
        <v/>
      </c>
      <c r="M683" s="157">
        <f>IF(B683="","", G683/L683)</f>
        <v/>
      </c>
      <c r="N683" s="157">
        <f>IF(B683="","",(D683-M683))</f>
        <v/>
      </c>
      <c r="O683" s="157">
        <f>IF(B683="","",BID_OFFER_SPREAD/2*D683)</f>
        <v/>
      </c>
      <c r="P683" s="157">
        <f>IF(A683="","",IF(D683=0,-E683,IF(AND(D683=(N683+O683),NOT(O683=0)),0,IF(D683&gt;=M683,N683/(1+O683),N683/(1-O683)))))</f>
        <v/>
      </c>
      <c r="Q683" s="157">
        <f>IF(B683="","", IF(D683=0,F683*P683/B683, L683*P683/B683))</f>
        <v/>
      </c>
      <c r="R683" s="157">
        <f>IF(B683="","", Q683+I683)</f>
        <v/>
      </c>
      <c r="S683" s="157">
        <f>IF(A683="","",IF(Q683&gt;0,-Q683*B683*(1+BID_OFFER_SPREAD/2),-Q683*B683*(1-BID_OFFER_SPREAD/2)))</f>
        <v/>
      </c>
      <c r="T683" s="157">
        <f>IF(B683="","", K683+S683)</f>
        <v/>
      </c>
      <c r="U683" s="157">
        <f>IF(B683="","", R683*B683)</f>
        <v/>
      </c>
      <c r="V683" s="157">
        <f>IF(E683="","",U683/(U683+T683))</f>
        <v/>
      </c>
      <c r="W683" s="86">
        <f>IF(B683="","", IF(ROUND(V683,10)=ROUND(D683,10),"Correct", "Error"))</f>
        <v/>
      </c>
      <c r="X683" s="158">
        <f>IF(B683="","", T683+U683)</f>
        <v/>
      </c>
    </row>
    <row customHeight="1" ht="13.5" r="684" s="75">
      <c r="A684" s="126">
        <f>IF('Time Series Inputs'!A684="","",'Time Series Inputs'!A684)</f>
        <v/>
      </c>
      <c r="B684" s="157">
        <f>IF('Time Series Inputs'!B684="","",'Time Series Inputs'!B684)</f>
        <v/>
      </c>
      <c r="C684" s="157">
        <f>IF('Time Series Inputs'!C684="","",'Time Series Inputs'!C684)</f>
        <v/>
      </c>
      <c r="D684" s="157">
        <f>IF(A684="","",'Apply Constraints'!A684)</f>
        <v/>
      </c>
      <c r="E684" s="157">
        <f>IF(B684="","",(V683*B684/B683/(1+V683*(B684/B683-1))))</f>
        <v/>
      </c>
      <c r="F684" s="157">
        <f>IF(B684="","",R683*B684+T683)</f>
        <v/>
      </c>
      <c r="G684" s="157">
        <f>IF(B684="","", E684*F684)</f>
        <v/>
      </c>
      <c r="H684" s="157">
        <f>IF(B684="","", F684 - R683*B684)</f>
        <v/>
      </c>
      <c r="I684" s="157">
        <f>IF(B684="","", G684/B684)</f>
        <v/>
      </c>
      <c r="J684" s="157">
        <f>IF(B684="","", -F684* (1-(1-ANNUAL_STRATEGY_FEE)^(1/252)))</f>
        <v/>
      </c>
      <c r="K684" s="157">
        <f>IF(B684="","", H684+J684)</f>
        <v/>
      </c>
      <c r="L684" s="157">
        <f>IF(B684="","", K684+G684)</f>
        <v/>
      </c>
      <c r="M684" s="157">
        <f>IF(B684="","", G684/L684)</f>
        <v/>
      </c>
      <c r="N684" s="157">
        <f>IF(B684="","",(D684-M684))</f>
        <v/>
      </c>
      <c r="O684" s="157">
        <f>IF(B684="","",BID_OFFER_SPREAD/2*D684)</f>
        <v/>
      </c>
      <c r="P684" s="157">
        <f>IF(A684="","",IF(D684=0,-E684,IF(AND(D684=(N684+O684),NOT(O684=0)),0,IF(D684&gt;=M684,N684/(1+O684),N684/(1-O684)))))</f>
        <v/>
      </c>
      <c r="Q684" s="157">
        <f>IF(B684="","", IF(D684=0,F684*P684/B684, L684*P684/B684))</f>
        <v/>
      </c>
      <c r="R684" s="157">
        <f>IF(B684="","", Q684+I684)</f>
        <v/>
      </c>
      <c r="S684" s="157">
        <f>IF(A684="","",IF(Q684&gt;0,-Q684*B684*(1+BID_OFFER_SPREAD/2),-Q684*B684*(1-BID_OFFER_SPREAD/2)))</f>
        <v/>
      </c>
      <c r="T684" s="157">
        <f>IF(B684="","", K684+S684)</f>
        <v/>
      </c>
      <c r="U684" s="157">
        <f>IF(B684="","", R684*B684)</f>
        <v/>
      </c>
      <c r="V684" s="157">
        <f>IF(E684="","",U684/(U684+T684))</f>
        <v/>
      </c>
      <c r="W684" s="86">
        <f>IF(B684="","", IF(ROUND(V684,10)=ROUND(D684,10),"Correct", "Error"))</f>
        <v/>
      </c>
      <c r="X684" s="158">
        <f>IF(B684="","", T684+U684)</f>
        <v/>
      </c>
    </row>
    <row customHeight="1" ht="13.5" r="685" s="75">
      <c r="A685" s="126">
        <f>IF('Time Series Inputs'!A685="","",'Time Series Inputs'!A685)</f>
        <v/>
      </c>
      <c r="B685" s="157">
        <f>IF('Time Series Inputs'!B685="","",'Time Series Inputs'!B685)</f>
        <v/>
      </c>
      <c r="C685" s="157">
        <f>IF('Time Series Inputs'!C685="","",'Time Series Inputs'!C685)</f>
        <v/>
      </c>
      <c r="D685" s="157">
        <f>IF(A685="","",'Apply Constraints'!A685)</f>
        <v/>
      </c>
      <c r="E685" s="157">
        <f>IF(B685="","",(V684*B685/B684/(1+V684*(B685/B684-1))))</f>
        <v/>
      </c>
      <c r="F685" s="157">
        <f>IF(B685="","",R684*B685+T684)</f>
        <v/>
      </c>
      <c r="G685" s="157">
        <f>IF(B685="","", E685*F685)</f>
        <v/>
      </c>
      <c r="H685" s="157">
        <f>IF(B685="","", F685 - R684*B685)</f>
        <v/>
      </c>
      <c r="I685" s="157">
        <f>IF(B685="","", G685/B685)</f>
        <v/>
      </c>
      <c r="J685" s="157">
        <f>IF(B685="","", -F685* (1-(1-ANNUAL_STRATEGY_FEE)^(1/252)))</f>
        <v/>
      </c>
      <c r="K685" s="157">
        <f>IF(B685="","", H685+J685)</f>
        <v/>
      </c>
      <c r="L685" s="157">
        <f>IF(B685="","", K685+G685)</f>
        <v/>
      </c>
      <c r="M685" s="157">
        <f>IF(B685="","", G685/L685)</f>
        <v/>
      </c>
      <c r="N685" s="157">
        <f>IF(B685="","",(D685-M685))</f>
        <v/>
      </c>
      <c r="O685" s="157">
        <f>IF(B685="","",BID_OFFER_SPREAD/2*D685)</f>
        <v/>
      </c>
      <c r="P685" s="157">
        <f>IF(A685="","",IF(D685=0,-E685,IF(AND(D685=(N685+O685),NOT(O685=0)),0,IF(D685&gt;=M685,N685/(1+O685),N685/(1-O685)))))</f>
        <v/>
      </c>
      <c r="Q685" s="157">
        <f>IF(B685="","", IF(D685=0,F685*P685/B685, L685*P685/B685))</f>
        <v/>
      </c>
      <c r="R685" s="157">
        <f>IF(B685="","", Q685+I685)</f>
        <v/>
      </c>
      <c r="S685" s="157">
        <f>IF(A685="","",IF(Q685&gt;0,-Q685*B685*(1+BID_OFFER_SPREAD/2),-Q685*B685*(1-BID_OFFER_SPREAD/2)))</f>
        <v/>
      </c>
      <c r="T685" s="157">
        <f>IF(B685="","", K685+S685)</f>
        <v/>
      </c>
      <c r="U685" s="157">
        <f>IF(B685="","", R685*B685)</f>
        <v/>
      </c>
      <c r="V685" s="157">
        <f>IF(E685="","",U685/(U685+T685))</f>
        <v/>
      </c>
      <c r="W685" s="86">
        <f>IF(B685="","", IF(ROUND(V685,10)=ROUND(D685,10),"Correct", "Error"))</f>
        <v/>
      </c>
      <c r="X685" s="158">
        <f>IF(B685="","", T685+U685)</f>
        <v/>
      </c>
    </row>
    <row customHeight="1" ht="13.5" r="686" s="75">
      <c r="A686" s="126">
        <f>IF('Time Series Inputs'!A686="","",'Time Series Inputs'!A686)</f>
        <v/>
      </c>
      <c r="B686" s="157">
        <f>IF('Time Series Inputs'!B686="","",'Time Series Inputs'!B686)</f>
        <v/>
      </c>
      <c r="C686" s="157">
        <f>IF('Time Series Inputs'!C686="","",'Time Series Inputs'!C686)</f>
        <v/>
      </c>
      <c r="D686" s="157">
        <f>IF(A686="","",'Apply Constraints'!A686)</f>
        <v/>
      </c>
      <c r="E686" s="157">
        <f>IF(B686="","",(V685*B686/B685/(1+V685*(B686/B685-1))))</f>
        <v/>
      </c>
      <c r="F686" s="157">
        <f>IF(B686="","",R685*B686+T685)</f>
        <v/>
      </c>
      <c r="G686" s="157">
        <f>IF(B686="","", E686*F686)</f>
        <v/>
      </c>
      <c r="H686" s="157">
        <f>IF(B686="","", F686 - R685*B686)</f>
        <v/>
      </c>
      <c r="I686" s="157">
        <f>IF(B686="","", G686/B686)</f>
        <v/>
      </c>
      <c r="J686" s="157">
        <f>IF(B686="","", -F686* (1-(1-ANNUAL_STRATEGY_FEE)^(1/252)))</f>
        <v/>
      </c>
      <c r="K686" s="157">
        <f>IF(B686="","", H686+J686)</f>
        <v/>
      </c>
      <c r="L686" s="157">
        <f>IF(B686="","", K686+G686)</f>
        <v/>
      </c>
      <c r="M686" s="157">
        <f>IF(B686="","", G686/L686)</f>
        <v/>
      </c>
      <c r="N686" s="157">
        <f>IF(B686="","",(D686-M686))</f>
        <v/>
      </c>
      <c r="O686" s="157">
        <f>IF(B686="","",BID_OFFER_SPREAD/2*D686)</f>
        <v/>
      </c>
      <c r="P686" s="157">
        <f>IF(A686="","",IF(D686=0,-E686,IF(AND(D686=(N686+O686),NOT(O686=0)),0,IF(D686&gt;=M686,N686/(1+O686),N686/(1-O686)))))</f>
        <v/>
      </c>
      <c r="Q686" s="157">
        <f>IF(B686="","", IF(D686=0,F686*P686/B686, L686*P686/B686))</f>
        <v/>
      </c>
      <c r="R686" s="157">
        <f>IF(B686="","", Q686+I686)</f>
        <v/>
      </c>
      <c r="S686" s="157">
        <f>IF(A686="","",IF(Q686&gt;0,-Q686*B686*(1+BID_OFFER_SPREAD/2),-Q686*B686*(1-BID_OFFER_SPREAD/2)))</f>
        <v/>
      </c>
      <c r="T686" s="157">
        <f>IF(B686="","", K686+S686)</f>
        <v/>
      </c>
      <c r="U686" s="157">
        <f>IF(B686="","", R686*B686)</f>
        <v/>
      </c>
      <c r="V686" s="157">
        <f>IF(E686="","",U686/(U686+T686))</f>
        <v/>
      </c>
      <c r="W686" s="86">
        <f>IF(B686="","", IF(ROUND(V686,10)=ROUND(D686,10),"Correct", "Error"))</f>
        <v/>
      </c>
      <c r="X686" s="158">
        <f>IF(B686="","", T686+U686)</f>
        <v/>
      </c>
    </row>
    <row customHeight="1" ht="13.5" r="687" s="75">
      <c r="A687" s="126">
        <f>IF('Time Series Inputs'!A687="","",'Time Series Inputs'!A687)</f>
        <v/>
      </c>
      <c r="B687" s="157">
        <f>IF('Time Series Inputs'!B687="","",'Time Series Inputs'!B687)</f>
        <v/>
      </c>
      <c r="C687" s="157">
        <f>IF('Time Series Inputs'!C687="","",'Time Series Inputs'!C687)</f>
        <v/>
      </c>
      <c r="D687" s="157">
        <f>IF(A687="","",'Apply Constraints'!A687)</f>
        <v/>
      </c>
      <c r="E687" s="157">
        <f>IF(B687="","",(V686*B687/B686/(1+V686*(B687/B686-1))))</f>
        <v/>
      </c>
      <c r="F687" s="157">
        <f>IF(B687="","",R686*B687+T686)</f>
        <v/>
      </c>
      <c r="G687" s="157">
        <f>IF(B687="","", E687*F687)</f>
        <v/>
      </c>
      <c r="H687" s="157">
        <f>IF(B687="","", F687 - R686*B687)</f>
        <v/>
      </c>
      <c r="I687" s="157">
        <f>IF(B687="","", G687/B687)</f>
        <v/>
      </c>
      <c r="J687" s="157">
        <f>IF(B687="","", -F687* (1-(1-ANNUAL_STRATEGY_FEE)^(1/252)))</f>
        <v/>
      </c>
      <c r="K687" s="157">
        <f>IF(B687="","", H687+J687)</f>
        <v/>
      </c>
      <c r="L687" s="157">
        <f>IF(B687="","", K687+G687)</f>
        <v/>
      </c>
      <c r="M687" s="157">
        <f>IF(B687="","", G687/L687)</f>
        <v/>
      </c>
      <c r="N687" s="157">
        <f>IF(B687="","",(D687-M687))</f>
        <v/>
      </c>
      <c r="O687" s="157">
        <f>IF(B687="","",BID_OFFER_SPREAD/2*D687)</f>
        <v/>
      </c>
      <c r="P687" s="157">
        <f>IF(A687="","",IF(D687=0,-E687,IF(AND(D687=(N687+O687),NOT(O687=0)),0,IF(D687&gt;=M687,N687/(1+O687),N687/(1-O687)))))</f>
        <v/>
      </c>
      <c r="Q687" s="157">
        <f>IF(B687="","", IF(D687=0,F687*P687/B687, L687*P687/B687))</f>
        <v/>
      </c>
      <c r="R687" s="157">
        <f>IF(B687="","", Q687+I687)</f>
        <v/>
      </c>
      <c r="S687" s="157">
        <f>IF(A687="","",IF(Q687&gt;0,-Q687*B687*(1+BID_OFFER_SPREAD/2),-Q687*B687*(1-BID_OFFER_SPREAD/2)))</f>
        <v/>
      </c>
      <c r="T687" s="157">
        <f>IF(B687="","", K687+S687)</f>
        <v/>
      </c>
      <c r="U687" s="157">
        <f>IF(B687="","", R687*B687)</f>
        <v/>
      </c>
      <c r="V687" s="157">
        <f>IF(E687="","",U687/(U687+T687))</f>
        <v/>
      </c>
      <c r="W687" s="86">
        <f>IF(B687="","", IF(ROUND(V687,10)=ROUND(D687,10),"Correct", "Error"))</f>
        <v/>
      </c>
      <c r="X687" s="158">
        <f>IF(B687="","", T687+U687)</f>
        <v/>
      </c>
    </row>
    <row customHeight="1" ht="13.5" r="688" s="75">
      <c r="A688" s="126">
        <f>IF('Time Series Inputs'!A688="","",'Time Series Inputs'!A688)</f>
        <v/>
      </c>
      <c r="B688" s="157">
        <f>IF('Time Series Inputs'!B688="","",'Time Series Inputs'!B688)</f>
        <v/>
      </c>
      <c r="C688" s="157">
        <f>IF('Time Series Inputs'!C688="","",'Time Series Inputs'!C688)</f>
        <v/>
      </c>
      <c r="D688" s="157">
        <f>IF(A688="","",'Apply Constraints'!A688)</f>
        <v/>
      </c>
      <c r="E688" s="157">
        <f>IF(B688="","",(V687*B688/B687/(1+V687*(B688/B687-1))))</f>
        <v/>
      </c>
      <c r="F688" s="157">
        <f>IF(B688="","",R687*B688+T687)</f>
        <v/>
      </c>
      <c r="G688" s="157">
        <f>IF(B688="","", E688*F688)</f>
        <v/>
      </c>
      <c r="H688" s="157">
        <f>IF(B688="","", F688 - R687*B688)</f>
        <v/>
      </c>
      <c r="I688" s="157">
        <f>IF(B688="","", G688/B688)</f>
        <v/>
      </c>
      <c r="J688" s="157">
        <f>IF(B688="","", -F688* (1-(1-ANNUAL_STRATEGY_FEE)^(1/252)))</f>
        <v/>
      </c>
      <c r="K688" s="157">
        <f>IF(B688="","", H688+J688)</f>
        <v/>
      </c>
      <c r="L688" s="157">
        <f>IF(B688="","", K688+G688)</f>
        <v/>
      </c>
      <c r="M688" s="157">
        <f>IF(B688="","", G688/L688)</f>
        <v/>
      </c>
      <c r="N688" s="157">
        <f>IF(B688="","",(D688-M688))</f>
        <v/>
      </c>
      <c r="O688" s="157">
        <f>IF(B688="","",BID_OFFER_SPREAD/2*D688)</f>
        <v/>
      </c>
      <c r="P688" s="157">
        <f>IF(A688="","",IF(D688=0,-E688,IF(AND(D688=(N688+O688),NOT(O688=0)),0,IF(D688&gt;=M688,N688/(1+O688),N688/(1-O688)))))</f>
        <v/>
      </c>
      <c r="Q688" s="157">
        <f>IF(B688="","", IF(D688=0,F688*P688/B688, L688*P688/B688))</f>
        <v/>
      </c>
      <c r="R688" s="157">
        <f>IF(B688="","", Q688+I688)</f>
        <v/>
      </c>
      <c r="S688" s="157">
        <f>IF(A688="","",IF(Q688&gt;0,-Q688*B688*(1+BID_OFFER_SPREAD/2),-Q688*B688*(1-BID_OFFER_SPREAD/2)))</f>
        <v/>
      </c>
      <c r="T688" s="157">
        <f>IF(B688="","", K688+S688)</f>
        <v/>
      </c>
      <c r="U688" s="157">
        <f>IF(B688="","", R688*B688)</f>
        <v/>
      </c>
      <c r="V688" s="157">
        <f>IF(E688="","",U688/(U688+T688))</f>
        <v/>
      </c>
      <c r="W688" s="86">
        <f>IF(B688="","", IF(ROUND(V688,10)=ROUND(D688,10),"Correct", "Error"))</f>
        <v/>
      </c>
      <c r="X688" s="158">
        <f>IF(B688="","", T688+U688)</f>
        <v/>
      </c>
    </row>
    <row customHeight="1" ht="13.5" r="689" s="75">
      <c r="A689" s="126">
        <f>IF('Time Series Inputs'!A689="","",'Time Series Inputs'!A689)</f>
        <v/>
      </c>
      <c r="B689" s="157">
        <f>IF('Time Series Inputs'!B689="","",'Time Series Inputs'!B689)</f>
        <v/>
      </c>
      <c r="C689" s="157">
        <f>IF('Time Series Inputs'!C689="","",'Time Series Inputs'!C689)</f>
        <v/>
      </c>
      <c r="D689" s="157">
        <f>IF(A689="","",'Apply Constraints'!A689)</f>
        <v/>
      </c>
      <c r="E689" s="157">
        <f>IF(B689="","",(V688*B689/B688/(1+V688*(B689/B688-1))))</f>
        <v/>
      </c>
      <c r="F689" s="157">
        <f>IF(B689="","",R688*B689+T688)</f>
        <v/>
      </c>
      <c r="G689" s="157">
        <f>IF(B689="","", E689*F689)</f>
        <v/>
      </c>
      <c r="H689" s="157">
        <f>IF(B689="","", F689 - R688*B689)</f>
        <v/>
      </c>
      <c r="I689" s="157">
        <f>IF(B689="","", G689/B689)</f>
        <v/>
      </c>
      <c r="J689" s="157">
        <f>IF(B689="","", -F689* (1-(1-ANNUAL_STRATEGY_FEE)^(1/252)))</f>
        <v/>
      </c>
      <c r="K689" s="157">
        <f>IF(B689="","", H689+J689)</f>
        <v/>
      </c>
      <c r="L689" s="157">
        <f>IF(B689="","", K689+G689)</f>
        <v/>
      </c>
      <c r="M689" s="157">
        <f>IF(B689="","", G689/L689)</f>
        <v/>
      </c>
      <c r="N689" s="157">
        <f>IF(B689="","",(D689-M689))</f>
        <v/>
      </c>
      <c r="O689" s="157">
        <f>IF(B689="","",BID_OFFER_SPREAD/2*D689)</f>
        <v/>
      </c>
      <c r="P689" s="157">
        <f>IF(A689="","",IF(D689=0,-E689,IF(AND(D689=(N689+O689),NOT(O689=0)),0,IF(D689&gt;=M689,N689/(1+O689),N689/(1-O689)))))</f>
        <v/>
      </c>
      <c r="Q689" s="157">
        <f>IF(B689="","", IF(D689=0,F689*P689/B689, L689*P689/B689))</f>
        <v/>
      </c>
      <c r="R689" s="157">
        <f>IF(B689="","", Q689+I689)</f>
        <v/>
      </c>
      <c r="S689" s="157">
        <f>IF(A689="","",IF(Q689&gt;0,-Q689*B689*(1+BID_OFFER_SPREAD/2),-Q689*B689*(1-BID_OFFER_SPREAD/2)))</f>
        <v/>
      </c>
      <c r="T689" s="157">
        <f>IF(B689="","", K689+S689)</f>
        <v/>
      </c>
      <c r="U689" s="157">
        <f>IF(B689="","", R689*B689)</f>
        <v/>
      </c>
      <c r="V689" s="157">
        <f>IF(E689="","",U689/(U689+T689))</f>
        <v/>
      </c>
      <c r="W689" s="86">
        <f>IF(B689="","", IF(ROUND(V689,10)=ROUND(D689,10),"Correct", "Error"))</f>
        <v/>
      </c>
      <c r="X689" s="158">
        <f>IF(B689="","", T689+U689)</f>
        <v/>
      </c>
    </row>
    <row customHeight="1" ht="13.5" r="690" s="75">
      <c r="A690" s="126">
        <f>IF('Time Series Inputs'!A690="","",'Time Series Inputs'!A690)</f>
        <v/>
      </c>
      <c r="B690" s="157">
        <f>IF('Time Series Inputs'!B690="","",'Time Series Inputs'!B690)</f>
        <v/>
      </c>
      <c r="C690" s="157">
        <f>IF('Time Series Inputs'!C690="","",'Time Series Inputs'!C690)</f>
        <v/>
      </c>
      <c r="D690" s="157">
        <f>IF(A690="","",'Apply Constraints'!A690)</f>
        <v/>
      </c>
      <c r="E690" s="157">
        <f>IF(B690="","",(V689*B690/B689/(1+V689*(B690/B689-1))))</f>
        <v/>
      </c>
      <c r="F690" s="157">
        <f>IF(B690="","",R689*B690+T689)</f>
        <v/>
      </c>
      <c r="G690" s="157">
        <f>IF(B690="","", E690*F690)</f>
        <v/>
      </c>
      <c r="H690" s="157">
        <f>IF(B690="","", F690 - R689*B690)</f>
        <v/>
      </c>
      <c r="I690" s="157">
        <f>IF(B690="","", G690/B690)</f>
        <v/>
      </c>
      <c r="J690" s="157">
        <f>IF(B690="","", -F690* (1-(1-ANNUAL_STRATEGY_FEE)^(1/252)))</f>
        <v/>
      </c>
      <c r="K690" s="157">
        <f>IF(B690="","", H690+J690)</f>
        <v/>
      </c>
      <c r="L690" s="157">
        <f>IF(B690="","", K690+G690)</f>
        <v/>
      </c>
      <c r="M690" s="157">
        <f>IF(B690="","", G690/L690)</f>
        <v/>
      </c>
      <c r="N690" s="157">
        <f>IF(B690="","",(D690-M690))</f>
        <v/>
      </c>
      <c r="O690" s="157">
        <f>IF(B690="","",BID_OFFER_SPREAD/2*D690)</f>
        <v/>
      </c>
      <c r="P690" s="157">
        <f>IF(A690="","",IF(D690=0,-E690,IF(AND(D690=(N690+O690),NOT(O690=0)),0,IF(D690&gt;=M690,N690/(1+O690),N690/(1-O690)))))</f>
        <v/>
      </c>
      <c r="Q690" s="157">
        <f>IF(B690="","", IF(D690=0,F690*P690/B690, L690*P690/B690))</f>
        <v/>
      </c>
      <c r="R690" s="157">
        <f>IF(B690="","", Q690+I690)</f>
        <v/>
      </c>
      <c r="S690" s="157">
        <f>IF(A690="","",IF(Q690&gt;0,-Q690*B690*(1+BID_OFFER_SPREAD/2),-Q690*B690*(1-BID_OFFER_SPREAD/2)))</f>
        <v/>
      </c>
      <c r="T690" s="157">
        <f>IF(B690="","", K690+S690)</f>
        <v/>
      </c>
      <c r="U690" s="157">
        <f>IF(B690="","", R690*B690)</f>
        <v/>
      </c>
      <c r="V690" s="157">
        <f>IF(E690="","",U690/(U690+T690))</f>
        <v/>
      </c>
      <c r="W690" s="86">
        <f>IF(B690="","", IF(ROUND(V690,10)=ROUND(D690,10),"Correct", "Error"))</f>
        <v/>
      </c>
      <c r="X690" s="158">
        <f>IF(B690="","", T690+U690)</f>
        <v/>
      </c>
    </row>
    <row customHeight="1" ht="13.5" r="691" s="75">
      <c r="A691" s="126">
        <f>IF('Time Series Inputs'!A691="","",'Time Series Inputs'!A691)</f>
        <v/>
      </c>
      <c r="B691" s="157">
        <f>IF('Time Series Inputs'!B691="","",'Time Series Inputs'!B691)</f>
        <v/>
      </c>
      <c r="C691" s="157">
        <f>IF('Time Series Inputs'!C691="","",'Time Series Inputs'!C691)</f>
        <v/>
      </c>
      <c r="D691" s="157">
        <f>IF(A691="","",'Apply Constraints'!A691)</f>
        <v/>
      </c>
      <c r="E691" s="157">
        <f>IF(B691="","",(V690*B691/B690/(1+V690*(B691/B690-1))))</f>
        <v/>
      </c>
      <c r="F691" s="157">
        <f>IF(B691="","",R690*B691+T690)</f>
        <v/>
      </c>
      <c r="G691" s="157">
        <f>IF(B691="","", E691*F691)</f>
        <v/>
      </c>
      <c r="H691" s="157">
        <f>IF(B691="","", F691 - R690*B691)</f>
        <v/>
      </c>
      <c r="I691" s="157">
        <f>IF(B691="","", G691/B691)</f>
        <v/>
      </c>
      <c r="J691" s="157">
        <f>IF(B691="","", -F691* (1-(1-ANNUAL_STRATEGY_FEE)^(1/252)))</f>
        <v/>
      </c>
      <c r="K691" s="157">
        <f>IF(B691="","", H691+J691)</f>
        <v/>
      </c>
      <c r="L691" s="157">
        <f>IF(B691="","", K691+G691)</f>
        <v/>
      </c>
      <c r="M691" s="157">
        <f>IF(B691="","", G691/L691)</f>
        <v/>
      </c>
      <c r="N691" s="157">
        <f>IF(B691="","",(D691-M691))</f>
        <v/>
      </c>
      <c r="O691" s="157">
        <f>IF(B691="","",BID_OFFER_SPREAD/2*D691)</f>
        <v/>
      </c>
      <c r="P691" s="157">
        <f>IF(A691="","",IF(D691=0,-E691,IF(AND(D691=(N691+O691),NOT(O691=0)),0,IF(D691&gt;=M691,N691/(1+O691),N691/(1-O691)))))</f>
        <v/>
      </c>
      <c r="Q691" s="157">
        <f>IF(B691="","", IF(D691=0,F691*P691/B691, L691*P691/B691))</f>
        <v/>
      </c>
      <c r="R691" s="157">
        <f>IF(B691="","", Q691+I691)</f>
        <v/>
      </c>
      <c r="S691" s="157">
        <f>IF(A691="","",IF(Q691&gt;0,-Q691*B691*(1+BID_OFFER_SPREAD/2),-Q691*B691*(1-BID_OFFER_SPREAD/2)))</f>
        <v/>
      </c>
      <c r="T691" s="157">
        <f>IF(B691="","", K691+S691)</f>
        <v/>
      </c>
      <c r="U691" s="157">
        <f>IF(B691="","", R691*B691)</f>
        <v/>
      </c>
      <c r="V691" s="157">
        <f>IF(E691="","",U691/(U691+T691))</f>
        <v/>
      </c>
      <c r="W691" s="86">
        <f>IF(B691="","", IF(ROUND(V691,10)=ROUND(D691,10),"Correct", "Error"))</f>
        <v/>
      </c>
      <c r="X691" s="158">
        <f>IF(B691="","", T691+U691)</f>
        <v/>
      </c>
    </row>
    <row customHeight="1" ht="13.5" r="692" s="75">
      <c r="A692" s="126">
        <f>IF('Time Series Inputs'!A692="","",'Time Series Inputs'!A692)</f>
        <v/>
      </c>
      <c r="B692" s="157">
        <f>IF('Time Series Inputs'!B692="","",'Time Series Inputs'!B692)</f>
        <v/>
      </c>
      <c r="C692" s="157">
        <f>IF('Time Series Inputs'!C692="","",'Time Series Inputs'!C692)</f>
        <v/>
      </c>
      <c r="D692" s="157">
        <f>IF(A692="","",'Apply Constraints'!A692)</f>
        <v/>
      </c>
      <c r="E692" s="157">
        <f>IF(B692="","",(V691*B692/B691/(1+V691*(B692/B691-1))))</f>
        <v/>
      </c>
      <c r="F692" s="157">
        <f>IF(B692="","",R691*B692+T691)</f>
        <v/>
      </c>
      <c r="G692" s="157">
        <f>IF(B692="","", E692*F692)</f>
        <v/>
      </c>
      <c r="H692" s="157">
        <f>IF(B692="","", F692 - R691*B692)</f>
        <v/>
      </c>
      <c r="I692" s="157">
        <f>IF(B692="","", G692/B692)</f>
        <v/>
      </c>
      <c r="J692" s="157">
        <f>IF(B692="","", -F692* (1-(1-ANNUAL_STRATEGY_FEE)^(1/252)))</f>
        <v/>
      </c>
      <c r="K692" s="157">
        <f>IF(B692="","", H692+J692)</f>
        <v/>
      </c>
      <c r="L692" s="157">
        <f>IF(B692="","", K692+G692)</f>
        <v/>
      </c>
      <c r="M692" s="157">
        <f>IF(B692="","", G692/L692)</f>
        <v/>
      </c>
      <c r="N692" s="157">
        <f>IF(B692="","",(D692-M692))</f>
        <v/>
      </c>
      <c r="O692" s="157">
        <f>IF(B692="","",BID_OFFER_SPREAD/2*D692)</f>
        <v/>
      </c>
      <c r="P692" s="157">
        <f>IF(A692="","",IF(D692=0,-E692,IF(AND(D692=(N692+O692),NOT(O692=0)),0,IF(D692&gt;=M692,N692/(1+O692),N692/(1-O692)))))</f>
        <v/>
      </c>
      <c r="Q692" s="157">
        <f>IF(B692="","", IF(D692=0,F692*P692/B692, L692*P692/B692))</f>
        <v/>
      </c>
      <c r="R692" s="157">
        <f>IF(B692="","", Q692+I692)</f>
        <v/>
      </c>
      <c r="S692" s="157">
        <f>IF(A692="","",IF(Q692&gt;0,-Q692*B692*(1+BID_OFFER_SPREAD/2),-Q692*B692*(1-BID_OFFER_SPREAD/2)))</f>
        <v/>
      </c>
      <c r="T692" s="157">
        <f>IF(B692="","", K692+S692)</f>
        <v/>
      </c>
      <c r="U692" s="157">
        <f>IF(B692="","", R692*B692)</f>
        <v/>
      </c>
      <c r="V692" s="157">
        <f>IF(E692="","",U692/(U692+T692))</f>
        <v/>
      </c>
      <c r="W692" s="86">
        <f>IF(B692="","", IF(ROUND(V692,10)=ROUND(D692,10),"Correct", "Error"))</f>
        <v/>
      </c>
      <c r="X692" s="158">
        <f>IF(B692="","", T692+U692)</f>
        <v/>
      </c>
    </row>
    <row customHeight="1" ht="13.5" r="693" s="75">
      <c r="A693" s="126">
        <f>IF('Time Series Inputs'!A693="","",'Time Series Inputs'!A693)</f>
        <v/>
      </c>
      <c r="B693" s="157">
        <f>IF('Time Series Inputs'!B693="","",'Time Series Inputs'!B693)</f>
        <v/>
      </c>
      <c r="C693" s="157">
        <f>IF('Time Series Inputs'!C693="","",'Time Series Inputs'!C693)</f>
        <v/>
      </c>
      <c r="D693" s="157">
        <f>IF(A693="","",'Apply Constraints'!A693)</f>
        <v/>
      </c>
      <c r="E693" s="157">
        <f>IF(B693="","",(V692*B693/B692/(1+V692*(B693/B692-1))))</f>
        <v/>
      </c>
      <c r="F693" s="157">
        <f>IF(B693="","",R692*B693+T692)</f>
        <v/>
      </c>
      <c r="G693" s="157">
        <f>IF(B693="","", E693*F693)</f>
        <v/>
      </c>
      <c r="H693" s="157">
        <f>IF(B693="","", F693 - R692*B693)</f>
        <v/>
      </c>
      <c r="I693" s="157">
        <f>IF(B693="","", G693/B693)</f>
        <v/>
      </c>
      <c r="J693" s="157">
        <f>IF(B693="","", -F693* (1-(1-ANNUAL_STRATEGY_FEE)^(1/252)))</f>
        <v/>
      </c>
      <c r="K693" s="157">
        <f>IF(B693="","", H693+J693)</f>
        <v/>
      </c>
      <c r="L693" s="157">
        <f>IF(B693="","", K693+G693)</f>
        <v/>
      </c>
      <c r="M693" s="157">
        <f>IF(B693="","", G693/L693)</f>
        <v/>
      </c>
      <c r="N693" s="157">
        <f>IF(B693="","",(D693-M693))</f>
        <v/>
      </c>
      <c r="O693" s="157">
        <f>IF(B693="","",BID_OFFER_SPREAD/2*D693)</f>
        <v/>
      </c>
      <c r="P693" s="157">
        <f>IF(A693="","",IF(D693=0,-E693,IF(AND(D693=(N693+O693),NOT(O693=0)),0,IF(D693&gt;=M693,N693/(1+O693),N693/(1-O693)))))</f>
        <v/>
      </c>
      <c r="Q693" s="157">
        <f>IF(B693="","", IF(D693=0,F693*P693/B693, L693*P693/B693))</f>
        <v/>
      </c>
      <c r="R693" s="157">
        <f>IF(B693="","", Q693+I693)</f>
        <v/>
      </c>
      <c r="S693" s="157">
        <f>IF(A693="","",IF(Q693&gt;0,-Q693*B693*(1+BID_OFFER_SPREAD/2),-Q693*B693*(1-BID_OFFER_SPREAD/2)))</f>
        <v/>
      </c>
      <c r="T693" s="157">
        <f>IF(B693="","", K693+S693)</f>
        <v/>
      </c>
      <c r="U693" s="157">
        <f>IF(B693="","", R693*B693)</f>
        <v/>
      </c>
      <c r="V693" s="157">
        <f>IF(E693="","",U693/(U693+T693))</f>
        <v/>
      </c>
      <c r="W693" s="86">
        <f>IF(B693="","", IF(ROUND(V693,10)=ROUND(D693,10),"Correct", "Error"))</f>
        <v/>
      </c>
      <c r="X693" s="158">
        <f>IF(B693="","", T693+U693)</f>
        <v/>
      </c>
    </row>
    <row customHeight="1" ht="13.5" r="694" s="75">
      <c r="A694" s="126">
        <f>IF('Time Series Inputs'!A694="","",'Time Series Inputs'!A694)</f>
        <v/>
      </c>
      <c r="B694" s="157">
        <f>IF('Time Series Inputs'!B694="","",'Time Series Inputs'!B694)</f>
        <v/>
      </c>
      <c r="C694" s="157">
        <f>IF('Time Series Inputs'!C694="","",'Time Series Inputs'!C694)</f>
        <v/>
      </c>
      <c r="D694" s="157">
        <f>IF(A694="","",'Apply Constraints'!A694)</f>
        <v/>
      </c>
      <c r="E694" s="157">
        <f>IF(B694="","",(V693*B694/B693/(1+V693*(B694/B693-1))))</f>
        <v/>
      </c>
      <c r="F694" s="157">
        <f>IF(B694="","",R693*B694+T693)</f>
        <v/>
      </c>
      <c r="G694" s="157">
        <f>IF(B694="","", E694*F694)</f>
        <v/>
      </c>
      <c r="H694" s="157">
        <f>IF(B694="","", F694 - R693*B694)</f>
        <v/>
      </c>
      <c r="I694" s="157">
        <f>IF(B694="","", G694/B694)</f>
        <v/>
      </c>
      <c r="J694" s="157">
        <f>IF(B694="","", -F694* (1-(1-ANNUAL_STRATEGY_FEE)^(1/252)))</f>
        <v/>
      </c>
      <c r="K694" s="157">
        <f>IF(B694="","", H694+J694)</f>
        <v/>
      </c>
      <c r="L694" s="157">
        <f>IF(B694="","", K694+G694)</f>
        <v/>
      </c>
      <c r="M694" s="157">
        <f>IF(B694="","", G694/L694)</f>
        <v/>
      </c>
      <c r="N694" s="157">
        <f>IF(B694="","",(D694-M694))</f>
        <v/>
      </c>
      <c r="O694" s="157">
        <f>IF(B694="","",BID_OFFER_SPREAD/2*D694)</f>
        <v/>
      </c>
      <c r="P694" s="157">
        <f>IF(A694="","",IF(D694=0,-E694,IF(AND(D694=(N694+O694),NOT(O694=0)),0,IF(D694&gt;=M694,N694/(1+O694),N694/(1-O694)))))</f>
        <v/>
      </c>
      <c r="Q694" s="157">
        <f>IF(B694="","", IF(D694=0,F694*P694/B694, L694*P694/B694))</f>
        <v/>
      </c>
      <c r="R694" s="157">
        <f>IF(B694="","", Q694+I694)</f>
        <v/>
      </c>
      <c r="S694" s="157">
        <f>IF(A694="","",IF(Q694&gt;0,-Q694*B694*(1+BID_OFFER_SPREAD/2),-Q694*B694*(1-BID_OFFER_SPREAD/2)))</f>
        <v/>
      </c>
      <c r="T694" s="157">
        <f>IF(B694="","", K694+S694)</f>
        <v/>
      </c>
      <c r="U694" s="157">
        <f>IF(B694="","", R694*B694)</f>
        <v/>
      </c>
      <c r="V694" s="157">
        <f>IF(E694="","",U694/(U694+T694))</f>
        <v/>
      </c>
      <c r="W694" s="86">
        <f>IF(B694="","", IF(ROUND(V694,10)=ROUND(D694,10),"Correct", "Error"))</f>
        <v/>
      </c>
      <c r="X694" s="158">
        <f>IF(B694="","", T694+U694)</f>
        <v/>
      </c>
    </row>
    <row customHeight="1" ht="13.5" r="695" s="75">
      <c r="A695" s="126">
        <f>IF('Time Series Inputs'!A695="","",'Time Series Inputs'!A695)</f>
        <v/>
      </c>
      <c r="B695" s="157">
        <f>IF('Time Series Inputs'!B695="","",'Time Series Inputs'!B695)</f>
        <v/>
      </c>
      <c r="C695" s="157">
        <f>IF('Time Series Inputs'!C695="","",'Time Series Inputs'!C695)</f>
        <v/>
      </c>
      <c r="D695" s="157">
        <f>IF(A695="","",'Apply Constraints'!A695)</f>
        <v/>
      </c>
      <c r="E695" s="157">
        <f>IF(B695="","",(V694*B695/B694/(1+V694*(B695/B694-1))))</f>
        <v/>
      </c>
      <c r="F695" s="157">
        <f>IF(B695="","",R694*B695+T694)</f>
        <v/>
      </c>
      <c r="G695" s="157">
        <f>IF(B695="","", E695*F695)</f>
        <v/>
      </c>
      <c r="H695" s="157">
        <f>IF(B695="","", F695 - R694*B695)</f>
        <v/>
      </c>
      <c r="I695" s="157">
        <f>IF(B695="","", G695/B695)</f>
        <v/>
      </c>
      <c r="J695" s="157">
        <f>IF(B695="","", -F695* (1-(1-ANNUAL_STRATEGY_FEE)^(1/252)))</f>
        <v/>
      </c>
      <c r="K695" s="157">
        <f>IF(B695="","", H695+J695)</f>
        <v/>
      </c>
      <c r="L695" s="157">
        <f>IF(B695="","", K695+G695)</f>
        <v/>
      </c>
      <c r="M695" s="157">
        <f>IF(B695="","", G695/L695)</f>
        <v/>
      </c>
      <c r="N695" s="157">
        <f>IF(B695="","",(D695-M695))</f>
        <v/>
      </c>
      <c r="O695" s="157">
        <f>IF(B695="","",BID_OFFER_SPREAD/2*D695)</f>
        <v/>
      </c>
      <c r="P695" s="157">
        <f>IF(A695="","",IF(D695=0,-E695,IF(AND(D695=(N695+O695),NOT(O695=0)),0,IF(D695&gt;=M695,N695/(1+O695),N695/(1-O695)))))</f>
        <v/>
      </c>
      <c r="Q695" s="157">
        <f>IF(B695="","", IF(D695=0,F695*P695/B695, L695*P695/B695))</f>
        <v/>
      </c>
      <c r="R695" s="157">
        <f>IF(B695="","", Q695+I695)</f>
        <v/>
      </c>
      <c r="S695" s="157">
        <f>IF(A695="","",IF(Q695&gt;0,-Q695*B695*(1+BID_OFFER_SPREAD/2),-Q695*B695*(1-BID_OFFER_SPREAD/2)))</f>
        <v/>
      </c>
      <c r="T695" s="157">
        <f>IF(B695="","", K695+S695)</f>
        <v/>
      </c>
      <c r="U695" s="157">
        <f>IF(B695="","", R695*B695)</f>
        <v/>
      </c>
      <c r="V695" s="157">
        <f>IF(E695="","",U695/(U695+T695))</f>
        <v/>
      </c>
      <c r="W695" s="86">
        <f>IF(B695="","", IF(ROUND(V695,10)=ROUND(D695,10),"Correct", "Error"))</f>
        <v/>
      </c>
      <c r="X695" s="158">
        <f>IF(B695="","", T695+U695)</f>
        <v/>
      </c>
    </row>
    <row customHeight="1" ht="13.5" r="696" s="75">
      <c r="A696" s="126">
        <f>IF('Time Series Inputs'!A696="","",'Time Series Inputs'!A696)</f>
        <v/>
      </c>
      <c r="B696" s="157">
        <f>IF('Time Series Inputs'!B696="","",'Time Series Inputs'!B696)</f>
        <v/>
      </c>
      <c r="C696" s="157">
        <f>IF('Time Series Inputs'!C696="","",'Time Series Inputs'!C696)</f>
        <v/>
      </c>
      <c r="D696" s="157">
        <f>IF(A696="","",'Apply Constraints'!A696)</f>
        <v/>
      </c>
      <c r="E696" s="157">
        <f>IF(B696="","",(V695*B696/B695/(1+V695*(B696/B695-1))))</f>
        <v/>
      </c>
      <c r="F696" s="157">
        <f>IF(B696="","",R695*B696+T695)</f>
        <v/>
      </c>
      <c r="G696" s="157">
        <f>IF(B696="","", E696*F696)</f>
        <v/>
      </c>
      <c r="H696" s="157">
        <f>IF(B696="","", F696 - R695*B696)</f>
        <v/>
      </c>
      <c r="I696" s="157">
        <f>IF(B696="","", G696/B696)</f>
        <v/>
      </c>
      <c r="J696" s="157">
        <f>IF(B696="","", -F696* (1-(1-ANNUAL_STRATEGY_FEE)^(1/252)))</f>
        <v/>
      </c>
      <c r="K696" s="157">
        <f>IF(B696="","", H696+J696)</f>
        <v/>
      </c>
      <c r="L696" s="157">
        <f>IF(B696="","", K696+G696)</f>
        <v/>
      </c>
      <c r="M696" s="157">
        <f>IF(B696="","", G696/L696)</f>
        <v/>
      </c>
      <c r="N696" s="157">
        <f>IF(B696="","",(D696-M696))</f>
        <v/>
      </c>
      <c r="O696" s="157">
        <f>IF(B696="","",BID_OFFER_SPREAD/2*D696)</f>
        <v/>
      </c>
      <c r="P696" s="157">
        <f>IF(A696="","",IF(D696=0,-E696,IF(AND(D696=(N696+O696),NOT(O696=0)),0,IF(D696&gt;=M696,N696/(1+O696),N696/(1-O696)))))</f>
        <v/>
      </c>
      <c r="Q696" s="157">
        <f>IF(B696="","", IF(D696=0,F696*P696/B696, L696*P696/B696))</f>
        <v/>
      </c>
      <c r="R696" s="157">
        <f>IF(B696="","", Q696+I696)</f>
        <v/>
      </c>
      <c r="S696" s="157">
        <f>IF(A696="","",IF(Q696&gt;0,-Q696*B696*(1+BID_OFFER_SPREAD/2),-Q696*B696*(1-BID_OFFER_SPREAD/2)))</f>
        <v/>
      </c>
      <c r="T696" s="157">
        <f>IF(B696="","", K696+S696)</f>
        <v/>
      </c>
      <c r="U696" s="157">
        <f>IF(B696="","", R696*B696)</f>
        <v/>
      </c>
      <c r="V696" s="157">
        <f>IF(E696="","",U696/(U696+T696))</f>
        <v/>
      </c>
      <c r="W696" s="86">
        <f>IF(B696="","", IF(ROUND(V696,10)=ROUND(D696,10),"Correct", "Error"))</f>
        <v/>
      </c>
      <c r="X696" s="158">
        <f>IF(B696="","", T696+U696)</f>
        <v/>
      </c>
    </row>
    <row customHeight="1" ht="13.5" r="697" s="75">
      <c r="A697" s="126">
        <f>IF('Time Series Inputs'!A697="","",'Time Series Inputs'!A697)</f>
        <v/>
      </c>
      <c r="B697" s="157">
        <f>IF('Time Series Inputs'!B697="","",'Time Series Inputs'!B697)</f>
        <v/>
      </c>
      <c r="C697" s="157">
        <f>IF('Time Series Inputs'!C697="","",'Time Series Inputs'!C697)</f>
        <v/>
      </c>
      <c r="D697" s="157">
        <f>IF(A697="","",'Apply Constraints'!A697)</f>
        <v/>
      </c>
      <c r="E697" s="157">
        <f>IF(B697="","",(V696*B697/B696/(1+V696*(B697/B696-1))))</f>
        <v/>
      </c>
      <c r="F697" s="157">
        <f>IF(B697="","",R696*B697+T696)</f>
        <v/>
      </c>
      <c r="G697" s="157">
        <f>IF(B697="","", E697*F697)</f>
        <v/>
      </c>
      <c r="H697" s="157">
        <f>IF(B697="","", F697 - R696*B697)</f>
        <v/>
      </c>
      <c r="I697" s="157">
        <f>IF(B697="","", G697/B697)</f>
        <v/>
      </c>
      <c r="J697" s="157">
        <f>IF(B697="","", -F697* (1-(1-ANNUAL_STRATEGY_FEE)^(1/252)))</f>
        <v/>
      </c>
      <c r="K697" s="157">
        <f>IF(B697="","", H697+J697)</f>
        <v/>
      </c>
      <c r="L697" s="157">
        <f>IF(B697="","", K697+G697)</f>
        <v/>
      </c>
      <c r="M697" s="157">
        <f>IF(B697="","", G697/L697)</f>
        <v/>
      </c>
      <c r="N697" s="157">
        <f>IF(B697="","",(D697-M697))</f>
        <v/>
      </c>
      <c r="O697" s="157">
        <f>IF(B697="","",BID_OFFER_SPREAD/2*D697)</f>
        <v/>
      </c>
      <c r="P697" s="157">
        <f>IF(A697="","",IF(D697=0,-E697,IF(AND(D697=(N697+O697),NOT(O697=0)),0,IF(D697&gt;=M697,N697/(1+O697),N697/(1-O697)))))</f>
        <v/>
      </c>
      <c r="Q697" s="157">
        <f>IF(B697="","", IF(D697=0,F697*P697/B697, L697*P697/B697))</f>
        <v/>
      </c>
      <c r="R697" s="157">
        <f>IF(B697="","", Q697+I697)</f>
        <v/>
      </c>
      <c r="S697" s="157">
        <f>IF(A697="","",IF(Q697&gt;0,-Q697*B697*(1+BID_OFFER_SPREAD/2),-Q697*B697*(1-BID_OFFER_SPREAD/2)))</f>
        <v/>
      </c>
      <c r="T697" s="157">
        <f>IF(B697="","", K697+S697)</f>
        <v/>
      </c>
      <c r="U697" s="157">
        <f>IF(B697="","", R697*B697)</f>
        <v/>
      </c>
      <c r="V697" s="157">
        <f>IF(E697="","",U697/(U697+T697))</f>
        <v/>
      </c>
      <c r="W697" s="86">
        <f>IF(B697="","", IF(ROUND(V697,10)=ROUND(D697,10),"Correct", "Error"))</f>
        <v/>
      </c>
      <c r="X697" s="158">
        <f>IF(B697="","", T697+U697)</f>
        <v/>
      </c>
    </row>
    <row customHeight="1" ht="13.5" r="698" s="75">
      <c r="A698" s="126">
        <f>IF('Time Series Inputs'!A698="","",'Time Series Inputs'!A698)</f>
        <v/>
      </c>
      <c r="B698" s="157">
        <f>IF('Time Series Inputs'!B698="","",'Time Series Inputs'!B698)</f>
        <v/>
      </c>
      <c r="C698" s="157">
        <f>IF('Time Series Inputs'!C698="","",'Time Series Inputs'!C698)</f>
        <v/>
      </c>
      <c r="D698" s="157">
        <f>IF(A698="","",'Apply Constraints'!A698)</f>
        <v/>
      </c>
      <c r="E698" s="157">
        <f>IF(B698="","",(V697*B698/B697/(1+V697*(B698/B697-1))))</f>
        <v/>
      </c>
      <c r="F698" s="157">
        <f>IF(B698="","",R697*B698+T697)</f>
        <v/>
      </c>
      <c r="G698" s="157">
        <f>IF(B698="","", E698*F698)</f>
        <v/>
      </c>
      <c r="H698" s="157">
        <f>IF(B698="","", F698 - R697*B698)</f>
        <v/>
      </c>
      <c r="I698" s="157">
        <f>IF(B698="","", G698/B698)</f>
        <v/>
      </c>
      <c r="J698" s="157">
        <f>IF(B698="","", -F698* (1-(1-ANNUAL_STRATEGY_FEE)^(1/252)))</f>
        <v/>
      </c>
      <c r="K698" s="157">
        <f>IF(B698="","", H698+J698)</f>
        <v/>
      </c>
      <c r="L698" s="157">
        <f>IF(B698="","", K698+G698)</f>
        <v/>
      </c>
      <c r="M698" s="157">
        <f>IF(B698="","", G698/L698)</f>
        <v/>
      </c>
      <c r="N698" s="157">
        <f>IF(B698="","",(D698-M698))</f>
        <v/>
      </c>
      <c r="O698" s="157">
        <f>IF(B698="","",BID_OFFER_SPREAD/2*D698)</f>
        <v/>
      </c>
      <c r="P698" s="157">
        <f>IF(A698="","",IF(D698=0,-E698,IF(AND(D698=(N698+O698),NOT(O698=0)),0,IF(D698&gt;=M698,N698/(1+O698),N698/(1-O698)))))</f>
        <v/>
      </c>
      <c r="Q698" s="157">
        <f>IF(B698="","", IF(D698=0,F698*P698/B698, L698*P698/B698))</f>
        <v/>
      </c>
      <c r="R698" s="157">
        <f>IF(B698="","", Q698+I698)</f>
        <v/>
      </c>
      <c r="S698" s="157">
        <f>IF(A698="","",IF(Q698&gt;0,-Q698*B698*(1+BID_OFFER_SPREAD/2),-Q698*B698*(1-BID_OFFER_SPREAD/2)))</f>
        <v/>
      </c>
      <c r="T698" s="157">
        <f>IF(B698="","", K698+S698)</f>
        <v/>
      </c>
      <c r="U698" s="157">
        <f>IF(B698="","", R698*B698)</f>
        <v/>
      </c>
      <c r="V698" s="157">
        <f>IF(E698="","",U698/(U698+T698))</f>
        <v/>
      </c>
      <c r="W698" s="86">
        <f>IF(B698="","", IF(ROUND(V698,10)=ROUND(D698,10),"Correct", "Error"))</f>
        <v/>
      </c>
      <c r="X698" s="158">
        <f>IF(B698="","", T698+U698)</f>
        <v/>
      </c>
    </row>
    <row customHeight="1" ht="13.5" r="699" s="75">
      <c r="A699" s="126">
        <f>IF('Time Series Inputs'!A699="","",'Time Series Inputs'!A699)</f>
        <v/>
      </c>
      <c r="B699" s="157">
        <f>IF('Time Series Inputs'!B699="","",'Time Series Inputs'!B699)</f>
        <v/>
      </c>
      <c r="C699" s="157">
        <f>IF('Time Series Inputs'!C699="","",'Time Series Inputs'!C699)</f>
        <v/>
      </c>
      <c r="D699" s="157">
        <f>IF(A699="","",'Apply Constraints'!A699)</f>
        <v/>
      </c>
      <c r="E699" s="157">
        <f>IF(B699="","",(V698*B699/B698/(1+V698*(B699/B698-1))))</f>
        <v/>
      </c>
      <c r="F699" s="157">
        <f>IF(B699="","",R698*B699+T698)</f>
        <v/>
      </c>
      <c r="G699" s="157">
        <f>IF(B699="","", E699*F699)</f>
        <v/>
      </c>
      <c r="H699" s="157">
        <f>IF(B699="","", F699 - R698*B699)</f>
        <v/>
      </c>
      <c r="I699" s="157">
        <f>IF(B699="","", G699/B699)</f>
        <v/>
      </c>
      <c r="J699" s="157">
        <f>IF(B699="","", -F699* (1-(1-ANNUAL_STRATEGY_FEE)^(1/252)))</f>
        <v/>
      </c>
      <c r="K699" s="157">
        <f>IF(B699="","", H699+J699)</f>
        <v/>
      </c>
      <c r="L699" s="157">
        <f>IF(B699="","", K699+G699)</f>
        <v/>
      </c>
      <c r="M699" s="157">
        <f>IF(B699="","", G699/L699)</f>
        <v/>
      </c>
      <c r="N699" s="157">
        <f>IF(B699="","",(D699-M699))</f>
        <v/>
      </c>
      <c r="O699" s="157">
        <f>IF(B699="","",BID_OFFER_SPREAD/2*D699)</f>
        <v/>
      </c>
      <c r="P699" s="157">
        <f>IF(A699="","",IF(D699=0,-E699,IF(AND(D699=(N699+O699),NOT(O699=0)),0,IF(D699&gt;=M699,N699/(1+O699),N699/(1-O699)))))</f>
        <v/>
      </c>
      <c r="Q699" s="157">
        <f>IF(B699="","", IF(D699=0,F699*P699/B699, L699*P699/B699))</f>
        <v/>
      </c>
      <c r="R699" s="157">
        <f>IF(B699="","", Q699+I699)</f>
        <v/>
      </c>
      <c r="S699" s="157">
        <f>IF(A699="","",IF(Q699&gt;0,-Q699*B699*(1+BID_OFFER_SPREAD/2),-Q699*B699*(1-BID_OFFER_SPREAD/2)))</f>
        <v/>
      </c>
      <c r="T699" s="157">
        <f>IF(B699="","", K699+S699)</f>
        <v/>
      </c>
      <c r="U699" s="157">
        <f>IF(B699="","", R699*B699)</f>
        <v/>
      </c>
      <c r="V699" s="157">
        <f>IF(E699="","",U699/(U699+T699))</f>
        <v/>
      </c>
      <c r="W699" s="86">
        <f>IF(B699="","", IF(ROUND(V699,10)=ROUND(D699,10),"Correct", "Error"))</f>
        <v/>
      </c>
      <c r="X699" s="158">
        <f>IF(B699="","", T699+U699)</f>
        <v/>
      </c>
    </row>
    <row customHeight="1" ht="13.5" r="700" s="75">
      <c r="A700" s="126">
        <f>IF('Time Series Inputs'!A700="","",'Time Series Inputs'!A700)</f>
        <v/>
      </c>
      <c r="B700" s="157">
        <f>IF('Time Series Inputs'!B700="","",'Time Series Inputs'!B700)</f>
        <v/>
      </c>
      <c r="C700" s="157">
        <f>IF('Time Series Inputs'!C700="","",'Time Series Inputs'!C700)</f>
        <v/>
      </c>
      <c r="D700" s="157">
        <f>IF(A700="","",'Apply Constraints'!A700)</f>
        <v/>
      </c>
      <c r="E700" s="157">
        <f>IF(B700="","",(V699*B700/B699/(1+V699*(B700/B699-1))))</f>
        <v/>
      </c>
      <c r="F700" s="157">
        <f>IF(B700="","",R699*B700+T699)</f>
        <v/>
      </c>
      <c r="G700" s="157">
        <f>IF(B700="","", E700*F700)</f>
        <v/>
      </c>
      <c r="H700" s="157">
        <f>IF(B700="","", F700 - R699*B700)</f>
        <v/>
      </c>
      <c r="I700" s="157">
        <f>IF(B700="","", G700/B700)</f>
        <v/>
      </c>
      <c r="J700" s="157">
        <f>IF(B700="","", -F700* (1-(1-ANNUAL_STRATEGY_FEE)^(1/252)))</f>
        <v/>
      </c>
      <c r="K700" s="157">
        <f>IF(B700="","", H700+J700)</f>
        <v/>
      </c>
      <c r="L700" s="157">
        <f>IF(B700="","", K700+G700)</f>
        <v/>
      </c>
      <c r="M700" s="157">
        <f>IF(B700="","", G700/L700)</f>
        <v/>
      </c>
      <c r="N700" s="157">
        <f>IF(B700="","",(D700-M700))</f>
        <v/>
      </c>
      <c r="O700" s="157">
        <f>IF(B700="","",BID_OFFER_SPREAD/2*D700)</f>
        <v/>
      </c>
      <c r="P700" s="157">
        <f>IF(A700="","",IF(D700=0,-E700,IF(AND(D700=(N700+O700),NOT(O700=0)),0,IF(D700&gt;=M700,N700/(1+O700),N700/(1-O700)))))</f>
        <v/>
      </c>
      <c r="Q700" s="157">
        <f>IF(B700="","", IF(D700=0,F700*P700/B700, L700*P700/B700))</f>
        <v/>
      </c>
      <c r="R700" s="157">
        <f>IF(B700="","", Q700+I700)</f>
        <v/>
      </c>
      <c r="S700" s="157">
        <f>IF(A700="","",IF(Q700&gt;0,-Q700*B700*(1+BID_OFFER_SPREAD/2),-Q700*B700*(1-BID_OFFER_SPREAD/2)))</f>
        <v/>
      </c>
      <c r="T700" s="157">
        <f>IF(B700="","", K700+S700)</f>
        <v/>
      </c>
      <c r="U700" s="157">
        <f>IF(B700="","", R700*B700)</f>
        <v/>
      </c>
      <c r="V700" s="157">
        <f>IF(E700="","",U700/(U700+T700))</f>
        <v/>
      </c>
      <c r="W700" s="86">
        <f>IF(B700="","", IF(ROUND(V700,10)=ROUND(D700,10),"Correct", "Error"))</f>
        <v/>
      </c>
      <c r="X700" s="158">
        <f>IF(B700="","", T700+U700)</f>
        <v/>
      </c>
    </row>
    <row customHeight="1" ht="13.5" r="701" s="75">
      <c r="A701" s="126">
        <f>IF('Time Series Inputs'!A701="","",'Time Series Inputs'!A701)</f>
        <v/>
      </c>
      <c r="B701" s="157">
        <f>IF('Time Series Inputs'!B701="","",'Time Series Inputs'!B701)</f>
        <v/>
      </c>
      <c r="C701" s="157">
        <f>IF('Time Series Inputs'!C701="","",'Time Series Inputs'!C701)</f>
        <v/>
      </c>
      <c r="D701" s="157">
        <f>IF(A701="","",'Apply Constraints'!A701)</f>
        <v/>
      </c>
      <c r="E701" s="157">
        <f>IF(B701="","",(V700*B701/B700/(1+V700*(B701/B700-1))))</f>
        <v/>
      </c>
      <c r="F701" s="157">
        <f>IF(B701="","",R700*B701+T700)</f>
        <v/>
      </c>
      <c r="G701" s="157">
        <f>IF(B701="","", E701*F701)</f>
        <v/>
      </c>
      <c r="H701" s="157">
        <f>IF(B701="","", F701 - R700*B701)</f>
        <v/>
      </c>
      <c r="I701" s="157">
        <f>IF(B701="","", G701/B701)</f>
        <v/>
      </c>
      <c r="J701" s="157">
        <f>IF(B701="","", -F701* (1-(1-ANNUAL_STRATEGY_FEE)^(1/252)))</f>
        <v/>
      </c>
      <c r="K701" s="157">
        <f>IF(B701="","", H701+J701)</f>
        <v/>
      </c>
      <c r="L701" s="157">
        <f>IF(B701="","", K701+G701)</f>
        <v/>
      </c>
      <c r="M701" s="157">
        <f>IF(B701="","", G701/L701)</f>
        <v/>
      </c>
      <c r="N701" s="157">
        <f>IF(B701="","",(D701-M701))</f>
        <v/>
      </c>
      <c r="O701" s="157">
        <f>IF(B701="","",BID_OFFER_SPREAD/2*D701)</f>
        <v/>
      </c>
      <c r="P701" s="157">
        <f>IF(A701="","",IF(D701=0,-E701,IF(AND(D701=(N701+O701),NOT(O701=0)),0,IF(D701&gt;=M701,N701/(1+O701),N701/(1-O701)))))</f>
        <v/>
      </c>
      <c r="Q701" s="157">
        <f>IF(B701="","", IF(D701=0,F701*P701/B701, L701*P701/B701))</f>
        <v/>
      </c>
      <c r="R701" s="157">
        <f>IF(B701="","", Q701+I701)</f>
        <v/>
      </c>
      <c r="S701" s="157">
        <f>IF(A701="","",IF(Q701&gt;0,-Q701*B701*(1+BID_OFFER_SPREAD/2),-Q701*B701*(1-BID_OFFER_SPREAD/2)))</f>
        <v/>
      </c>
      <c r="T701" s="157">
        <f>IF(B701="","", K701+S701)</f>
        <v/>
      </c>
      <c r="U701" s="157">
        <f>IF(B701="","", R701*B701)</f>
        <v/>
      </c>
      <c r="V701" s="157">
        <f>IF(E701="","",U701/(U701+T701))</f>
        <v/>
      </c>
      <c r="W701" s="86">
        <f>IF(B701="","", IF(ROUND(V701,10)=ROUND(D701,10),"Correct", "Error"))</f>
        <v/>
      </c>
      <c r="X701" s="158">
        <f>IF(B701="","", T701+U701)</f>
        <v/>
      </c>
    </row>
    <row customHeight="1" ht="13.5" r="702" s="75">
      <c r="A702" s="126">
        <f>IF('Time Series Inputs'!A702="","",'Time Series Inputs'!A702)</f>
        <v/>
      </c>
      <c r="B702" s="157">
        <f>IF('Time Series Inputs'!B702="","",'Time Series Inputs'!B702)</f>
        <v/>
      </c>
      <c r="C702" s="157">
        <f>IF('Time Series Inputs'!C702="","",'Time Series Inputs'!C702)</f>
        <v/>
      </c>
      <c r="D702" s="157">
        <f>IF(A702="","",'Apply Constraints'!A702)</f>
        <v/>
      </c>
      <c r="E702" s="157">
        <f>IF(B702="","",(V701*B702/B701/(1+V701*(B702/B701-1))))</f>
        <v/>
      </c>
      <c r="F702" s="157">
        <f>IF(B702="","",R701*B702+T701)</f>
        <v/>
      </c>
      <c r="G702" s="157">
        <f>IF(B702="","", E702*F702)</f>
        <v/>
      </c>
      <c r="H702" s="157">
        <f>IF(B702="","", F702 - R701*B702)</f>
        <v/>
      </c>
      <c r="I702" s="157">
        <f>IF(B702="","", G702/B702)</f>
        <v/>
      </c>
      <c r="J702" s="157">
        <f>IF(B702="","", -F702* (1-(1-ANNUAL_STRATEGY_FEE)^(1/252)))</f>
        <v/>
      </c>
      <c r="K702" s="157">
        <f>IF(B702="","", H702+J702)</f>
        <v/>
      </c>
      <c r="L702" s="157">
        <f>IF(B702="","", K702+G702)</f>
        <v/>
      </c>
      <c r="M702" s="157">
        <f>IF(B702="","", G702/L702)</f>
        <v/>
      </c>
      <c r="N702" s="157">
        <f>IF(B702="","",(D702-M702))</f>
        <v/>
      </c>
      <c r="O702" s="157">
        <f>IF(B702="","",BID_OFFER_SPREAD/2*D702)</f>
        <v/>
      </c>
      <c r="P702" s="157">
        <f>IF(A702="","",IF(D702=0,-E702,IF(AND(D702=(N702+O702),NOT(O702=0)),0,IF(D702&gt;=M702,N702/(1+O702),N702/(1-O702)))))</f>
        <v/>
      </c>
      <c r="Q702" s="157">
        <f>IF(B702="","", IF(D702=0,F702*P702/B702, L702*P702/B702))</f>
        <v/>
      </c>
      <c r="R702" s="157">
        <f>IF(B702="","", Q702+I702)</f>
        <v/>
      </c>
      <c r="S702" s="157">
        <f>IF(A702="","",IF(Q702&gt;0,-Q702*B702*(1+BID_OFFER_SPREAD/2),-Q702*B702*(1-BID_OFFER_SPREAD/2)))</f>
        <v/>
      </c>
      <c r="T702" s="157">
        <f>IF(B702="","", K702+S702)</f>
        <v/>
      </c>
      <c r="U702" s="157">
        <f>IF(B702="","", R702*B702)</f>
        <v/>
      </c>
      <c r="V702" s="157">
        <f>IF(E702="","",U702/(U702+T702))</f>
        <v/>
      </c>
      <c r="W702" s="86">
        <f>IF(B702="","", IF(ROUND(V702,10)=ROUND(D702,10),"Correct", "Error"))</f>
        <v/>
      </c>
      <c r="X702" s="158">
        <f>IF(B702="","", T702+U702)</f>
        <v/>
      </c>
    </row>
    <row customHeight="1" ht="13.5" r="703" s="75">
      <c r="A703" s="126">
        <f>IF('Time Series Inputs'!A703="","",'Time Series Inputs'!A703)</f>
        <v/>
      </c>
      <c r="B703" s="157">
        <f>IF('Time Series Inputs'!B703="","",'Time Series Inputs'!B703)</f>
        <v/>
      </c>
      <c r="C703" s="157">
        <f>IF('Time Series Inputs'!C703="","",'Time Series Inputs'!C703)</f>
        <v/>
      </c>
      <c r="D703" s="157">
        <f>IF(A703="","",'Apply Constraints'!A703)</f>
        <v/>
      </c>
      <c r="E703" s="157">
        <f>IF(B703="","",(V702*B703/B702/(1+V702*(B703/B702-1))))</f>
        <v/>
      </c>
      <c r="F703" s="157">
        <f>IF(B703="","",R702*B703+T702)</f>
        <v/>
      </c>
      <c r="G703" s="157">
        <f>IF(B703="","", E703*F703)</f>
        <v/>
      </c>
      <c r="H703" s="157">
        <f>IF(B703="","", F703 - R702*B703)</f>
        <v/>
      </c>
      <c r="I703" s="157">
        <f>IF(B703="","", G703/B703)</f>
        <v/>
      </c>
      <c r="J703" s="157">
        <f>IF(B703="","", -F703* (1-(1-ANNUAL_STRATEGY_FEE)^(1/252)))</f>
        <v/>
      </c>
      <c r="K703" s="157">
        <f>IF(B703="","", H703+J703)</f>
        <v/>
      </c>
      <c r="L703" s="157">
        <f>IF(B703="","", K703+G703)</f>
        <v/>
      </c>
      <c r="M703" s="157">
        <f>IF(B703="","", G703/L703)</f>
        <v/>
      </c>
      <c r="N703" s="157">
        <f>IF(B703="","",(D703-M703))</f>
        <v/>
      </c>
      <c r="O703" s="157">
        <f>IF(B703="","",BID_OFFER_SPREAD/2*D703)</f>
        <v/>
      </c>
      <c r="P703" s="157">
        <f>IF(A703="","",IF(D703=0,-E703,IF(AND(D703=(N703+O703),NOT(O703=0)),0,IF(D703&gt;=M703,N703/(1+O703),N703/(1-O703)))))</f>
        <v/>
      </c>
      <c r="Q703" s="157">
        <f>IF(B703="","", IF(D703=0,F703*P703/B703, L703*P703/B703))</f>
        <v/>
      </c>
      <c r="R703" s="157">
        <f>IF(B703="","", Q703+I703)</f>
        <v/>
      </c>
      <c r="S703" s="157">
        <f>IF(A703="","",IF(Q703&gt;0,-Q703*B703*(1+BID_OFFER_SPREAD/2),-Q703*B703*(1-BID_OFFER_SPREAD/2)))</f>
        <v/>
      </c>
      <c r="T703" s="157">
        <f>IF(B703="","", K703+S703)</f>
        <v/>
      </c>
      <c r="U703" s="157">
        <f>IF(B703="","", R703*B703)</f>
        <v/>
      </c>
      <c r="V703" s="157">
        <f>IF(E703="","",U703/(U703+T703))</f>
        <v/>
      </c>
      <c r="W703" s="86">
        <f>IF(B703="","", IF(ROUND(V703,10)=ROUND(D703,10),"Correct", "Error"))</f>
        <v/>
      </c>
      <c r="X703" s="158">
        <f>IF(B703="","", T703+U703)</f>
        <v/>
      </c>
    </row>
    <row customHeight="1" ht="13.5" r="704" s="75">
      <c r="A704" s="126">
        <f>IF('Time Series Inputs'!A704="","",'Time Series Inputs'!A704)</f>
        <v/>
      </c>
      <c r="B704" s="157">
        <f>IF('Time Series Inputs'!B704="","",'Time Series Inputs'!B704)</f>
        <v/>
      </c>
      <c r="C704" s="157">
        <f>IF('Time Series Inputs'!C704="","",'Time Series Inputs'!C704)</f>
        <v/>
      </c>
      <c r="D704" s="157">
        <f>IF(A704="","",'Apply Constraints'!A704)</f>
        <v/>
      </c>
      <c r="E704" s="157">
        <f>IF(B704="","",(V703*B704/B703/(1+V703*(B704/B703-1))))</f>
        <v/>
      </c>
      <c r="F704" s="157">
        <f>IF(B704="","",R703*B704+T703)</f>
        <v/>
      </c>
      <c r="G704" s="157">
        <f>IF(B704="","", E704*F704)</f>
        <v/>
      </c>
      <c r="H704" s="157">
        <f>IF(B704="","", F704 - R703*B704)</f>
        <v/>
      </c>
      <c r="I704" s="157">
        <f>IF(B704="","", G704/B704)</f>
        <v/>
      </c>
      <c r="J704" s="157">
        <f>IF(B704="","", -F704* (1-(1-ANNUAL_STRATEGY_FEE)^(1/252)))</f>
        <v/>
      </c>
      <c r="K704" s="157">
        <f>IF(B704="","", H704+J704)</f>
        <v/>
      </c>
      <c r="L704" s="157">
        <f>IF(B704="","", K704+G704)</f>
        <v/>
      </c>
      <c r="M704" s="157">
        <f>IF(B704="","", G704/L704)</f>
        <v/>
      </c>
      <c r="N704" s="157">
        <f>IF(B704="","",(D704-M704))</f>
        <v/>
      </c>
      <c r="O704" s="157">
        <f>IF(B704="","",BID_OFFER_SPREAD/2*D704)</f>
        <v/>
      </c>
      <c r="P704" s="157">
        <f>IF(A704="","",IF(D704=0,-E704,IF(AND(D704=(N704+O704),NOT(O704=0)),0,IF(D704&gt;=M704,N704/(1+O704),N704/(1-O704)))))</f>
        <v/>
      </c>
      <c r="Q704" s="157">
        <f>IF(B704="","", IF(D704=0,F704*P704/B704, L704*P704/B704))</f>
        <v/>
      </c>
      <c r="R704" s="157">
        <f>IF(B704="","", Q704+I704)</f>
        <v/>
      </c>
      <c r="S704" s="157">
        <f>IF(A704="","",IF(Q704&gt;0,-Q704*B704*(1+BID_OFFER_SPREAD/2),-Q704*B704*(1-BID_OFFER_SPREAD/2)))</f>
        <v/>
      </c>
      <c r="T704" s="157">
        <f>IF(B704="","", K704+S704)</f>
        <v/>
      </c>
      <c r="U704" s="157">
        <f>IF(B704="","", R704*B704)</f>
        <v/>
      </c>
      <c r="V704" s="157">
        <f>IF(E704="","",U704/(U704+T704))</f>
        <v/>
      </c>
      <c r="W704" s="86">
        <f>IF(B704="","", IF(ROUND(V704,10)=ROUND(D704,10),"Correct", "Error"))</f>
        <v/>
      </c>
      <c r="X704" s="158">
        <f>IF(B704="","", T704+U704)</f>
        <v/>
      </c>
    </row>
    <row customHeight="1" ht="13.5" r="705" s="75">
      <c r="A705" s="126">
        <f>IF('Time Series Inputs'!A705="","",'Time Series Inputs'!A705)</f>
        <v/>
      </c>
      <c r="B705" s="157">
        <f>IF('Time Series Inputs'!B705="","",'Time Series Inputs'!B705)</f>
        <v/>
      </c>
      <c r="C705" s="157">
        <f>IF('Time Series Inputs'!C705="","",'Time Series Inputs'!C705)</f>
        <v/>
      </c>
      <c r="D705" s="157">
        <f>IF(A705="","",'Apply Constraints'!A705)</f>
        <v/>
      </c>
      <c r="E705" s="157">
        <f>IF(B705="","",(V704*B705/B704/(1+V704*(B705/B704-1))))</f>
        <v/>
      </c>
      <c r="F705" s="157">
        <f>IF(B705="","",R704*B705+T704)</f>
        <v/>
      </c>
      <c r="G705" s="157">
        <f>IF(B705="","", E705*F705)</f>
        <v/>
      </c>
      <c r="H705" s="157">
        <f>IF(B705="","", F705 - R704*B705)</f>
        <v/>
      </c>
      <c r="I705" s="157">
        <f>IF(B705="","", G705/B705)</f>
        <v/>
      </c>
      <c r="J705" s="157">
        <f>IF(B705="","", -F705* (1-(1-ANNUAL_STRATEGY_FEE)^(1/252)))</f>
        <v/>
      </c>
      <c r="K705" s="157">
        <f>IF(B705="","", H705+J705)</f>
        <v/>
      </c>
      <c r="L705" s="157">
        <f>IF(B705="","", K705+G705)</f>
        <v/>
      </c>
      <c r="M705" s="157">
        <f>IF(B705="","", G705/L705)</f>
        <v/>
      </c>
      <c r="N705" s="157">
        <f>IF(B705="","",(D705-M705))</f>
        <v/>
      </c>
      <c r="O705" s="157">
        <f>IF(B705="","",BID_OFFER_SPREAD/2*D705)</f>
        <v/>
      </c>
      <c r="P705" s="157">
        <f>IF(A705="","",IF(D705=0,-E705,IF(AND(D705=(N705+O705),NOT(O705=0)),0,IF(D705&gt;=M705,N705/(1+O705),N705/(1-O705)))))</f>
        <v/>
      </c>
      <c r="Q705" s="157">
        <f>IF(B705="","", IF(D705=0,F705*P705/B705, L705*P705/B705))</f>
        <v/>
      </c>
      <c r="R705" s="157">
        <f>IF(B705="","", Q705+I705)</f>
        <v/>
      </c>
      <c r="S705" s="157">
        <f>IF(A705="","",IF(Q705&gt;0,-Q705*B705*(1+BID_OFFER_SPREAD/2),-Q705*B705*(1-BID_OFFER_SPREAD/2)))</f>
        <v/>
      </c>
      <c r="T705" s="157">
        <f>IF(B705="","", K705+S705)</f>
        <v/>
      </c>
      <c r="U705" s="157">
        <f>IF(B705="","", R705*B705)</f>
        <v/>
      </c>
      <c r="V705" s="157">
        <f>IF(E705="","",U705/(U705+T705))</f>
        <v/>
      </c>
      <c r="W705" s="86">
        <f>IF(B705="","", IF(ROUND(V705,10)=ROUND(D705,10),"Correct", "Error"))</f>
        <v/>
      </c>
      <c r="X705" s="158">
        <f>IF(B705="","", T705+U705)</f>
        <v/>
      </c>
    </row>
    <row customHeight="1" ht="13.5" r="706" s="75">
      <c r="A706" s="126">
        <f>IF('Time Series Inputs'!A706="","",'Time Series Inputs'!A706)</f>
        <v/>
      </c>
      <c r="B706" s="157">
        <f>IF('Time Series Inputs'!B706="","",'Time Series Inputs'!B706)</f>
        <v/>
      </c>
      <c r="C706" s="157">
        <f>IF('Time Series Inputs'!C706="","",'Time Series Inputs'!C706)</f>
        <v/>
      </c>
      <c r="D706" s="157">
        <f>IF(A706="","",'Apply Constraints'!A706)</f>
        <v/>
      </c>
      <c r="E706" s="157">
        <f>IF(B706="","",(V705*B706/B705/(1+V705*(B706/B705-1))))</f>
        <v/>
      </c>
      <c r="F706" s="157">
        <f>IF(B706="","",R705*B706+T705)</f>
        <v/>
      </c>
      <c r="G706" s="157">
        <f>IF(B706="","", E706*F706)</f>
        <v/>
      </c>
      <c r="H706" s="157">
        <f>IF(B706="","", F706 - R705*B706)</f>
        <v/>
      </c>
      <c r="I706" s="157">
        <f>IF(B706="","", G706/B706)</f>
        <v/>
      </c>
      <c r="J706" s="157">
        <f>IF(B706="","", -F706* (1-(1-ANNUAL_STRATEGY_FEE)^(1/252)))</f>
        <v/>
      </c>
      <c r="K706" s="157">
        <f>IF(B706="","", H706+J706)</f>
        <v/>
      </c>
      <c r="L706" s="157">
        <f>IF(B706="","", K706+G706)</f>
        <v/>
      </c>
      <c r="M706" s="157">
        <f>IF(B706="","", G706/L706)</f>
        <v/>
      </c>
      <c r="N706" s="157">
        <f>IF(B706="","",(D706-M706))</f>
        <v/>
      </c>
      <c r="O706" s="157">
        <f>IF(B706="","",BID_OFFER_SPREAD/2*D706)</f>
        <v/>
      </c>
      <c r="P706" s="157">
        <f>IF(A706="","",IF(D706=0,-E706,IF(AND(D706=(N706+O706),NOT(O706=0)),0,IF(D706&gt;=M706,N706/(1+O706),N706/(1-O706)))))</f>
        <v/>
      </c>
      <c r="Q706" s="157">
        <f>IF(B706="","", IF(D706=0,F706*P706/B706, L706*P706/B706))</f>
        <v/>
      </c>
      <c r="R706" s="157">
        <f>IF(B706="","", Q706+I706)</f>
        <v/>
      </c>
      <c r="S706" s="157">
        <f>IF(A706="","",IF(Q706&gt;0,-Q706*B706*(1+BID_OFFER_SPREAD/2),-Q706*B706*(1-BID_OFFER_SPREAD/2)))</f>
        <v/>
      </c>
      <c r="T706" s="157">
        <f>IF(B706="","", K706+S706)</f>
        <v/>
      </c>
      <c r="U706" s="157">
        <f>IF(B706="","", R706*B706)</f>
        <v/>
      </c>
      <c r="V706" s="157">
        <f>IF(E706="","",U706/(U706+T706))</f>
        <v/>
      </c>
      <c r="W706" s="86">
        <f>IF(B706="","", IF(ROUND(V706,10)=ROUND(D706,10),"Correct", "Error"))</f>
        <v/>
      </c>
      <c r="X706" s="158">
        <f>IF(B706="","", T706+U706)</f>
        <v/>
      </c>
    </row>
    <row customHeight="1" ht="13.5" r="707" s="75">
      <c r="A707" s="126">
        <f>IF('Time Series Inputs'!A707="","",'Time Series Inputs'!A707)</f>
        <v/>
      </c>
      <c r="B707" s="157">
        <f>IF('Time Series Inputs'!B707="","",'Time Series Inputs'!B707)</f>
        <v/>
      </c>
      <c r="C707" s="157">
        <f>IF('Time Series Inputs'!C707="","",'Time Series Inputs'!C707)</f>
        <v/>
      </c>
      <c r="D707" s="157">
        <f>IF(A707="","",'Apply Constraints'!A707)</f>
        <v/>
      </c>
      <c r="E707" s="157">
        <f>IF(B707="","",(V706*B707/B706/(1+V706*(B707/B706-1))))</f>
        <v/>
      </c>
      <c r="F707" s="157">
        <f>IF(B707="","",R706*B707+T706)</f>
        <v/>
      </c>
      <c r="G707" s="157">
        <f>IF(B707="","", E707*F707)</f>
        <v/>
      </c>
      <c r="H707" s="157">
        <f>IF(B707="","", F707 - R706*B707)</f>
        <v/>
      </c>
      <c r="I707" s="157">
        <f>IF(B707="","", G707/B707)</f>
        <v/>
      </c>
      <c r="J707" s="157">
        <f>IF(B707="","", -F707* (1-(1-ANNUAL_STRATEGY_FEE)^(1/252)))</f>
        <v/>
      </c>
      <c r="K707" s="157">
        <f>IF(B707="","", H707+J707)</f>
        <v/>
      </c>
      <c r="L707" s="157">
        <f>IF(B707="","", K707+G707)</f>
        <v/>
      </c>
      <c r="M707" s="157">
        <f>IF(B707="","", G707/L707)</f>
        <v/>
      </c>
      <c r="N707" s="157">
        <f>IF(B707="","",(D707-M707))</f>
        <v/>
      </c>
      <c r="O707" s="157">
        <f>IF(B707="","",BID_OFFER_SPREAD/2*D707)</f>
        <v/>
      </c>
      <c r="P707" s="157">
        <f>IF(A707="","",IF(D707=0,-E707,IF(AND(D707=(N707+O707),NOT(O707=0)),0,IF(D707&gt;=M707,N707/(1+O707),N707/(1-O707)))))</f>
        <v/>
      </c>
      <c r="Q707" s="157">
        <f>IF(B707="","", IF(D707=0,F707*P707/B707, L707*P707/B707))</f>
        <v/>
      </c>
      <c r="R707" s="157">
        <f>IF(B707="","", Q707+I707)</f>
        <v/>
      </c>
      <c r="S707" s="157">
        <f>IF(A707="","",IF(Q707&gt;0,-Q707*B707*(1+BID_OFFER_SPREAD/2),-Q707*B707*(1-BID_OFFER_SPREAD/2)))</f>
        <v/>
      </c>
      <c r="T707" s="157">
        <f>IF(B707="","", K707+S707)</f>
        <v/>
      </c>
      <c r="U707" s="157">
        <f>IF(B707="","", R707*B707)</f>
        <v/>
      </c>
      <c r="V707" s="157">
        <f>IF(E707="","",U707/(U707+T707))</f>
        <v/>
      </c>
      <c r="W707" s="86">
        <f>IF(B707="","", IF(ROUND(V707,10)=ROUND(D707,10),"Correct", "Error"))</f>
        <v/>
      </c>
      <c r="X707" s="158">
        <f>IF(B707="","", T707+U707)</f>
        <v/>
      </c>
    </row>
    <row customHeight="1" ht="13.5" r="708" s="75">
      <c r="A708" s="126">
        <f>IF('Time Series Inputs'!A708="","",'Time Series Inputs'!A708)</f>
        <v/>
      </c>
      <c r="B708" s="157">
        <f>IF('Time Series Inputs'!B708="","",'Time Series Inputs'!B708)</f>
        <v/>
      </c>
      <c r="C708" s="157">
        <f>IF('Time Series Inputs'!C708="","",'Time Series Inputs'!C708)</f>
        <v/>
      </c>
      <c r="D708" s="157">
        <f>IF(A708="","",'Apply Constraints'!A708)</f>
        <v/>
      </c>
      <c r="E708" s="157">
        <f>IF(B708="","",(V707*B708/B707/(1+V707*(B708/B707-1))))</f>
        <v/>
      </c>
      <c r="F708" s="157">
        <f>IF(B708="","",R707*B708+T707)</f>
        <v/>
      </c>
      <c r="G708" s="157">
        <f>IF(B708="","", E708*F708)</f>
        <v/>
      </c>
      <c r="H708" s="157">
        <f>IF(B708="","", F708 - R707*B708)</f>
        <v/>
      </c>
      <c r="I708" s="157">
        <f>IF(B708="","", G708/B708)</f>
        <v/>
      </c>
      <c r="J708" s="157">
        <f>IF(B708="","", -F708* (1-(1-ANNUAL_STRATEGY_FEE)^(1/252)))</f>
        <v/>
      </c>
      <c r="K708" s="157">
        <f>IF(B708="","", H708+J708)</f>
        <v/>
      </c>
      <c r="L708" s="157">
        <f>IF(B708="","", K708+G708)</f>
        <v/>
      </c>
      <c r="M708" s="157">
        <f>IF(B708="","", G708/L708)</f>
        <v/>
      </c>
      <c r="N708" s="157">
        <f>IF(B708="","",(D708-M708))</f>
        <v/>
      </c>
      <c r="O708" s="157">
        <f>IF(B708="","",BID_OFFER_SPREAD/2*D708)</f>
        <v/>
      </c>
      <c r="P708" s="157">
        <f>IF(A708="","",IF(D708=0,-E708,IF(AND(D708=(N708+O708),NOT(O708=0)),0,IF(D708&gt;=M708,N708/(1+O708),N708/(1-O708)))))</f>
        <v/>
      </c>
      <c r="Q708" s="157">
        <f>IF(B708="","", IF(D708=0,F708*P708/B708, L708*P708/B708))</f>
        <v/>
      </c>
      <c r="R708" s="157">
        <f>IF(B708="","", Q708+I708)</f>
        <v/>
      </c>
      <c r="S708" s="157">
        <f>IF(A708="","",IF(Q708&gt;0,-Q708*B708*(1+BID_OFFER_SPREAD/2),-Q708*B708*(1-BID_OFFER_SPREAD/2)))</f>
        <v/>
      </c>
      <c r="T708" s="157">
        <f>IF(B708="","", K708+S708)</f>
        <v/>
      </c>
      <c r="U708" s="157">
        <f>IF(B708="","", R708*B708)</f>
        <v/>
      </c>
      <c r="V708" s="157">
        <f>IF(E708="","",U708/(U708+T708))</f>
        <v/>
      </c>
      <c r="W708" s="86">
        <f>IF(B708="","", IF(ROUND(V708,10)=ROUND(D708,10),"Correct", "Error"))</f>
        <v/>
      </c>
      <c r="X708" s="158">
        <f>IF(B708="","", T708+U708)</f>
        <v/>
      </c>
    </row>
    <row customHeight="1" ht="13.5" r="709" s="75">
      <c r="A709" s="126">
        <f>IF('Time Series Inputs'!A709="","",'Time Series Inputs'!A709)</f>
        <v/>
      </c>
      <c r="B709" s="157">
        <f>IF('Time Series Inputs'!B709="","",'Time Series Inputs'!B709)</f>
        <v/>
      </c>
      <c r="C709" s="157">
        <f>IF('Time Series Inputs'!C709="","",'Time Series Inputs'!C709)</f>
        <v/>
      </c>
      <c r="D709" s="157">
        <f>IF(A709="","",'Apply Constraints'!A709)</f>
        <v/>
      </c>
      <c r="E709" s="157">
        <f>IF(B709="","",(V708*B709/B708/(1+V708*(B709/B708-1))))</f>
        <v/>
      </c>
      <c r="F709" s="157">
        <f>IF(B709="","",R708*B709+T708)</f>
        <v/>
      </c>
      <c r="G709" s="157">
        <f>IF(B709="","", E709*F709)</f>
        <v/>
      </c>
      <c r="H709" s="157">
        <f>IF(B709="","", F709 - R708*B709)</f>
        <v/>
      </c>
      <c r="I709" s="157">
        <f>IF(B709="","", G709/B709)</f>
        <v/>
      </c>
      <c r="J709" s="157">
        <f>IF(B709="","", -F709* (1-(1-ANNUAL_STRATEGY_FEE)^(1/252)))</f>
        <v/>
      </c>
      <c r="K709" s="157">
        <f>IF(B709="","", H709+J709)</f>
        <v/>
      </c>
      <c r="L709" s="157">
        <f>IF(B709="","", K709+G709)</f>
        <v/>
      </c>
      <c r="M709" s="157">
        <f>IF(B709="","", G709/L709)</f>
        <v/>
      </c>
      <c r="N709" s="157">
        <f>IF(B709="","",(D709-M709))</f>
        <v/>
      </c>
      <c r="O709" s="157">
        <f>IF(B709="","",BID_OFFER_SPREAD/2*D709)</f>
        <v/>
      </c>
      <c r="P709" s="157">
        <f>IF(A709="","",IF(D709=0,-E709,IF(AND(D709=(N709+O709),NOT(O709=0)),0,IF(D709&gt;=M709,N709/(1+O709),N709/(1-O709)))))</f>
        <v/>
      </c>
      <c r="Q709" s="157">
        <f>IF(B709="","", IF(D709=0,F709*P709/B709, L709*P709/B709))</f>
        <v/>
      </c>
      <c r="R709" s="157">
        <f>IF(B709="","", Q709+I709)</f>
        <v/>
      </c>
      <c r="S709" s="157">
        <f>IF(A709="","",IF(Q709&gt;0,-Q709*B709*(1+BID_OFFER_SPREAD/2),-Q709*B709*(1-BID_OFFER_SPREAD/2)))</f>
        <v/>
      </c>
      <c r="T709" s="157">
        <f>IF(B709="","", K709+S709)</f>
        <v/>
      </c>
      <c r="U709" s="157">
        <f>IF(B709="","", R709*B709)</f>
        <v/>
      </c>
      <c r="V709" s="157">
        <f>IF(E709="","",U709/(U709+T709))</f>
        <v/>
      </c>
      <c r="W709" s="86">
        <f>IF(B709="","", IF(ROUND(V709,10)=ROUND(D709,10),"Correct", "Error"))</f>
        <v/>
      </c>
      <c r="X709" s="158">
        <f>IF(B709="","", T709+U709)</f>
        <v/>
      </c>
    </row>
    <row customHeight="1" ht="13.5" r="710" s="75">
      <c r="A710" s="126">
        <f>IF('Time Series Inputs'!A710="","",'Time Series Inputs'!A710)</f>
        <v/>
      </c>
      <c r="B710" s="157">
        <f>IF('Time Series Inputs'!B710="","",'Time Series Inputs'!B710)</f>
        <v/>
      </c>
      <c r="C710" s="157">
        <f>IF('Time Series Inputs'!C710="","",'Time Series Inputs'!C710)</f>
        <v/>
      </c>
      <c r="D710" s="157">
        <f>IF(A710="","",'Apply Constraints'!A710)</f>
        <v/>
      </c>
      <c r="E710" s="157">
        <f>IF(B710="","",(V709*B710/B709/(1+V709*(B710/B709-1))))</f>
        <v/>
      </c>
      <c r="F710" s="157">
        <f>IF(B710="","",R709*B710+T709)</f>
        <v/>
      </c>
      <c r="G710" s="157">
        <f>IF(B710="","", E710*F710)</f>
        <v/>
      </c>
      <c r="H710" s="157">
        <f>IF(B710="","", F710 - R709*B710)</f>
        <v/>
      </c>
      <c r="I710" s="157">
        <f>IF(B710="","", G710/B710)</f>
        <v/>
      </c>
      <c r="J710" s="157">
        <f>IF(B710="","", -F710* (1-(1-ANNUAL_STRATEGY_FEE)^(1/252)))</f>
        <v/>
      </c>
      <c r="K710" s="157">
        <f>IF(B710="","", H710+J710)</f>
        <v/>
      </c>
      <c r="L710" s="157">
        <f>IF(B710="","", K710+G710)</f>
        <v/>
      </c>
      <c r="M710" s="157">
        <f>IF(B710="","", G710/L710)</f>
        <v/>
      </c>
      <c r="N710" s="157">
        <f>IF(B710="","",(D710-M710))</f>
        <v/>
      </c>
      <c r="O710" s="157">
        <f>IF(B710="","",BID_OFFER_SPREAD/2*D710)</f>
        <v/>
      </c>
      <c r="P710" s="157">
        <f>IF(A710="","",IF(D710=0,-E710,IF(AND(D710=(N710+O710),NOT(O710=0)),0,IF(D710&gt;=M710,N710/(1+O710),N710/(1-O710)))))</f>
        <v/>
      </c>
      <c r="Q710" s="157">
        <f>IF(B710="","", IF(D710=0,F710*P710/B710, L710*P710/B710))</f>
        <v/>
      </c>
      <c r="R710" s="157">
        <f>IF(B710="","", Q710+I710)</f>
        <v/>
      </c>
      <c r="S710" s="157">
        <f>IF(A710="","",IF(Q710&gt;0,-Q710*B710*(1+BID_OFFER_SPREAD/2),-Q710*B710*(1-BID_OFFER_SPREAD/2)))</f>
        <v/>
      </c>
      <c r="T710" s="157">
        <f>IF(B710="","", K710+S710)</f>
        <v/>
      </c>
      <c r="U710" s="157">
        <f>IF(B710="","", R710*B710)</f>
        <v/>
      </c>
      <c r="V710" s="157">
        <f>IF(E710="","",U710/(U710+T710))</f>
        <v/>
      </c>
      <c r="W710" s="86">
        <f>IF(B710="","", IF(ROUND(V710,10)=ROUND(D710,10),"Correct", "Error"))</f>
        <v/>
      </c>
      <c r="X710" s="158">
        <f>IF(B710="","", T710+U710)</f>
        <v/>
      </c>
    </row>
    <row customHeight="1" ht="13.5" r="711" s="75">
      <c r="A711" s="126">
        <f>IF('Time Series Inputs'!A711="","",'Time Series Inputs'!A711)</f>
        <v/>
      </c>
      <c r="B711" s="157">
        <f>IF('Time Series Inputs'!B711="","",'Time Series Inputs'!B711)</f>
        <v/>
      </c>
      <c r="C711" s="157">
        <f>IF('Time Series Inputs'!C711="","",'Time Series Inputs'!C711)</f>
        <v/>
      </c>
      <c r="D711" s="157">
        <f>IF(A711="","",'Apply Constraints'!A711)</f>
        <v/>
      </c>
      <c r="E711" s="157">
        <f>IF(B711="","",(V710*B711/B710/(1+V710*(B711/B710-1))))</f>
        <v/>
      </c>
      <c r="F711" s="157">
        <f>IF(B711="","",R710*B711+T710)</f>
        <v/>
      </c>
      <c r="G711" s="157">
        <f>IF(B711="","", E711*F711)</f>
        <v/>
      </c>
      <c r="H711" s="157">
        <f>IF(B711="","", F711 - R710*B711)</f>
        <v/>
      </c>
      <c r="I711" s="157">
        <f>IF(B711="","", G711/B711)</f>
        <v/>
      </c>
      <c r="J711" s="157">
        <f>IF(B711="","", -F711* (1-(1-ANNUAL_STRATEGY_FEE)^(1/252)))</f>
        <v/>
      </c>
      <c r="K711" s="157">
        <f>IF(B711="","", H711+J711)</f>
        <v/>
      </c>
      <c r="L711" s="157">
        <f>IF(B711="","", K711+G711)</f>
        <v/>
      </c>
      <c r="M711" s="157">
        <f>IF(B711="","", G711/L711)</f>
        <v/>
      </c>
      <c r="N711" s="157">
        <f>IF(B711="","",(D711-M711))</f>
        <v/>
      </c>
      <c r="O711" s="157">
        <f>IF(B711="","",BID_OFFER_SPREAD/2*D711)</f>
        <v/>
      </c>
      <c r="P711" s="157">
        <f>IF(A711="","",IF(D711=0,-E711,IF(AND(D711=(N711+O711),NOT(O711=0)),0,IF(D711&gt;=M711,N711/(1+O711),N711/(1-O711)))))</f>
        <v/>
      </c>
      <c r="Q711" s="157">
        <f>IF(B711="","", IF(D711=0,F711*P711/B711, L711*P711/B711))</f>
        <v/>
      </c>
      <c r="R711" s="157">
        <f>IF(B711="","", Q711+I711)</f>
        <v/>
      </c>
      <c r="S711" s="157">
        <f>IF(A711="","",IF(Q711&gt;0,-Q711*B711*(1+BID_OFFER_SPREAD/2),-Q711*B711*(1-BID_OFFER_SPREAD/2)))</f>
        <v/>
      </c>
      <c r="T711" s="157">
        <f>IF(B711="","", K711+S711)</f>
        <v/>
      </c>
      <c r="U711" s="157">
        <f>IF(B711="","", R711*B711)</f>
        <v/>
      </c>
      <c r="V711" s="157">
        <f>IF(E711="","",U711/(U711+T711))</f>
        <v/>
      </c>
      <c r="W711" s="86">
        <f>IF(B711="","", IF(ROUND(V711,10)=ROUND(D711,10),"Correct", "Error"))</f>
        <v/>
      </c>
      <c r="X711" s="158">
        <f>IF(B711="","", T711+U711)</f>
        <v/>
      </c>
    </row>
    <row customHeight="1" ht="13.5" r="712" s="75">
      <c r="A712" s="126">
        <f>IF('Time Series Inputs'!A712="","",'Time Series Inputs'!A712)</f>
        <v/>
      </c>
      <c r="B712" s="157">
        <f>IF('Time Series Inputs'!B712="","",'Time Series Inputs'!B712)</f>
        <v/>
      </c>
      <c r="C712" s="157">
        <f>IF('Time Series Inputs'!C712="","",'Time Series Inputs'!C712)</f>
        <v/>
      </c>
      <c r="D712" s="157">
        <f>IF(A712="","",'Apply Constraints'!A712)</f>
        <v/>
      </c>
      <c r="E712" s="157">
        <f>IF(B712="","",(V711*B712/B711/(1+V711*(B712/B711-1))))</f>
        <v/>
      </c>
      <c r="F712" s="157">
        <f>IF(B712="","",R711*B712+T711)</f>
        <v/>
      </c>
      <c r="G712" s="157">
        <f>IF(B712="","", E712*F712)</f>
        <v/>
      </c>
      <c r="H712" s="157">
        <f>IF(B712="","", F712 - R711*B712)</f>
        <v/>
      </c>
      <c r="I712" s="157">
        <f>IF(B712="","", G712/B712)</f>
        <v/>
      </c>
      <c r="J712" s="157">
        <f>IF(B712="","", -F712* (1-(1-ANNUAL_STRATEGY_FEE)^(1/252)))</f>
        <v/>
      </c>
      <c r="K712" s="157">
        <f>IF(B712="","", H712+J712)</f>
        <v/>
      </c>
      <c r="L712" s="157">
        <f>IF(B712="","", K712+G712)</f>
        <v/>
      </c>
      <c r="M712" s="157">
        <f>IF(B712="","", G712/L712)</f>
        <v/>
      </c>
      <c r="N712" s="157">
        <f>IF(B712="","",(D712-M712))</f>
        <v/>
      </c>
      <c r="O712" s="157">
        <f>IF(B712="","",BID_OFFER_SPREAD/2*D712)</f>
        <v/>
      </c>
      <c r="P712" s="157">
        <f>IF(A712="","",IF(D712=0,-E712,IF(AND(D712=(N712+O712),NOT(O712=0)),0,IF(D712&gt;=M712,N712/(1+O712),N712/(1-O712)))))</f>
        <v/>
      </c>
      <c r="Q712" s="157">
        <f>IF(B712="","", IF(D712=0,F712*P712/B712, L712*P712/B712))</f>
        <v/>
      </c>
      <c r="R712" s="157">
        <f>IF(B712="","", Q712+I712)</f>
        <v/>
      </c>
      <c r="S712" s="157">
        <f>IF(A712="","",IF(Q712&gt;0,-Q712*B712*(1+BID_OFFER_SPREAD/2),-Q712*B712*(1-BID_OFFER_SPREAD/2)))</f>
        <v/>
      </c>
      <c r="T712" s="157">
        <f>IF(B712="","", K712+S712)</f>
        <v/>
      </c>
      <c r="U712" s="157">
        <f>IF(B712="","", R712*B712)</f>
        <v/>
      </c>
      <c r="V712" s="157">
        <f>IF(E712="","",U712/(U712+T712))</f>
        <v/>
      </c>
      <c r="W712" s="86">
        <f>IF(B712="","", IF(ROUND(V712,10)=ROUND(D712,10),"Correct", "Error"))</f>
        <v/>
      </c>
      <c r="X712" s="158">
        <f>IF(B712="","", T712+U712)</f>
        <v/>
      </c>
    </row>
    <row customHeight="1" ht="13.5" r="713" s="75">
      <c r="A713" s="126">
        <f>IF('Time Series Inputs'!A713="","",'Time Series Inputs'!A713)</f>
        <v/>
      </c>
      <c r="B713" s="157">
        <f>IF('Time Series Inputs'!B713="","",'Time Series Inputs'!B713)</f>
        <v/>
      </c>
      <c r="C713" s="157">
        <f>IF('Time Series Inputs'!C713="","",'Time Series Inputs'!C713)</f>
        <v/>
      </c>
      <c r="D713" s="157">
        <f>IF(A713="","",'Apply Constraints'!A713)</f>
        <v/>
      </c>
      <c r="E713" s="157">
        <f>IF(B713="","",(V712*B713/B712/(1+V712*(B713/B712-1))))</f>
        <v/>
      </c>
      <c r="F713" s="157">
        <f>IF(B713="","",R712*B713+T712)</f>
        <v/>
      </c>
      <c r="G713" s="157">
        <f>IF(B713="","", E713*F713)</f>
        <v/>
      </c>
      <c r="H713" s="157">
        <f>IF(B713="","", F713 - R712*B713)</f>
        <v/>
      </c>
      <c r="I713" s="157">
        <f>IF(B713="","", G713/B713)</f>
        <v/>
      </c>
      <c r="J713" s="157">
        <f>IF(B713="","", -F713* (1-(1-ANNUAL_STRATEGY_FEE)^(1/252)))</f>
        <v/>
      </c>
      <c r="K713" s="157">
        <f>IF(B713="","", H713+J713)</f>
        <v/>
      </c>
      <c r="L713" s="157">
        <f>IF(B713="","", K713+G713)</f>
        <v/>
      </c>
      <c r="M713" s="157">
        <f>IF(B713="","", G713/L713)</f>
        <v/>
      </c>
      <c r="N713" s="157">
        <f>IF(B713="","",(D713-M713))</f>
        <v/>
      </c>
      <c r="O713" s="157">
        <f>IF(B713="","",BID_OFFER_SPREAD/2*D713)</f>
        <v/>
      </c>
      <c r="P713" s="157">
        <f>IF(A713="","",IF(D713=0,-E713,IF(AND(D713=(N713+O713),NOT(O713=0)),0,IF(D713&gt;=M713,N713/(1+O713),N713/(1-O713)))))</f>
        <v/>
      </c>
      <c r="Q713" s="157">
        <f>IF(B713="","", IF(D713=0,F713*P713/B713, L713*P713/B713))</f>
        <v/>
      </c>
      <c r="R713" s="157">
        <f>IF(B713="","", Q713+I713)</f>
        <v/>
      </c>
      <c r="S713" s="157">
        <f>IF(A713="","",IF(Q713&gt;0,-Q713*B713*(1+BID_OFFER_SPREAD/2),-Q713*B713*(1-BID_OFFER_SPREAD/2)))</f>
        <v/>
      </c>
      <c r="T713" s="157">
        <f>IF(B713="","", K713+S713)</f>
        <v/>
      </c>
      <c r="U713" s="157">
        <f>IF(B713="","", R713*B713)</f>
        <v/>
      </c>
      <c r="V713" s="157">
        <f>IF(E713="","",U713/(U713+T713))</f>
        <v/>
      </c>
      <c r="W713" s="86">
        <f>IF(B713="","", IF(ROUND(V713,10)=ROUND(D713,10),"Correct", "Error"))</f>
        <v/>
      </c>
      <c r="X713" s="158">
        <f>IF(B713="","", T713+U713)</f>
        <v/>
      </c>
    </row>
    <row customHeight="1" ht="13.5" r="714" s="75">
      <c r="A714" s="126">
        <f>IF('Time Series Inputs'!A714="","",'Time Series Inputs'!A714)</f>
        <v/>
      </c>
      <c r="B714" s="157">
        <f>IF('Time Series Inputs'!B714="","",'Time Series Inputs'!B714)</f>
        <v/>
      </c>
      <c r="C714" s="157">
        <f>IF('Time Series Inputs'!C714="","",'Time Series Inputs'!C714)</f>
        <v/>
      </c>
      <c r="D714" s="157">
        <f>IF(A714="","",'Apply Constraints'!A714)</f>
        <v/>
      </c>
      <c r="E714" s="157">
        <f>IF(B714="","",(V713*B714/B713/(1+V713*(B714/B713-1))))</f>
        <v/>
      </c>
      <c r="F714" s="157">
        <f>IF(B714="","",R713*B714+T713)</f>
        <v/>
      </c>
      <c r="G714" s="157">
        <f>IF(B714="","", E714*F714)</f>
        <v/>
      </c>
      <c r="H714" s="157">
        <f>IF(B714="","", F714 - R713*B714)</f>
        <v/>
      </c>
      <c r="I714" s="157">
        <f>IF(B714="","", G714/B714)</f>
        <v/>
      </c>
      <c r="J714" s="157">
        <f>IF(B714="","", -F714* (1-(1-ANNUAL_STRATEGY_FEE)^(1/252)))</f>
        <v/>
      </c>
      <c r="K714" s="157">
        <f>IF(B714="","", H714+J714)</f>
        <v/>
      </c>
      <c r="L714" s="157">
        <f>IF(B714="","", K714+G714)</f>
        <v/>
      </c>
      <c r="M714" s="157">
        <f>IF(B714="","", G714/L714)</f>
        <v/>
      </c>
      <c r="N714" s="157">
        <f>IF(B714="","",(D714-M714))</f>
        <v/>
      </c>
      <c r="O714" s="157">
        <f>IF(B714="","",BID_OFFER_SPREAD/2*D714)</f>
        <v/>
      </c>
      <c r="P714" s="157">
        <f>IF(A714="","",IF(D714=0,-E714,IF(AND(D714=(N714+O714),NOT(O714=0)),0,IF(D714&gt;=M714,N714/(1+O714),N714/(1-O714)))))</f>
        <v/>
      </c>
      <c r="Q714" s="157">
        <f>IF(B714="","", IF(D714=0,F714*P714/B714, L714*P714/B714))</f>
        <v/>
      </c>
      <c r="R714" s="157">
        <f>IF(B714="","", Q714+I714)</f>
        <v/>
      </c>
      <c r="S714" s="157">
        <f>IF(A714="","",IF(Q714&gt;0,-Q714*B714*(1+BID_OFFER_SPREAD/2),-Q714*B714*(1-BID_OFFER_SPREAD/2)))</f>
        <v/>
      </c>
      <c r="T714" s="157">
        <f>IF(B714="","", K714+S714)</f>
        <v/>
      </c>
      <c r="U714" s="157">
        <f>IF(B714="","", R714*B714)</f>
        <v/>
      </c>
      <c r="V714" s="157">
        <f>IF(E714="","",U714/(U714+T714))</f>
        <v/>
      </c>
      <c r="W714" s="86">
        <f>IF(B714="","", IF(ROUND(V714,10)=ROUND(D714,10),"Correct", "Error"))</f>
        <v/>
      </c>
      <c r="X714" s="158">
        <f>IF(B714="","", T714+U714)</f>
        <v/>
      </c>
    </row>
    <row customHeight="1" ht="13.5" r="715" s="75">
      <c r="A715" s="126">
        <f>IF('Time Series Inputs'!A715="","",'Time Series Inputs'!A715)</f>
        <v/>
      </c>
      <c r="B715" s="157">
        <f>IF('Time Series Inputs'!B715="","",'Time Series Inputs'!B715)</f>
        <v/>
      </c>
      <c r="C715" s="157">
        <f>IF('Time Series Inputs'!C715="","",'Time Series Inputs'!C715)</f>
        <v/>
      </c>
      <c r="D715" s="157">
        <f>IF(A715="","",'Apply Constraints'!A715)</f>
        <v/>
      </c>
      <c r="E715" s="157">
        <f>IF(B715="","",(V714*B715/B714/(1+V714*(B715/B714-1))))</f>
        <v/>
      </c>
      <c r="F715" s="157">
        <f>IF(B715="","",R714*B715+T714)</f>
        <v/>
      </c>
      <c r="G715" s="157">
        <f>IF(B715="","", E715*F715)</f>
        <v/>
      </c>
      <c r="H715" s="157">
        <f>IF(B715="","", F715 - R714*B715)</f>
        <v/>
      </c>
      <c r="I715" s="157">
        <f>IF(B715="","", G715/B715)</f>
        <v/>
      </c>
      <c r="J715" s="157">
        <f>IF(B715="","", -F715* (1-(1-ANNUAL_STRATEGY_FEE)^(1/252)))</f>
        <v/>
      </c>
      <c r="K715" s="157">
        <f>IF(B715="","", H715+J715)</f>
        <v/>
      </c>
      <c r="L715" s="157">
        <f>IF(B715="","", K715+G715)</f>
        <v/>
      </c>
      <c r="M715" s="157">
        <f>IF(B715="","", G715/L715)</f>
        <v/>
      </c>
      <c r="N715" s="157">
        <f>IF(B715="","",(D715-M715))</f>
        <v/>
      </c>
      <c r="O715" s="157">
        <f>IF(B715="","",BID_OFFER_SPREAD/2*D715)</f>
        <v/>
      </c>
      <c r="P715" s="157">
        <f>IF(A715="","",IF(D715=0,-E715,IF(AND(D715=(N715+O715),NOT(O715=0)),0,IF(D715&gt;=M715,N715/(1+O715),N715/(1-O715)))))</f>
        <v/>
      </c>
      <c r="Q715" s="157">
        <f>IF(B715="","", IF(D715=0,F715*P715/B715, L715*P715/B715))</f>
        <v/>
      </c>
      <c r="R715" s="157">
        <f>IF(B715="","", Q715+I715)</f>
        <v/>
      </c>
      <c r="S715" s="157">
        <f>IF(A715="","",IF(Q715&gt;0,-Q715*B715*(1+BID_OFFER_SPREAD/2),-Q715*B715*(1-BID_OFFER_SPREAD/2)))</f>
        <v/>
      </c>
      <c r="T715" s="157">
        <f>IF(B715="","", K715+S715)</f>
        <v/>
      </c>
      <c r="U715" s="157">
        <f>IF(B715="","", R715*B715)</f>
        <v/>
      </c>
      <c r="V715" s="157">
        <f>IF(E715="","",U715/(U715+T715))</f>
        <v/>
      </c>
      <c r="W715" s="86">
        <f>IF(B715="","", IF(ROUND(V715,10)=ROUND(D715,10),"Correct", "Error"))</f>
        <v/>
      </c>
      <c r="X715" s="158">
        <f>IF(B715="","", T715+U715)</f>
        <v/>
      </c>
    </row>
    <row customHeight="1" ht="13.5" r="716" s="75">
      <c r="A716" s="126">
        <f>IF('Time Series Inputs'!A716="","",'Time Series Inputs'!A716)</f>
        <v/>
      </c>
      <c r="B716" s="157">
        <f>IF('Time Series Inputs'!B716="","",'Time Series Inputs'!B716)</f>
        <v/>
      </c>
      <c r="C716" s="157">
        <f>IF('Time Series Inputs'!C716="","",'Time Series Inputs'!C716)</f>
        <v/>
      </c>
      <c r="D716" s="157">
        <f>IF(A716="","",'Apply Constraints'!A716)</f>
        <v/>
      </c>
      <c r="E716" s="157">
        <f>IF(B716="","",(V715*B716/B715/(1+V715*(B716/B715-1))))</f>
        <v/>
      </c>
      <c r="F716" s="157">
        <f>IF(B716="","",R715*B716+T715)</f>
        <v/>
      </c>
      <c r="G716" s="157">
        <f>IF(B716="","", E716*F716)</f>
        <v/>
      </c>
      <c r="H716" s="157">
        <f>IF(B716="","", F716 - R715*B716)</f>
        <v/>
      </c>
      <c r="I716" s="157">
        <f>IF(B716="","", G716/B716)</f>
        <v/>
      </c>
      <c r="J716" s="157">
        <f>IF(B716="","", -F716* (1-(1-ANNUAL_STRATEGY_FEE)^(1/252)))</f>
        <v/>
      </c>
      <c r="K716" s="157">
        <f>IF(B716="","", H716+J716)</f>
        <v/>
      </c>
      <c r="L716" s="157">
        <f>IF(B716="","", K716+G716)</f>
        <v/>
      </c>
      <c r="M716" s="157">
        <f>IF(B716="","", G716/L716)</f>
        <v/>
      </c>
      <c r="N716" s="157">
        <f>IF(B716="","",(D716-M716))</f>
        <v/>
      </c>
      <c r="O716" s="157">
        <f>IF(B716="","",BID_OFFER_SPREAD/2*D716)</f>
        <v/>
      </c>
      <c r="P716" s="157">
        <f>IF(A716="","",IF(D716=0,-E716,IF(AND(D716=(N716+O716),NOT(O716=0)),0,IF(D716&gt;=M716,N716/(1+O716),N716/(1-O716)))))</f>
        <v/>
      </c>
      <c r="Q716" s="157">
        <f>IF(B716="","", IF(D716=0,F716*P716/B716, L716*P716/B716))</f>
        <v/>
      </c>
      <c r="R716" s="157">
        <f>IF(B716="","", Q716+I716)</f>
        <v/>
      </c>
      <c r="S716" s="157">
        <f>IF(A716="","",IF(Q716&gt;0,-Q716*B716*(1+BID_OFFER_SPREAD/2),-Q716*B716*(1-BID_OFFER_SPREAD/2)))</f>
        <v/>
      </c>
      <c r="T716" s="157">
        <f>IF(B716="","", K716+S716)</f>
        <v/>
      </c>
      <c r="U716" s="157">
        <f>IF(B716="","", R716*B716)</f>
        <v/>
      </c>
      <c r="V716" s="157">
        <f>IF(E716="","",U716/(U716+T716))</f>
        <v/>
      </c>
      <c r="W716" s="86">
        <f>IF(B716="","", IF(ROUND(V716,10)=ROUND(D716,10),"Correct", "Error"))</f>
        <v/>
      </c>
      <c r="X716" s="158">
        <f>IF(B716="","", T716+U716)</f>
        <v/>
      </c>
    </row>
    <row customHeight="1" ht="13.5" r="717" s="75">
      <c r="A717" s="126">
        <f>IF('Time Series Inputs'!A717="","",'Time Series Inputs'!A717)</f>
        <v/>
      </c>
      <c r="B717" s="157">
        <f>IF('Time Series Inputs'!B717="","",'Time Series Inputs'!B717)</f>
        <v/>
      </c>
      <c r="C717" s="157">
        <f>IF('Time Series Inputs'!C717="","",'Time Series Inputs'!C717)</f>
        <v/>
      </c>
      <c r="D717" s="157">
        <f>IF(A717="","",'Apply Constraints'!A717)</f>
        <v/>
      </c>
      <c r="E717" s="157">
        <f>IF(B717="","",(V716*B717/B716/(1+V716*(B717/B716-1))))</f>
        <v/>
      </c>
      <c r="F717" s="157">
        <f>IF(B717="","",R716*B717+T716)</f>
        <v/>
      </c>
      <c r="G717" s="157">
        <f>IF(B717="","", E717*F717)</f>
        <v/>
      </c>
      <c r="H717" s="157">
        <f>IF(B717="","", F717 - R716*B717)</f>
        <v/>
      </c>
      <c r="I717" s="157">
        <f>IF(B717="","", G717/B717)</f>
        <v/>
      </c>
      <c r="J717" s="157">
        <f>IF(B717="","", -F717* (1-(1-ANNUAL_STRATEGY_FEE)^(1/252)))</f>
        <v/>
      </c>
      <c r="K717" s="157">
        <f>IF(B717="","", H717+J717)</f>
        <v/>
      </c>
      <c r="L717" s="157">
        <f>IF(B717="","", K717+G717)</f>
        <v/>
      </c>
      <c r="M717" s="157">
        <f>IF(B717="","", G717/L717)</f>
        <v/>
      </c>
      <c r="N717" s="157">
        <f>IF(B717="","",(D717-M717))</f>
        <v/>
      </c>
      <c r="O717" s="157">
        <f>IF(B717="","",BID_OFFER_SPREAD/2*D717)</f>
        <v/>
      </c>
      <c r="P717" s="157">
        <f>IF(A717="","",IF(D717=0,-E717,IF(AND(D717=(N717+O717),NOT(O717=0)),0,IF(D717&gt;=M717,N717/(1+O717),N717/(1-O717)))))</f>
        <v/>
      </c>
      <c r="Q717" s="157">
        <f>IF(B717="","", IF(D717=0,F717*P717/B717, L717*P717/B717))</f>
        <v/>
      </c>
      <c r="R717" s="157">
        <f>IF(B717="","", Q717+I717)</f>
        <v/>
      </c>
      <c r="S717" s="157">
        <f>IF(A717="","",IF(Q717&gt;0,-Q717*B717*(1+BID_OFFER_SPREAD/2),-Q717*B717*(1-BID_OFFER_SPREAD/2)))</f>
        <v/>
      </c>
      <c r="T717" s="157">
        <f>IF(B717="","", K717+S717)</f>
        <v/>
      </c>
      <c r="U717" s="157">
        <f>IF(B717="","", R717*B717)</f>
        <v/>
      </c>
      <c r="V717" s="157">
        <f>IF(E717="","",U717/(U717+T717))</f>
        <v/>
      </c>
      <c r="W717" s="86">
        <f>IF(B717="","", IF(ROUND(V717,10)=ROUND(D717,10),"Correct", "Error"))</f>
        <v/>
      </c>
      <c r="X717" s="158">
        <f>IF(B717="","", T717+U717)</f>
        <v/>
      </c>
    </row>
    <row customHeight="1" ht="13.5" r="718" s="75">
      <c r="A718" s="126">
        <f>IF('Time Series Inputs'!A718="","",'Time Series Inputs'!A718)</f>
        <v/>
      </c>
      <c r="B718" s="157">
        <f>IF('Time Series Inputs'!B718="","",'Time Series Inputs'!B718)</f>
        <v/>
      </c>
      <c r="C718" s="157">
        <f>IF('Time Series Inputs'!C718="","",'Time Series Inputs'!C718)</f>
        <v/>
      </c>
      <c r="D718" s="157">
        <f>IF(A718="","",'Apply Constraints'!A718)</f>
        <v/>
      </c>
      <c r="E718" s="157">
        <f>IF(B718="","",(V717*B718/B717/(1+V717*(B718/B717-1))))</f>
        <v/>
      </c>
      <c r="F718" s="157">
        <f>IF(B718="","",R717*B718+T717)</f>
        <v/>
      </c>
      <c r="G718" s="157">
        <f>IF(B718="","", E718*F718)</f>
        <v/>
      </c>
      <c r="H718" s="157">
        <f>IF(B718="","", F718 - R717*B718)</f>
        <v/>
      </c>
      <c r="I718" s="157">
        <f>IF(B718="","", G718/B718)</f>
        <v/>
      </c>
      <c r="J718" s="157">
        <f>IF(B718="","", -F718* (1-(1-ANNUAL_STRATEGY_FEE)^(1/252)))</f>
        <v/>
      </c>
      <c r="K718" s="157">
        <f>IF(B718="","", H718+J718)</f>
        <v/>
      </c>
      <c r="L718" s="157">
        <f>IF(B718="","", K718+G718)</f>
        <v/>
      </c>
      <c r="M718" s="157">
        <f>IF(B718="","", G718/L718)</f>
        <v/>
      </c>
      <c r="N718" s="157">
        <f>IF(B718="","",(D718-M718))</f>
        <v/>
      </c>
      <c r="O718" s="157">
        <f>IF(B718="","",BID_OFFER_SPREAD/2*D718)</f>
        <v/>
      </c>
      <c r="P718" s="157">
        <f>IF(A718="","",IF(D718=0,-E718,IF(AND(D718=(N718+O718),NOT(O718=0)),0,IF(D718&gt;=M718,N718/(1+O718),N718/(1-O718)))))</f>
        <v/>
      </c>
      <c r="Q718" s="157">
        <f>IF(B718="","", IF(D718=0,F718*P718/B718, L718*P718/B718))</f>
        <v/>
      </c>
      <c r="R718" s="157">
        <f>IF(B718="","", Q718+I718)</f>
        <v/>
      </c>
      <c r="S718" s="157">
        <f>IF(A718="","",IF(Q718&gt;0,-Q718*B718*(1+BID_OFFER_SPREAD/2),-Q718*B718*(1-BID_OFFER_SPREAD/2)))</f>
        <v/>
      </c>
      <c r="T718" s="157">
        <f>IF(B718="","", K718+S718)</f>
        <v/>
      </c>
      <c r="U718" s="157">
        <f>IF(B718="","", R718*B718)</f>
        <v/>
      </c>
      <c r="V718" s="157">
        <f>IF(E718="","",U718/(U718+T718))</f>
        <v/>
      </c>
      <c r="W718" s="86">
        <f>IF(B718="","", IF(ROUND(V718,10)=ROUND(D718,10),"Correct", "Error"))</f>
        <v/>
      </c>
      <c r="X718" s="158">
        <f>IF(B718="","", T718+U718)</f>
        <v/>
      </c>
    </row>
    <row customHeight="1" ht="13.5" r="719" s="75">
      <c r="A719" s="126">
        <f>IF('Time Series Inputs'!A719="","",'Time Series Inputs'!A719)</f>
        <v/>
      </c>
      <c r="B719" s="157">
        <f>IF('Time Series Inputs'!B719="","",'Time Series Inputs'!B719)</f>
        <v/>
      </c>
      <c r="C719" s="157">
        <f>IF('Time Series Inputs'!C719="","",'Time Series Inputs'!C719)</f>
        <v/>
      </c>
      <c r="D719" s="157">
        <f>IF(A719="","",'Apply Constraints'!A719)</f>
        <v/>
      </c>
      <c r="E719" s="157">
        <f>IF(B719="","",(V718*B719/B718/(1+V718*(B719/B718-1))))</f>
        <v/>
      </c>
      <c r="F719" s="157">
        <f>IF(B719="","",R718*B719+T718)</f>
        <v/>
      </c>
      <c r="G719" s="157">
        <f>IF(B719="","", E719*F719)</f>
        <v/>
      </c>
      <c r="H719" s="157">
        <f>IF(B719="","", F719 - R718*B719)</f>
        <v/>
      </c>
      <c r="I719" s="157">
        <f>IF(B719="","", G719/B719)</f>
        <v/>
      </c>
      <c r="J719" s="157">
        <f>IF(B719="","", -F719* (1-(1-ANNUAL_STRATEGY_FEE)^(1/252)))</f>
        <v/>
      </c>
      <c r="K719" s="157">
        <f>IF(B719="","", H719+J719)</f>
        <v/>
      </c>
      <c r="L719" s="157">
        <f>IF(B719="","", K719+G719)</f>
        <v/>
      </c>
      <c r="M719" s="157">
        <f>IF(B719="","", G719/L719)</f>
        <v/>
      </c>
      <c r="N719" s="157">
        <f>IF(B719="","",(D719-M719))</f>
        <v/>
      </c>
      <c r="O719" s="157">
        <f>IF(B719="","",BID_OFFER_SPREAD/2*D719)</f>
        <v/>
      </c>
      <c r="P719" s="157">
        <f>IF(A719="","",IF(D719=0,-E719,IF(AND(D719=(N719+O719),NOT(O719=0)),0,IF(D719&gt;=M719,N719/(1+O719),N719/(1-O719)))))</f>
        <v/>
      </c>
      <c r="Q719" s="157">
        <f>IF(B719="","", IF(D719=0,F719*P719/B719, L719*P719/B719))</f>
        <v/>
      </c>
      <c r="R719" s="157">
        <f>IF(B719="","", Q719+I719)</f>
        <v/>
      </c>
      <c r="S719" s="157">
        <f>IF(A719="","",IF(Q719&gt;0,-Q719*B719*(1+BID_OFFER_SPREAD/2),-Q719*B719*(1-BID_OFFER_SPREAD/2)))</f>
        <v/>
      </c>
      <c r="T719" s="157">
        <f>IF(B719="","", K719+S719)</f>
        <v/>
      </c>
      <c r="U719" s="157">
        <f>IF(B719="","", R719*B719)</f>
        <v/>
      </c>
      <c r="V719" s="157">
        <f>IF(E719="","",U719/(U719+T719))</f>
        <v/>
      </c>
      <c r="W719" s="86">
        <f>IF(B719="","", IF(ROUND(V719,10)=ROUND(D719,10),"Correct", "Error"))</f>
        <v/>
      </c>
      <c r="X719" s="158">
        <f>IF(B719="","", T719+U719)</f>
        <v/>
      </c>
    </row>
    <row customHeight="1" ht="13.5" r="720" s="75">
      <c r="A720" s="126">
        <f>IF('Time Series Inputs'!A720="","",'Time Series Inputs'!A720)</f>
        <v/>
      </c>
      <c r="B720" s="157">
        <f>IF('Time Series Inputs'!B720="","",'Time Series Inputs'!B720)</f>
        <v/>
      </c>
      <c r="C720" s="157">
        <f>IF('Time Series Inputs'!C720="","",'Time Series Inputs'!C720)</f>
        <v/>
      </c>
      <c r="D720" s="157">
        <f>IF(A720="","",'Apply Constraints'!A720)</f>
        <v/>
      </c>
      <c r="E720" s="157">
        <f>IF(B720="","",(V719*B720/B719/(1+V719*(B720/B719-1))))</f>
        <v/>
      </c>
      <c r="F720" s="157">
        <f>IF(B720="","",R719*B720+T719)</f>
        <v/>
      </c>
      <c r="G720" s="157">
        <f>IF(B720="","", E720*F720)</f>
        <v/>
      </c>
      <c r="H720" s="157">
        <f>IF(B720="","", F720 - R719*B720)</f>
        <v/>
      </c>
      <c r="I720" s="157">
        <f>IF(B720="","", G720/B720)</f>
        <v/>
      </c>
      <c r="J720" s="157">
        <f>IF(B720="","", -F720* (1-(1-ANNUAL_STRATEGY_FEE)^(1/252)))</f>
        <v/>
      </c>
      <c r="K720" s="157">
        <f>IF(B720="","", H720+J720)</f>
        <v/>
      </c>
      <c r="L720" s="157">
        <f>IF(B720="","", K720+G720)</f>
        <v/>
      </c>
      <c r="M720" s="157">
        <f>IF(B720="","", G720/L720)</f>
        <v/>
      </c>
      <c r="N720" s="157">
        <f>IF(B720="","",(D720-M720))</f>
        <v/>
      </c>
      <c r="O720" s="157">
        <f>IF(B720="","",BID_OFFER_SPREAD/2*D720)</f>
        <v/>
      </c>
      <c r="P720" s="157">
        <f>IF(A720="","",IF(D720=0,-E720,IF(AND(D720=(N720+O720),NOT(O720=0)),0,IF(D720&gt;=M720,N720/(1+O720),N720/(1-O720)))))</f>
        <v/>
      </c>
      <c r="Q720" s="157">
        <f>IF(B720="","", IF(D720=0,F720*P720/B720, L720*P720/B720))</f>
        <v/>
      </c>
      <c r="R720" s="157">
        <f>IF(B720="","", Q720+I720)</f>
        <v/>
      </c>
      <c r="S720" s="157">
        <f>IF(A720="","",IF(Q720&gt;0,-Q720*B720*(1+BID_OFFER_SPREAD/2),-Q720*B720*(1-BID_OFFER_SPREAD/2)))</f>
        <v/>
      </c>
      <c r="T720" s="157">
        <f>IF(B720="","", K720+S720)</f>
        <v/>
      </c>
      <c r="U720" s="157">
        <f>IF(B720="","", R720*B720)</f>
        <v/>
      </c>
      <c r="V720" s="157">
        <f>IF(E720="","",U720/(U720+T720))</f>
        <v/>
      </c>
      <c r="W720" s="86">
        <f>IF(B720="","", IF(ROUND(V720,10)=ROUND(D720,10),"Correct", "Error"))</f>
        <v/>
      </c>
      <c r="X720" s="158">
        <f>IF(B720="","", T720+U720)</f>
        <v/>
      </c>
    </row>
    <row customHeight="1" ht="13.5" r="721" s="75">
      <c r="A721" s="126">
        <f>IF('Time Series Inputs'!A721="","",'Time Series Inputs'!A721)</f>
        <v/>
      </c>
      <c r="B721" s="157">
        <f>IF('Time Series Inputs'!B721="","",'Time Series Inputs'!B721)</f>
        <v/>
      </c>
      <c r="C721" s="157">
        <f>IF('Time Series Inputs'!C721="","",'Time Series Inputs'!C721)</f>
        <v/>
      </c>
      <c r="D721" s="157">
        <f>IF(A721="","",'Apply Constraints'!A721)</f>
        <v/>
      </c>
      <c r="E721" s="157">
        <f>IF(B721="","",(V720*B721/B720/(1+V720*(B721/B720-1))))</f>
        <v/>
      </c>
      <c r="F721" s="157">
        <f>IF(B721="","",R720*B721+T720)</f>
        <v/>
      </c>
      <c r="G721" s="157">
        <f>IF(B721="","", E721*F721)</f>
        <v/>
      </c>
      <c r="H721" s="157">
        <f>IF(B721="","", F721 - R720*B721)</f>
        <v/>
      </c>
      <c r="I721" s="157">
        <f>IF(B721="","", G721/B721)</f>
        <v/>
      </c>
      <c r="J721" s="157">
        <f>IF(B721="","", -F721* (1-(1-ANNUAL_STRATEGY_FEE)^(1/252)))</f>
        <v/>
      </c>
      <c r="K721" s="157">
        <f>IF(B721="","", H721+J721)</f>
        <v/>
      </c>
      <c r="L721" s="157">
        <f>IF(B721="","", K721+G721)</f>
        <v/>
      </c>
      <c r="M721" s="157">
        <f>IF(B721="","", G721/L721)</f>
        <v/>
      </c>
      <c r="N721" s="157">
        <f>IF(B721="","",(D721-M721))</f>
        <v/>
      </c>
      <c r="O721" s="157">
        <f>IF(B721="","",BID_OFFER_SPREAD/2*D721)</f>
        <v/>
      </c>
      <c r="P721" s="157">
        <f>IF(A721="","",IF(D721=0,-E721,IF(AND(D721=(N721+O721),NOT(O721=0)),0,IF(D721&gt;=M721,N721/(1+O721),N721/(1-O721)))))</f>
        <v/>
      </c>
      <c r="Q721" s="157">
        <f>IF(B721="","", IF(D721=0,F721*P721/B721, L721*P721/B721))</f>
        <v/>
      </c>
      <c r="R721" s="157">
        <f>IF(B721="","", Q721+I721)</f>
        <v/>
      </c>
      <c r="S721" s="157">
        <f>IF(A721="","",IF(Q721&gt;0,-Q721*B721*(1+BID_OFFER_SPREAD/2),-Q721*B721*(1-BID_OFFER_SPREAD/2)))</f>
        <v/>
      </c>
      <c r="T721" s="157">
        <f>IF(B721="","", K721+S721)</f>
        <v/>
      </c>
      <c r="U721" s="157">
        <f>IF(B721="","", R721*B721)</f>
        <v/>
      </c>
      <c r="V721" s="157">
        <f>IF(E721="","",U721/(U721+T721))</f>
        <v/>
      </c>
      <c r="W721" s="86">
        <f>IF(B721="","", IF(ROUND(V721,10)=ROUND(D721,10),"Correct", "Error"))</f>
        <v/>
      </c>
      <c r="X721" s="158">
        <f>IF(B721="","", T721+U721)</f>
        <v/>
      </c>
    </row>
    <row customHeight="1" ht="13.5" r="722" s="75">
      <c r="A722" s="126">
        <f>IF('Time Series Inputs'!A722="","",'Time Series Inputs'!A722)</f>
        <v/>
      </c>
      <c r="B722" s="157">
        <f>IF('Time Series Inputs'!B722="","",'Time Series Inputs'!B722)</f>
        <v/>
      </c>
      <c r="C722" s="157">
        <f>IF('Time Series Inputs'!C722="","",'Time Series Inputs'!C722)</f>
        <v/>
      </c>
      <c r="D722" s="157">
        <f>IF(A722="","",'Apply Constraints'!A722)</f>
        <v/>
      </c>
      <c r="E722" s="157">
        <f>IF(B722="","",(V721*B722/B721/(1+V721*(B722/B721-1))))</f>
        <v/>
      </c>
      <c r="F722" s="157">
        <f>IF(B722="","",R721*B722+T721)</f>
        <v/>
      </c>
      <c r="G722" s="157">
        <f>IF(B722="","", E722*F722)</f>
        <v/>
      </c>
      <c r="H722" s="157">
        <f>IF(B722="","", F722 - R721*B722)</f>
        <v/>
      </c>
      <c r="I722" s="157">
        <f>IF(B722="","", G722/B722)</f>
        <v/>
      </c>
      <c r="J722" s="157">
        <f>IF(B722="","", -F722* (1-(1-ANNUAL_STRATEGY_FEE)^(1/252)))</f>
        <v/>
      </c>
      <c r="K722" s="157">
        <f>IF(B722="","", H722+J722)</f>
        <v/>
      </c>
      <c r="L722" s="157">
        <f>IF(B722="","", K722+G722)</f>
        <v/>
      </c>
      <c r="M722" s="157">
        <f>IF(B722="","", G722/L722)</f>
        <v/>
      </c>
      <c r="N722" s="157">
        <f>IF(B722="","",(D722-M722))</f>
        <v/>
      </c>
      <c r="O722" s="157">
        <f>IF(B722="","",BID_OFFER_SPREAD/2*D722)</f>
        <v/>
      </c>
      <c r="P722" s="157">
        <f>IF(A722="","",IF(D722=0,-E722,IF(AND(D722=(N722+O722),NOT(O722=0)),0,IF(D722&gt;=M722,N722/(1+O722),N722/(1-O722)))))</f>
        <v/>
      </c>
      <c r="Q722" s="157">
        <f>IF(B722="","", IF(D722=0,F722*P722/B722, L722*P722/B722))</f>
        <v/>
      </c>
      <c r="R722" s="157">
        <f>IF(B722="","", Q722+I722)</f>
        <v/>
      </c>
      <c r="S722" s="157">
        <f>IF(A722="","",IF(Q722&gt;0,-Q722*B722*(1+BID_OFFER_SPREAD/2),-Q722*B722*(1-BID_OFFER_SPREAD/2)))</f>
        <v/>
      </c>
      <c r="T722" s="157">
        <f>IF(B722="","", K722+S722)</f>
        <v/>
      </c>
      <c r="U722" s="157">
        <f>IF(B722="","", R722*B722)</f>
        <v/>
      </c>
      <c r="V722" s="157">
        <f>IF(E722="","",U722/(U722+T722))</f>
        <v/>
      </c>
      <c r="W722" s="86">
        <f>IF(B722="","", IF(ROUND(V722,10)=ROUND(D722,10),"Correct", "Error"))</f>
        <v/>
      </c>
      <c r="X722" s="158">
        <f>IF(B722="","", T722+U722)</f>
        <v/>
      </c>
    </row>
    <row customHeight="1" ht="13.5" r="723" s="75">
      <c r="A723" s="126">
        <f>IF('Time Series Inputs'!A723="","",'Time Series Inputs'!A723)</f>
        <v/>
      </c>
      <c r="B723" s="157">
        <f>IF('Time Series Inputs'!B723="","",'Time Series Inputs'!B723)</f>
        <v/>
      </c>
      <c r="C723" s="157">
        <f>IF('Time Series Inputs'!C723="","",'Time Series Inputs'!C723)</f>
        <v/>
      </c>
      <c r="D723" s="157">
        <f>IF(A723="","",'Apply Constraints'!A723)</f>
        <v/>
      </c>
      <c r="E723" s="157">
        <f>IF(B723="","",(V722*B723/B722/(1+V722*(B723/B722-1))))</f>
        <v/>
      </c>
      <c r="F723" s="157">
        <f>IF(B723="","",R722*B723+T722)</f>
        <v/>
      </c>
      <c r="G723" s="157">
        <f>IF(B723="","", E723*F723)</f>
        <v/>
      </c>
      <c r="H723" s="157">
        <f>IF(B723="","", F723 - R722*B723)</f>
        <v/>
      </c>
      <c r="I723" s="157">
        <f>IF(B723="","", G723/B723)</f>
        <v/>
      </c>
      <c r="J723" s="157">
        <f>IF(B723="","", -F723* (1-(1-ANNUAL_STRATEGY_FEE)^(1/252)))</f>
        <v/>
      </c>
      <c r="K723" s="157">
        <f>IF(B723="","", H723+J723)</f>
        <v/>
      </c>
      <c r="L723" s="157">
        <f>IF(B723="","", K723+G723)</f>
        <v/>
      </c>
      <c r="M723" s="157">
        <f>IF(B723="","", G723/L723)</f>
        <v/>
      </c>
      <c r="N723" s="157">
        <f>IF(B723="","",(D723-M723))</f>
        <v/>
      </c>
      <c r="O723" s="157">
        <f>IF(B723="","",BID_OFFER_SPREAD/2*D723)</f>
        <v/>
      </c>
      <c r="P723" s="157">
        <f>IF(A723="","",IF(D723=0,-E723,IF(AND(D723=(N723+O723),NOT(O723=0)),0,IF(D723&gt;=M723,N723/(1+O723),N723/(1-O723)))))</f>
        <v/>
      </c>
      <c r="Q723" s="157">
        <f>IF(B723="","", IF(D723=0,F723*P723/B723, L723*P723/B723))</f>
        <v/>
      </c>
      <c r="R723" s="157">
        <f>IF(B723="","", Q723+I723)</f>
        <v/>
      </c>
      <c r="S723" s="157">
        <f>IF(A723="","",IF(Q723&gt;0,-Q723*B723*(1+BID_OFFER_SPREAD/2),-Q723*B723*(1-BID_OFFER_SPREAD/2)))</f>
        <v/>
      </c>
      <c r="T723" s="157">
        <f>IF(B723="","", K723+S723)</f>
        <v/>
      </c>
      <c r="U723" s="157">
        <f>IF(B723="","", R723*B723)</f>
        <v/>
      </c>
      <c r="V723" s="157">
        <f>IF(E723="","",U723/(U723+T723))</f>
        <v/>
      </c>
      <c r="W723" s="86">
        <f>IF(B723="","", IF(ROUND(V723,10)=ROUND(D723,10),"Correct", "Error"))</f>
        <v/>
      </c>
      <c r="X723" s="158">
        <f>IF(B723="","", T723+U723)</f>
        <v/>
      </c>
    </row>
    <row customHeight="1" ht="13.5" r="724" s="75">
      <c r="A724" s="126">
        <f>IF('Time Series Inputs'!A724="","",'Time Series Inputs'!A724)</f>
        <v/>
      </c>
      <c r="B724" s="157">
        <f>IF('Time Series Inputs'!B724="","",'Time Series Inputs'!B724)</f>
        <v/>
      </c>
      <c r="C724" s="157">
        <f>IF('Time Series Inputs'!C724="","",'Time Series Inputs'!C724)</f>
        <v/>
      </c>
      <c r="D724" s="157">
        <f>IF(A724="","",'Apply Constraints'!A724)</f>
        <v/>
      </c>
      <c r="E724" s="157">
        <f>IF(B724="","",(V723*B724/B723/(1+V723*(B724/B723-1))))</f>
        <v/>
      </c>
      <c r="F724" s="157">
        <f>IF(B724="","",R723*B724+T723)</f>
        <v/>
      </c>
      <c r="G724" s="157">
        <f>IF(B724="","", E724*F724)</f>
        <v/>
      </c>
      <c r="H724" s="157">
        <f>IF(B724="","", F724 - R723*B724)</f>
        <v/>
      </c>
      <c r="I724" s="157">
        <f>IF(B724="","", G724/B724)</f>
        <v/>
      </c>
      <c r="J724" s="157">
        <f>IF(B724="","", -F724* (1-(1-ANNUAL_STRATEGY_FEE)^(1/252)))</f>
        <v/>
      </c>
      <c r="K724" s="157">
        <f>IF(B724="","", H724+J724)</f>
        <v/>
      </c>
      <c r="L724" s="157">
        <f>IF(B724="","", K724+G724)</f>
        <v/>
      </c>
      <c r="M724" s="157">
        <f>IF(B724="","", G724/L724)</f>
        <v/>
      </c>
      <c r="N724" s="157">
        <f>IF(B724="","",(D724-M724))</f>
        <v/>
      </c>
      <c r="O724" s="157">
        <f>IF(B724="","",BID_OFFER_SPREAD/2*D724)</f>
        <v/>
      </c>
      <c r="P724" s="157">
        <f>IF(A724="","",IF(D724=0,-E724,IF(AND(D724=(N724+O724),NOT(O724=0)),0,IF(D724&gt;=M724,N724/(1+O724),N724/(1-O724)))))</f>
        <v/>
      </c>
      <c r="Q724" s="157">
        <f>IF(B724="","", IF(D724=0,F724*P724/B724, L724*P724/B724))</f>
        <v/>
      </c>
      <c r="R724" s="157">
        <f>IF(B724="","", Q724+I724)</f>
        <v/>
      </c>
      <c r="S724" s="157">
        <f>IF(A724="","",IF(Q724&gt;0,-Q724*B724*(1+BID_OFFER_SPREAD/2),-Q724*B724*(1-BID_OFFER_SPREAD/2)))</f>
        <v/>
      </c>
      <c r="T724" s="157">
        <f>IF(B724="","", K724+S724)</f>
        <v/>
      </c>
      <c r="U724" s="157">
        <f>IF(B724="","", R724*B724)</f>
        <v/>
      </c>
      <c r="V724" s="157">
        <f>IF(E724="","",U724/(U724+T724))</f>
        <v/>
      </c>
      <c r="W724" s="86">
        <f>IF(B724="","", IF(ROUND(V724,10)=ROUND(D724,10),"Correct", "Error"))</f>
        <v/>
      </c>
      <c r="X724" s="158">
        <f>IF(B724="","", T724+U724)</f>
        <v/>
      </c>
    </row>
    <row customHeight="1" ht="13.5" r="725" s="75">
      <c r="A725" s="126">
        <f>IF('Time Series Inputs'!A725="","",'Time Series Inputs'!A725)</f>
        <v/>
      </c>
      <c r="B725" s="157">
        <f>IF('Time Series Inputs'!B725="","",'Time Series Inputs'!B725)</f>
        <v/>
      </c>
      <c r="C725" s="157">
        <f>IF('Time Series Inputs'!C725="","",'Time Series Inputs'!C725)</f>
        <v/>
      </c>
      <c r="D725" s="157">
        <f>IF(A725="","",'Apply Constraints'!A725)</f>
        <v/>
      </c>
      <c r="E725" s="157">
        <f>IF(B725="","",(V724*B725/B724/(1+V724*(B725/B724-1))))</f>
        <v/>
      </c>
      <c r="F725" s="157">
        <f>IF(B725="","",R724*B725+T724)</f>
        <v/>
      </c>
      <c r="G725" s="157">
        <f>IF(B725="","", E725*F725)</f>
        <v/>
      </c>
      <c r="H725" s="157">
        <f>IF(B725="","", F725 - R724*B725)</f>
        <v/>
      </c>
      <c r="I725" s="157">
        <f>IF(B725="","", G725/B725)</f>
        <v/>
      </c>
      <c r="J725" s="157">
        <f>IF(B725="","", -F725* (1-(1-ANNUAL_STRATEGY_FEE)^(1/252)))</f>
        <v/>
      </c>
      <c r="K725" s="157">
        <f>IF(B725="","", H725+J725)</f>
        <v/>
      </c>
      <c r="L725" s="157">
        <f>IF(B725="","", K725+G725)</f>
        <v/>
      </c>
      <c r="M725" s="157">
        <f>IF(B725="","", G725/L725)</f>
        <v/>
      </c>
      <c r="N725" s="157">
        <f>IF(B725="","",(D725-M725))</f>
        <v/>
      </c>
      <c r="O725" s="157">
        <f>IF(B725="","",BID_OFFER_SPREAD/2*D725)</f>
        <v/>
      </c>
      <c r="P725" s="157">
        <f>IF(A725="","",IF(D725=0,-E725,IF(AND(D725=(N725+O725),NOT(O725=0)),0,IF(D725&gt;=M725,N725/(1+O725),N725/(1-O725)))))</f>
        <v/>
      </c>
      <c r="Q725" s="157">
        <f>IF(B725="","", IF(D725=0,F725*P725/B725, L725*P725/B725))</f>
        <v/>
      </c>
      <c r="R725" s="157">
        <f>IF(B725="","", Q725+I725)</f>
        <v/>
      </c>
      <c r="S725" s="157">
        <f>IF(A725="","",IF(Q725&gt;0,-Q725*B725*(1+BID_OFFER_SPREAD/2),-Q725*B725*(1-BID_OFFER_SPREAD/2)))</f>
        <v/>
      </c>
      <c r="T725" s="157">
        <f>IF(B725="","", K725+S725)</f>
        <v/>
      </c>
      <c r="U725" s="157">
        <f>IF(B725="","", R725*B725)</f>
        <v/>
      </c>
      <c r="V725" s="157">
        <f>IF(E725="","",U725/(U725+T725))</f>
        <v/>
      </c>
      <c r="W725" s="86">
        <f>IF(B725="","", IF(ROUND(V725,10)=ROUND(D725,10),"Correct", "Error"))</f>
        <v/>
      </c>
      <c r="X725" s="158">
        <f>IF(B725="","", T725+U725)</f>
        <v/>
      </c>
    </row>
    <row customHeight="1" ht="13.5" r="726" s="75">
      <c r="A726" s="126">
        <f>IF('Time Series Inputs'!A726="","",'Time Series Inputs'!A726)</f>
        <v/>
      </c>
      <c r="B726" s="157">
        <f>IF('Time Series Inputs'!B726="","",'Time Series Inputs'!B726)</f>
        <v/>
      </c>
      <c r="C726" s="157">
        <f>IF('Time Series Inputs'!C726="","",'Time Series Inputs'!C726)</f>
        <v/>
      </c>
      <c r="D726" s="157">
        <f>IF(A726="","",'Apply Constraints'!A726)</f>
        <v/>
      </c>
      <c r="E726" s="157">
        <f>IF(B726="","",(V725*B726/B725/(1+V725*(B726/B725-1))))</f>
        <v/>
      </c>
      <c r="F726" s="157">
        <f>IF(B726="","",R725*B726+T725)</f>
        <v/>
      </c>
      <c r="G726" s="157">
        <f>IF(B726="","", E726*F726)</f>
        <v/>
      </c>
      <c r="H726" s="157">
        <f>IF(B726="","", F726 - R725*B726)</f>
        <v/>
      </c>
      <c r="I726" s="157">
        <f>IF(B726="","", G726/B726)</f>
        <v/>
      </c>
      <c r="J726" s="157">
        <f>IF(B726="","", -F726* (1-(1-ANNUAL_STRATEGY_FEE)^(1/252)))</f>
        <v/>
      </c>
      <c r="K726" s="157">
        <f>IF(B726="","", H726+J726)</f>
        <v/>
      </c>
      <c r="L726" s="157">
        <f>IF(B726="","", K726+G726)</f>
        <v/>
      </c>
      <c r="M726" s="157">
        <f>IF(B726="","", G726/L726)</f>
        <v/>
      </c>
      <c r="N726" s="157">
        <f>IF(B726="","",(D726-M726))</f>
        <v/>
      </c>
      <c r="O726" s="157">
        <f>IF(B726="","",BID_OFFER_SPREAD/2*D726)</f>
        <v/>
      </c>
      <c r="P726" s="157">
        <f>IF(A726="","",IF(D726=0,-E726,IF(AND(D726=(N726+O726),NOT(O726=0)),0,IF(D726&gt;=M726,N726/(1+O726),N726/(1-O726)))))</f>
        <v/>
      </c>
      <c r="Q726" s="157">
        <f>IF(B726="","", IF(D726=0,F726*P726/B726, L726*P726/B726))</f>
        <v/>
      </c>
      <c r="R726" s="157">
        <f>IF(B726="","", Q726+I726)</f>
        <v/>
      </c>
      <c r="S726" s="157">
        <f>IF(A726="","",IF(Q726&gt;0,-Q726*B726*(1+BID_OFFER_SPREAD/2),-Q726*B726*(1-BID_OFFER_SPREAD/2)))</f>
        <v/>
      </c>
      <c r="T726" s="157">
        <f>IF(B726="","", K726+S726)</f>
        <v/>
      </c>
      <c r="U726" s="157">
        <f>IF(B726="","", R726*B726)</f>
        <v/>
      </c>
      <c r="V726" s="157">
        <f>IF(E726="","",U726/(U726+T726))</f>
        <v/>
      </c>
      <c r="W726" s="86">
        <f>IF(B726="","", IF(ROUND(V726,10)=ROUND(D726,10),"Correct", "Error"))</f>
        <v/>
      </c>
      <c r="X726" s="158">
        <f>IF(B726="","", T726+U726)</f>
        <v/>
      </c>
    </row>
    <row customHeight="1" ht="13.5" r="727" s="75">
      <c r="A727" s="126">
        <f>IF('Time Series Inputs'!A727="","",'Time Series Inputs'!A727)</f>
        <v/>
      </c>
      <c r="B727" s="157">
        <f>IF('Time Series Inputs'!B727="","",'Time Series Inputs'!B727)</f>
        <v/>
      </c>
      <c r="C727" s="157">
        <f>IF('Time Series Inputs'!C727="","",'Time Series Inputs'!C727)</f>
        <v/>
      </c>
      <c r="D727" s="157">
        <f>IF(A727="","",'Apply Constraints'!A727)</f>
        <v/>
      </c>
      <c r="E727" s="157">
        <f>IF(B727="","",(V726*B727/B726/(1+V726*(B727/B726-1))))</f>
        <v/>
      </c>
      <c r="F727" s="157">
        <f>IF(B727="","",R726*B727+T726)</f>
        <v/>
      </c>
      <c r="G727" s="157">
        <f>IF(B727="","", E727*F727)</f>
        <v/>
      </c>
      <c r="H727" s="157">
        <f>IF(B727="","", F727 - R726*B727)</f>
        <v/>
      </c>
      <c r="I727" s="157">
        <f>IF(B727="","", G727/B727)</f>
        <v/>
      </c>
      <c r="J727" s="157">
        <f>IF(B727="","", -F727* (1-(1-ANNUAL_STRATEGY_FEE)^(1/252)))</f>
        <v/>
      </c>
      <c r="K727" s="157">
        <f>IF(B727="","", H727+J727)</f>
        <v/>
      </c>
      <c r="L727" s="157">
        <f>IF(B727="","", K727+G727)</f>
        <v/>
      </c>
      <c r="M727" s="157">
        <f>IF(B727="","", G727/L727)</f>
        <v/>
      </c>
      <c r="N727" s="157">
        <f>IF(B727="","",(D727-M727))</f>
        <v/>
      </c>
      <c r="O727" s="157">
        <f>IF(B727="","",BID_OFFER_SPREAD/2*D727)</f>
        <v/>
      </c>
      <c r="P727" s="157">
        <f>IF(A727="","",IF(D727=0,-E727,IF(AND(D727=(N727+O727),NOT(O727=0)),0,IF(D727&gt;=M727,N727/(1+O727),N727/(1-O727)))))</f>
        <v/>
      </c>
      <c r="Q727" s="157">
        <f>IF(B727="","", IF(D727=0,F727*P727/B727, L727*P727/B727))</f>
        <v/>
      </c>
      <c r="R727" s="157">
        <f>IF(B727="","", Q727+I727)</f>
        <v/>
      </c>
      <c r="S727" s="157">
        <f>IF(A727="","",IF(Q727&gt;0,-Q727*B727*(1+BID_OFFER_SPREAD/2),-Q727*B727*(1-BID_OFFER_SPREAD/2)))</f>
        <v/>
      </c>
      <c r="T727" s="157">
        <f>IF(B727="","", K727+S727)</f>
        <v/>
      </c>
      <c r="U727" s="157">
        <f>IF(B727="","", R727*B727)</f>
        <v/>
      </c>
      <c r="V727" s="157">
        <f>IF(E727="","",U727/(U727+T727))</f>
        <v/>
      </c>
      <c r="W727" s="86">
        <f>IF(B727="","", IF(ROUND(V727,10)=ROUND(D727,10),"Correct", "Error"))</f>
        <v/>
      </c>
      <c r="X727" s="158">
        <f>IF(B727="","", T727+U727)</f>
        <v/>
      </c>
    </row>
    <row customHeight="1" ht="13.5" r="728" s="75">
      <c r="A728" s="126">
        <f>IF('Time Series Inputs'!A728="","",'Time Series Inputs'!A728)</f>
        <v/>
      </c>
      <c r="B728" s="157">
        <f>IF('Time Series Inputs'!B728="","",'Time Series Inputs'!B728)</f>
        <v/>
      </c>
      <c r="C728" s="157">
        <f>IF('Time Series Inputs'!C728="","",'Time Series Inputs'!C728)</f>
        <v/>
      </c>
      <c r="D728" s="157">
        <f>IF(A728="","",'Apply Constraints'!A728)</f>
        <v/>
      </c>
      <c r="E728" s="157">
        <f>IF(B728="","",(V727*B728/B727/(1+V727*(B728/B727-1))))</f>
        <v/>
      </c>
      <c r="F728" s="157">
        <f>IF(B728="","",R727*B728+T727)</f>
        <v/>
      </c>
      <c r="G728" s="157">
        <f>IF(B728="","", E728*F728)</f>
        <v/>
      </c>
      <c r="H728" s="157">
        <f>IF(B728="","", F728 - R727*B728)</f>
        <v/>
      </c>
      <c r="I728" s="157">
        <f>IF(B728="","", G728/B728)</f>
        <v/>
      </c>
      <c r="J728" s="157">
        <f>IF(B728="","", -F728* (1-(1-ANNUAL_STRATEGY_FEE)^(1/252)))</f>
        <v/>
      </c>
      <c r="K728" s="157">
        <f>IF(B728="","", H728+J728)</f>
        <v/>
      </c>
      <c r="L728" s="157">
        <f>IF(B728="","", K728+G728)</f>
        <v/>
      </c>
      <c r="M728" s="157">
        <f>IF(B728="","", G728/L728)</f>
        <v/>
      </c>
      <c r="N728" s="157">
        <f>IF(B728="","",(D728-M728))</f>
        <v/>
      </c>
      <c r="O728" s="157">
        <f>IF(B728="","",BID_OFFER_SPREAD/2*D728)</f>
        <v/>
      </c>
      <c r="P728" s="157">
        <f>IF(A728="","",IF(D728=0,-E728,IF(AND(D728=(N728+O728),NOT(O728=0)),0,IF(D728&gt;=M728,N728/(1+O728),N728/(1-O728)))))</f>
        <v/>
      </c>
      <c r="Q728" s="157">
        <f>IF(B728="","", IF(D728=0,F728*P728/B728, L728*P728/B728))</f>
        <v/>
      </c>
      <c r="R728" s="157">
        <f>IF(B728="","", Q728+I728)</f>
        <v/>
      </c>
      <c r="S728" s="157">
        <f>IF(A728="","",IF(Q728&gt;0,-Q728*B728*(1+BID_OFFER_SPREAD/2),-Q728*B728*(1-BID_OFFER_SPREAD/2)))</f>
        <v/>
      </c>
      <c r="T728" s="157">
        <f>IF(B728="","", K728+S728)</f>
        <v/>
      </c>
      <c r="U728" s="157">
        <f>IF(B728="","", R728*B728)</f>
        <v/>
      </c>
      <c r="V728" s="157">
        <f>IF(E728="","",U728/(U728+T728))</f>
        <v/>
      </c>
      <c r="W728" s="86">
        <f>IF(B728="","", IF(ROUND(V728,10)=ROUND(D728,10),"Correct", "Error"))</f>
        <v/>
      </c>
      <c r="X728" s="158">
        <f>IF(B728="","", T728+U728)</f>
        <v/>
      </c>
    </row>
    <row customHeight="1" ht="13.5" r="729" s="75">
      <c r="A729" s="126">
        <f>IF('Time Series Inputs'!A729="","",'Time Series Inputs'!A729)</f>
        <v/>
      </c>
      <c r="B729" s="157">
        <f>IF('Time Series Inputs'!B729="","",'Time Series Inputs'!B729)</f>
        <v/>
      </c>
      <c r="C729" s="157">
        <f>IF('Time Series Inputs'!C729="","",'Time Series Inputs'!C729)</f>
        <v/>
      </c>
      <c r="D729" s="157">
        <f>IF(A729="","",'Apply Constraints'!A729)</f>
        <v/>
      </c>
      <c r="E729" s="157">
        <f>IF(B729="","",(V728*B729/B728/(1+V728*(B729/B728-1))))</f>
        <v/>
      </c>
      <c r="F729" s="157">
        <f>IF(B729="","",R728*B729+T728)</f>
        <v/>
      </c>
      <c r="G729" s="157">
        <f>IF(B729="","", E729*F729)</f>
        <v/>
      </c>
      <c r="H729" s="157">
        <f>IF(B729="","", F729 - R728*B729)</f>
        <v/>
      </c>
      <c r="I729" s="157">
        <f>IF(B729="","", G729/B729)</f>
        <v/>
      </c>
      <c r="J729" s="157">
        <f>IF(B729="","", -F729* (1-(1-ANNUAL_STRATEGY_FEE)^(1/252)))</f>
        <v/>
      </c>
      <c r="K729" s="157">
        <f>IF(B729="","", H729+J729)</f>
        <v/>
      </c>
      <c r="L729" s="157">
        <f>IF(B729="","", K729+G729)</f>
        <v/>
      </c>
      <c r="M729" s="157">
        <f>IF(B729="","", G729/L729)</f>
        <v/>
      </c>
      <c r="N729" s="157">
        <f>IF(B729="","",(D729-M729))</f>
        <v/>
      </c>
      <c r="O729" s="157">
        <f>IF(B729="","",BID_OFFER_SPREAD/2*D729)</f>
        <v/>
      </c>
      <c r="P729" s="157">
        <f>IF(A729="","",IF(D729=0,-E729,IF(AND(D729=(N729+O729),NOT(O729=0)),0,IF(D729&gt;=M729,N729/(1+O729),N729/(1-O729)))))</f>
        <v/>
      </c>
      <c r="Q729" s="157">
        <f>IF(B729="","", IF(D729=0,F729*P729/B729, L729*P729/B729))</f>
        <v/>
      </c>
      <c r="R729" s="157">
        <f>IF(B729="","", Q729+I729)</f>
        <v/>
      </c>
      <c r="S729" s="157">
        <f>IF(A729="","",IF(Q729&gt;0,-Q729*B729*(1+BID_OFFER_SPREAD/2),-Q729*B729*(1-BID_OFFER_SPREAD/2)))</f>
        <v/>
      </c>
      <c r="T729" s="157">
        <f>IF(B729="","", K729+S729)</f>
        <v/>
      </c>
      <c r="U729" s="157">
        <f>IF(B729="","", R729*B729)</f>
        <v/>
      </c>
      <c r="V729" s="157">
        <f>IF(E729="","",U729/(U729+T729))</f>
        <v/>
      </c>
      <c r="W729" s="86">
        <f>IF(B729="","", IF(ROUND(V729,10)=ROUND(D729,10),"Correct", "Error"))</f>
        <v/>
      </c>
      <c r="X729" s="158">
        <f>IF(B729="","", T729+U729)</f>
        <v/>
      </c>
    </row>
    <row customHeight="1" ht="13.5" r="730" s="75">
      <c r="A730" s="126">
        <f>IF('Time Series Inputs'!A730="","",'Time Series Inputs'!A730)</f>
        <v/>
      </c>
      <c r="B730" s="157">
        <f>IF('Time Series Inputs'!B730="","",'Time Series Inputs'!B730)</f>
        <v/>
      </c>
      <c r="C730" s="157">
        <f>IF('Time Series Inputs'!C730="","",'Time Series Inputs'!C730)</f>
        <v/>
      </c>
      <c r="D730" s="157">
        <f>IF(A730="","",'Apply Constraints'!A730)</f>
        <v/>
      </c>
      <c r="E730" s="157">
        <f>IF(B730="","",(V729*B730/B729/(1+V729*(B730/B729-1))))</f>
        <v/>
      </c>
      <c r="F730" s="157">
        <f>IF(B730="","",R729*B730+T729)</f>
        <v/>
      </c>
      <c r="G730" s="157">
        <f>IF(B730="","", E730*F730)</f>
        <v/>
      </c>
      <c r="H730" s="157">
        <f>IF(B730="","", F730 - R729*B730)</f>
        <v/>
      </c>
      <c r="I730" s="157">
        <f>IF(B730="","", G730/B730)</f>
        <v/>
      </c>
      <c r="J730" s="157">
        <f>IF(B730="","", -F730* (1-(1-ANNUAL_STRATEGY_FEE)^(1/252)))</f>
        <v/>
      </c>
      <c r="K730" s="157">
        <f>IF(B730="","", H730+J730)</f>
        <v/>
      </c>
      <c r="L730" s="157">
        <f>IF(B730="","", K730+G730)</f>
        <v/>
      </c>
      <c r="M730" s="157">
        <f>IF(B730="","", G730/L730)</f>
        <v/>
      </c>
      <c r="N730" s="157">
        <f>IF(B730="","",(D730-M730))</f>
        <v/>
      </c>
      <c r="O730" s="157">
        <f>IF(B730="","",BID_OFFER_SPREAD/2*D730)</f>
        <v/>
      </c>
      <c r="P730" s="157">
        <f>IF(A730="","",IF(D730=0,-E730,IF(AND(D730=(N730+O730),NOT(O730=0)),0,IF(D730&gt;=M730,N730/(1+O730),N730/(1-O730)))))</f>
        <v/>
      </c>
      <c r="Q730" s="157">
        <f>IF(B730="","", IF(D730=0,F730*P730/B730, L730*P730/B730))</f>
        <v/>
      </c>
      <c r="R730" s="157">
        <f>IF(B730="","", Q730+I730)</f>
        <v/>
      </c>
      <c r="S730" s="157">
        <f>IF(A730="","",IF(Q730&gt;0,-Q730*B730*(1+BID_OFFER_SPREAD/2),-Q730*B730*(1-BID_OFFER_SPREAD/2)))</f>
        <v/>
      </c>
      <c r="T730" s="157">
        <f>IF(B730="","", K730+S730)</f>
        <v/>
      </c>
      <c r="U730" s="157">
        <f>IF(B730="","", R730*B730)</f>
        <v/>
      </c>
      <c r="V730" s="157">
        <f>IF(E730="","",U730/(U730+T730))</f>
        <v/>
      </c>
      <c r="W730" s="86">
        <f>IF(B730="","", IF(ROUND(V730,10)=ROUND(D730,10),"Correct", "Error"))</f>
        <v/>
      </c>
      <c r="X730" s="158">
        <f>IF(B730="","", T730+U730)</f>
        <v/>
      </c>
    </row>
    <row customHeight="1" ht="13.5" r="731" s="75">
      <c r="A731" s="126">
        <f>IF('Time Series Inputs'!A731="","",'Time Series Inputs'!A731)</f>
        <v/>
      </c>
      <c r="B731" s="157">
        <f>IF('Time Series Inputs'!B731="","",'Time Series Inputs'!B731)</f>
        <v/>
      </c>
      <c r="C731" s="157">
        <f>IF('Time Series Inputs'!C731="","",'Time Series Inputs'!C731)</f>
        <v/>
      </c>
      <c r="D731" s="157">
        <f>IF(A731="","",'Apply Constraints'!A731)</f>
        <v/>
      </c>
      <c r="E731" s="157">
        <f>IF(B731="","",(V730*B731/B730/(1+V730*(B731/B730-1))))</f>
        <v/>
      </c>
      <c r="F731" s="157">
        <f>IF(B731="","",R730*B731+T730)</f>
        <v/>
      </c>
      <c r="G731" s="157">
        <f>IF(B731="","", E731*F731)</f>
        <v/>
      </c>
      <c r="H731" s="157">
        <f>IF(B731="","", F731 - R730*B731)</f>
        <v/>
      </c>
      <c r="I731" s="157">
        <f>IF(B731="","", G731/B731)</f>
        <v/>
      </c>
      <c r="J731" s="157">
        <f>IF(B731="","", -F731* (1-(1-ANNUAL_STRATEGY_FEE)^(1/252)))</f>
        <v/>
      </c>
      <c r="K731" s="157">
        <f>IF(B731="","", H731+J731)</f>
        <v/>
      </c>
      <c r="L731" s="157">
        <f>IF(B731="","", K731+G731)</f>
        <v/>
      </c>
      <c r="M731" s="157">
        <f>IF(B731="","", G731/L731)</f>
        <v/>
      </c>
      <c r="N731" s="157">
        <f>IF(B731="","",(D731-M731))</f>
        <v/>
      </c>
      <c r="O731" s="157">
        <f>IF(B731="","",BID_OFFER_SPREAD/2*D731)</f>
        <v/>
      </c>
      <c r="P731" s="157">
        <f>IF(A731="","",IF(D731=0,-E731,IF(AND(D731=(N731+O731),NOT(O731=0)),0,IF(D731&gt;=M731,N731/(1+O731),N731/(1-O731)))))</f>
        <v/>
      </c>
      <c r="Q731" s="157">
        <f>IF(B731="","", IF(D731=0,F731*P731/B731, L731*P731/B731))</f>
        <v/>
      </c>
      <c r="R731" s="157">
        <f>IF(B731="","", Q731+I731)</f>
        <v/>
      </c>
      <c r="S731" s="157">
        <f>IF(A731="","",IF(Q731&gt;0,-Q731*B731*(1+BID_OFFER_SPREAD/2),-Q731*B731*(1-BID_OFFER_SPREAD/2)))</f>
        <v/>
      </c>
      <c r="T731" s="157">
        <f>IF(B731="","", K731+S731)</f>
        <v/>
      </c>
      <c r="U731" s="157">
        <f>IF(B731="","", R731*B731)</f>
        <v/>
      </c>
      <c r="V731" s="157">
        <f>IF(E731="","",U731/(U731+T731))</f>
        <v/>
      </c>
      <c r="W731" s="86">
        <f>IF(B731="","", IF(ROUND(V731,10)=ROUND(D731,10),"Correct", "Error"))</f>
        <v/>
      </c>
      <c r="X731" s="158">
        <f>IF(B731="","", T731+U731)</f>
        <v/>
      </c>
    </row>
    <row customHeight="1" ht="13.5" r="732" s="75">
      <c r="A732" s="126">
        <f>IF('Time Series Inputs'!A732="","",'Time Series Inputs'!A732)</f>
        <v/>
      </c>
      <c r="B732" s="157">
        <f>IF('Time Series Inputs'!B732="","",'Time Series Inputs'!B732)</f>
        <v/>
      </c>
      <c r="C732" s="157">
        <f>IF('Time Series Inputs'!C732="","",'Time Series Inputs'!C732)</f>
        <v/>
      </c>
      <c r="D732" s="157">
        <f>IF(A732="","",'Apply Constraints'!A732)</f>
        <v/>
      </c>
      <c r="E732" s="157">
        <f>IF(B732="","",(V731*B732/B731/(1+V731*(B732/B731-1))))</f>
        <v/>
      </c>
      <c r="F732" s="157">
        <f>IF(B732="","",R731*B732+T731)</f>
        <v/>
      </c>
      <c r="G732" s="157">
        <f>IF(B732="","", E732*F732)</f>
        <v/>
      </c>
      <c r="H732" s="157">
        <f>IF(B732="","", F732 - R731*B732)</f>
        <v/>
      </c>
      <c r="I732" s="157">
        <f>IF(B732="","", G732/B732)</f>
        <v/>
      </c>
      <c r="J732" s="157">
        <f>IF(B732="","", -F732* (1-(1-ANNUAL_STRATEGY_FEE)^(1/252)))</f>
        <v/>
      </c>
      <c r="K732" s="157">
        <f>IF(B732="","", H732+J732)</f>
        <v/>
      </c>
      <c r="L732" s="157">
        <f>IF(B732="","", K732+G732)</f>
        <v/>
      </c>
      <c r="M732" s="157">
        <f>IF(B732="","", G732/L732)</f>
        <v/>
      </c>
      <c r="N732" s="157">
        <f>IF(B732="","",(D732-M732))</f>
        <v/>
      </c>
      <c r="O732" s="157">
        <f>IF(B732="","",BID_OFFER_SPREAD/2*D732)</f>
        <v/>
      </c>
      <c r="P732" s="157">
        <f>IF(A732="","",IF(D732=0,-E732,IF(AND(D732=(N732+O732),NOT(O732=0)),0,IF(D732&gt;=M732,N732/(1+O732),N732/(1-O732)))))</f>
        <v/>
      </c>
      <c r="Q732" s="157">
        <f>IF(B732="","", IF(D732=0,F732*P732/B732, L732*P732/B732))</f>
        <v/>
      </c>
      <c r="R732" s="157">
        <f>IF(B732="","", Q732+I732)</f>
        <v/>
      </c>
      <c r="S732" s="157">
        <f>IF(A732="","",IF(Q732&gt;0,-Q732*B732*(1+BID_OFFER_SPREAD/2),-Q732*B732*(1-BID_OFFER_SPREAD/2)))</f>
        <v/>
      </c>
      <c r="T732" s="157">
        <f>IF(B732="","", K732+S732)</f>
        <v/>
      </c>
      <c r="U732" s="157">
        <f>IF(B732="","", R732*B732)</f>
        <v/>
      </c>
      <c r="V732" s="157">
        <f>IF(E732="","",U732/(U732+T732))</f>
        <v/>
      </c>
      <c r="W732" s="86">
        <f>IF(B732="","", IF(ROUND(V732,10)=ROUND(D732,10),"Correct", "Error"))</f>
        <v/>
      </c>
      <c r="X732" s="158">
        <f>IF(B732="","", T732+U732)</f>
        <v/>
      </c>
    </row>
    <row customHeight="1" ht="13.5" r="733" s="75">
      <c r="A733" s="126">
        <f>IF('Time Series Inputs'!A733="","",'Time Series Inputs'!A733)</f>
        <v/>
      </c>
      <c r="B733" s="157">
        <f>IF('Time Series Inputs'!B733="","",'Time Series Inputs'!B733)</f>
        <v/>
      </c>
      <c r="C733" s="157">
        <f>IF('Time Series Inputs'!C733="","",'Time Series Inputs'!C733)</f>
        <v/>
      </c>
      <c r="D733" s="157">
        <f>IF(A733="","",'Apply Constraints'!A733)</f>
        <v/>
      </c>
      <c r="E733" s="157">
        <f>IF(B733="","",(V732*B733/B732/(1+V732*(B733/B732-1))))</f>
        <v/>
      </c>
      <c r="F733" s="157">
        <f>IF(B733="","",R732*B733+T732)</f>
        <v/>
      </c>
      <c r="G733" s="157">
        <f>IF(B733="","", E733*F733)</f>
        <v/>
      </c>
      <c r="H733" s="157">
        <f>IF(B733="","", F733 - R732*B733)</f>
        <v/>
      </c>
      <c r="I733" s="157">
        <f>IF(B733="","", G733/B733)</f>
        <v/>
      </c>
      <c r="J733" s="157">
        <f>IF(B733="","", -F733* (1-(1-ANNUAL_STRATEGY_FEE)^(1/252)))</f>
        <v/>
      </c>
      <c r="K733" s="157">
        <f>IF(B733="","", H733+J733)</f>
        <v/>
      </c>
      <c r="L733" s="157">
        <f>IF(B733="","", K733+G733)</f>
        <v/>
      </c>
      <c r="M733" s="157">
        <f>IF(B733="","", G733/L733)</f>
        <v/>
      </c>
      <c r="N733" s="157">
        <f>IF(B733="","",(D733-M733))</f>
        <v/>
      </c>
      <c r="O733" s="157">
        <f>IF(B733="","",BID_OFFER_SPREAD/2*D733)</f>
        <v/>
      </c>
      <c r="P733" s="157">
        <f>IF(A733="","",IF(D733=0,-E733,IF(AND(D733=(N733+O733),NOT(O733=0)),0,IF(D733&gt;=M733,N733/(1+O733),N733/(1-O733)))))</f>
        <v/>
      </c>
      <c r="Q733" s="157">
        <f>IF(B733="","", IF(D733=0,F733*P733/B733, L733*P733/B733))</f>
        <v/>
      </c>
      <c r="R733" s="157">
        <f>IF(B733="","", Q733+I733)</f>
        <v/>
      </c>
      <c r="S733" s="157">
        <f>IF(A733="","",IF(Q733&gt;0,-Q733*B733*(1+BID_OFFER_SPREAD/2),-Q733*B733*(1-BID_OFFER_SPREAD/2)))</f>
        <v/>
      </c>
      <c r="T733" s="157">
        <f>IF(B733="","", K733+S733)</f>
        <v/>
      </c>
      <c r="U733" s="157">
        <f>IF(B733="","", R733*B733)</f>
        <v/>
      </c>
      <c r="V733" s="157">
        <f>IF(E733="","",U733/(U733+T733))</f>
        <v/>
      </c>
      <c r="W733" s="86">
        <f>IF(B733="","", IF(ROUND(V733,10)=ROUND(D733,10),"Correct", "Error"))</f>
        <v/>
      </c>
      <c r="X733" s="158">
        <f>IF(B733="","", T733+U733)</f>
        <v/>
      </c>
    </row>
    <row customHeight="1" ht="13.5" r="734" s="75">
      <c r="A734" s="126">
        <f>IF('Time Series Inputs'!A734="","",'Time Series Inputs'!A734)</f>
        <v/>
      </c>
      <c r="B734" s="157">
        <f>IF('Time Series Inputs'!B734="","",'Time Series Inputs'!B734)</f>
        <v/>
      </c>
      <c r="C734" s="157">
        <f>IF('Time Series Inputs'!C734="","",'Time Series Inputs'!C734)</f>
        <v/>
      </c>
      <c r="D734" s="157">
        <f>IF(A734="","",'Apply Constraints'!A734)</f>
        <v/>
      </c>
      <c r="E734" s="157">
        <f>IF(B734="","",(V733*B734/B733/(1+V733*(B734/B733-1))))</f>
        <v/>
      </c>
      <c r="F734" s="157">
        <f>IF(B734="","",R733*B734+T733)</f>
        <v/>
      </c>
      <c r="G734" s="157">
        <f>IF(B734="","", E734*F734)</f>
        <v/>
      </c>
      <c r="H734" s="157">
        <f>IF(B734="","", F734 - R733*B734)</f>
        <v/>
      </c>
      <c r="I734" s="157">
        <f>IF(B734="","", G734/B734)</f>
        <v/>
      </c>
      <c r="J734" s="157">
        <f>IF(B734="","", -F734* (1-(1-ANNUAL_STRATEGY_FEE)^(1/252)))</f>
        <v/>
      </c>
      <c r="K734" s="157">
        <f>IF(B734="","", H734+J734)</f>
        <v/>
      </c>
      <c r="L734" s="157">
        <f>IF(B734="","", K734+G734)</f>
        <v/>
      </c>
      <c r="M734" s="157">
        <f>IF(B734="","", G734/L734)</f>
        <v/>
      </c>
      <c r="N734" s="157">
        <f>IF(B734="","",(D734-M734))</f>
        <v/>
      </c>
      <c r="O734" s="157">
        <f>IF(B734="","",BID_OFFER_SPREAD/2*D734)</f>
        <v/>
      </c>
      <c r="P734" s="157">
        <f>IF(A734="","",IF(D734=0,-E734,IF(AND(D734=(N734+O734),NOT(O734=0)),0,IF(D734&gt;=M734,N734/(1+O734),N734/(1-O734)))))</f>
        <v/>
      </c>
      <c r="Q734" s="157">
        <f>IF(B734="","", IF(D734=0,F734*P734/B734, L734*P734/B734))</f>
        <v/>
      </c>
      <c r="R734" s="157">
        <f>IF(B734="","", Q734+I734)</f>
        <v/>
      </c>
      <c r="S734" s="157">
        <f>IF(A734="","",IF(Q734&gt;0,-Q734*B734*(1+BID_OFFER_SPREAD/2),-Q734*B734*(1-BID_OFFER_SPREAD/2)))</f>
        <v/>
      </c>
      <c r="T734" s="157">
        <f>IF(B734="","", K734+S734)</f>
        <v/>
      </c>
      <c r="U734" s="157">
        <f>IF(B734="","", R734*B734)</f>
        <v/>
      </c>
      <c r="V734" s="157">
        <f>IF(E734="","",U734/(U734+T734))</f>
        <v/>
      </c>
      <c r="W734" s="86">
        <f>IF(B734="","", IF(ROUND(V734,10)=ROUND(D734,10),"Correct", "Error"))</f>
        <v/>
      </c>
      <c r="X734" s="158">
        <f>IF(B734="","", T734+U734)</f>
        <v/>
      </c>
    </row>
    <row customHeight="1" ht="13.5" r="735" s="75">
      <c r="A735" s="126">
        <f>IF('Time Series Inputs'!A735="","",'Time Series Inputs'!A735)</f>
        <v/>
      </c>
      <c r="B735" s="157">
        <f>IF('Time Series Inputs'!B735="","",'Time Series Inputs'!B735)</f>
        <v/>
      </c>
      <c r="C735" s="157">
        <f>IF('Time Series Inputs'!C735="","",'Time Series Inputs'!C735)</f>
        <v/>
      </c>
      <c r="D735" s="157">
        <f>IF(A735="","",'Apply Constraints'!A735)</f>
        <v/>
      </c>
      <c r="E735" s="157">
        <f>IF(B735="","",(V734*B735/B734/(1+V734*(B735/B734-1))))</f>
        <v/>
      </c>
      <c r="F735" s="157">
        <f>IF(B735="","",R734*B735+T734)</f>
        <v/>
      </c>
      <c r="G735" s="157">
        <f>IF(B735="","", E735*F735)</f>
        <v/>
      </c>
      <c r="H735" s="157">
        <f>IF(B735="","", F735 - R734*B735)</f>
        <v/>
      </c>
      <c r="I735" s="157">
        <f>IF(B735="","", G735/B735)</f>
        <v/>
      </c>
      <c r="J735" s="157">
        <f>IF(B735="","", -F735* (1-(1-ANNUAL_STRATEGY_FEE)^(1/252)))</f>
        <v/>
      </c>
      <c r="K735" s="157">
        <f>IF(B735="","", H735+J735)</f>
        <v/>
      </c>
      <c r="L735" s="157">
        <f>IF(B735="","", K735+G735)</f>
        <v/>
      </c>
      <c r="M735" s="157">
        <f>IF(B735="","", G735/L735)</f>
        <v/>
      </c>
      <c r="N735" s="157">
        <f>IF(B735="","",(D735-M735))</f>
        <v/>
      </c>
      <c r="O735" s="157">
        <f>IF(B735="","",BID_OFFER_SPREAD/2*D735)</f>
        <v/>
      </c>
      <c r="P735" s="157">
        <f>IF(A735="","",IF(D735=0,-E735,IF(AND(D735=(N735+O735),NOT(O735=0)),0,IF(D735&gt;=M735,N735/(1+O735),N735/(1-O735)))))</f>
        <v/>
      </c>
      <c r="Q735" s="157">
        <f>IF(B735="","", IF(D735=0,F735*P735/B735, L735*P735/B735))</f>
        <v/>
      </c>
      <c r="R735" s="157">
        <f>IF(B735="","", Q735+I735)</f>
        <v/>
      </c>
      <c r="S735" s="157">
        <f>IF(A735="","",IF(Q735&gt;0,-Q735*B735*(1+BID_OFFER_SPREAD/2),-Q735*B735*(1-BID_OFFER_SPREAD/2)))</f>
        <v/>
      </c>
      <c r="T735" s="157">
        <f>IF(B735="","", K735+S735)</f>
        <v/>
      </c>
      <c r="U735" s="157">
        <f>IF(B735="","", R735*B735)</f>
        <v/>
      </c>
      <c r="V735" s="157">
        <f>IF(E735="","",U735/(U735+T735))</f>
        <v/>
      </c>
      <c r="W735" s="86">
        <f>IF(B735="","", IF(ROUND(V735,10)=ROUND(D735,10),"Correct", "Error"))</f>
        <v/>
      </c>
      <c r="X735" s="158">
        <f>IF(B735="","", T735+U735)</f>
        <v/>
      </c>
    </row>
    <row customHeight="1" ht="13.5" r="736" s="75">
      <c r="A736" s="126">
        <f>IF('Time Series Inputs'!A736="","",'Time Series Inputs'!A736)</f>
        <v/>
      </c>
      <c r="B736" s="157">
        <f>IF('Time Series Inputs'!B736="","",'Time Series Inputs'!B736)</f>
        <v/>
      </c>
      <c r="C736" s="157">
        <f>IF('Time Series Inputs'!C736="","",'Time Series Inputs'!C736)</f>
        <v/>
      </c>
      <c r="D736" s="157">
        <f>IF(A736="","",'Apply Constraints'!A736)</f>
        <v/>
      </c>
      <c r="E736" s="157">
        <f>IF(B736="","",(V735*B736/B735/(1+V735*(B736/B735-1))))</f>
        <v/>
      </c>
      <c r="F736" s="157">
        <f>IF(B736="","",R735*B736+T735)</f>
        <v/>
      </c>
      <c r="G736" s="157">
        <f>IF(B736="","", E736*F736)</f>
        <v/>
      </c>
      <c r="H736" s="157">
        <f>IF(B736="","", F736 - R735*B736)</f>
        <v/>
      </c>
      <c r="I736" s="157">
        <f>IF(B736="","", G736/B736)</f>
        <v/>
      </c>
      <c r="J736" s="157">
        <f>IF(B736="","", -F736* (1-(1-ANNUAL_STRATEGY_FEE)^(1/252)))</f>
        <v/>
      </c>
      <c r="K736" s="157">
        <f>IF(B736="","", H736+J736)</f>
        <v/>
      </c>
      <c r="L736" s="157">
        <f>IF(B736="","", K736+G736)</f>
        <v/>
      </c>
      <c r="M736" s="157">
        <f>IF(B736="","", G736/L736)</f>
        <v/>
      </c>
      <c r="N736" s="157">
        <f>IF(B736="","",(D736-M736))</f>
        <v/>
      </c>
      <c r="O736" s="157">
        <f>IF(B736="","",BID_OFFER_SPREAD/2*D736)</f>
        <v/>
      </c>
      <c r="P736" s="157">
        <f>IF(A736="","",IF(D736=0,-E736,IF(AND(D736=(N736+O736),NOT(O736=0)),0,IF(D736&gt;=M736,N736/(1+O736),N736/(1-O736)))))</f>
        <v/>
      </c>
      <c r="Q736" s="157">
        <f>IF(B736="","", IF(D736=0,F736*P736/B736, L736*P736/B736))</f>
        <v/>
      </c>
      <c r="R736" s="157">
        <f>IF(B736="","", Q736+I736)</f>
        <v/>
      </c>
      <c r="S736" s="157">
        <f>IF(A736="","",IF(Q736&gt;0,-Q736*B736*(1+BID_OFFER_SPREAD/2),-Q736*B736*(1-BID_OFFER_SPREAD/2)))</f>
        <v/>
      </c>
      <c r="T736" s="157">
        <f>IF(B736="","", K736+S736)</f>
        <v/>
      </c>
      <c r="U736" s="157">
        <f>IF(B736="","", R736*B736)</f>
        <v/>
      </c>
      <c r="V736" s="157">
        <f>IF(E736="","",U736/(U736+T736))</f>
        <v/>
      </c>
      <c r="W736" s="86">
        <f>IF(B736="","", IF(ROUND(V736,10)=ROUND(D736,10),"Correct", "Error"))</f>
        <v/>
      </c>
      <c r="X736" s="158">
        <f>IF(B736="","", T736+U736)</f>
        <v/>
      </c>
    </row>
    <row customHeight="1" ht="13.5" r="737" s="75">
      <c r="A737" s="126">
        <f>IF('Time Series Inputs'!A737="","",'Time Series Inputs'!A737)</f>
        <v/>
      </c>
      <c r="B737" s="157">
        <f>IF('Time Series Inputs'!B737="","",'Time Series Inputs'!B737)</f>
        <v/>
      </c>
      <c r="C737" s="157">
        <f>IF('Time Series Inputs'!C737="","",'Time Series Inputs'!C737)</f>
        <v/>
      </c>
      <c r="D737" s="157">
        <f>IF(A737="","",'Apply Constraints'!A737)</f>
        <v/>
      </c>
      <c r="E737" s="157">
        <f>IF(B737="","",(V736*B737/B736/(1+V736*(B737/B736-1))))</f>
        <v/>
      </c>
      <c r="F737" s="157">
        <f>IF(B737="","",R736*B737+T736)</f>
        <v/>
      </c>
      <c r="G737" s="157">
        <f>IF(B737="","", E737*F737)</f>
        <v/>
      </c>
      <c r="H737" s="157">
        <f>IF(B737="","", F737 - R736*B737)</f>
        <v/>
      </c>
      <c r="I737" s="157">
        <f>IF(B737="","", G737/B737)</f>
        <v/>
      </c>
      <c r="J737" s="157">
        <f>IF(B737="","", -F737* (1-(1-ANNUAL_STRATEGY_FEE)^(1/252)))</f>
        <v/>
      </c>
      <c r="K737" s="157">
        <f>IF(B737="","", H737+J737)</f>
        <v/>
      </c>
      <c r="L737" s="157">
        <f>IF(B737="","", K737+G737)</f>
        <v/>
      </c>
      <c r="M737" s="157">
        <f>IF(B737="","", G737/L737)</f>
        <v/>
      </c>
      <c r="N737" s="157">
        <f>IF(B737="","",(D737-M737))</f>
        <v/>
      </c>
      <c r="O737" s="157">
        <f>IF(B737="","",BID_OFFER_SPREAD/2*D737)</f>
        <v/>
      </c>
      <c r="P737" s="157">
        <f>IF(A737="","",IF(D737=0,-E737,IF(AND(D737=(N737+O737),NOT(O737=0)),0,IF(D737&gt;=M737,N737/(1+O737),N737/(1-O737)))))</f>
        <v/>
      </c>
      <c r="Q737" s="157">
        <f>IF(B737="","", IF(D737=0,F737*P737/B737, L737*P737/B737))</f>
        <v/>
      </c>
      <c r="R737" s="157">
        <f>IF(B737="","", Q737+I737)</f>
        <v/>
      </c>
      <c r="S737" s="157">
        <f>IF(A737="","",IF(Q737&gt;0,-Q737*B737*(1+BID_OFFER_SPREAD/2),-Q737*B737*(1-BID_OFFER_SPREAD/2)))</f>
        <v/>
      </c>
      <c r="T737" s="157">
        <f>IF(B737="","", K737+S737)</f>
        <v/>
      </c>
      <c r="U737" s="157">
        <f>IF(B737="","", R737*B737)</f>
        <v/>
      </c>
      <c r="V737" s="157">
        <f>IF(E737="","",U737/(U737+T737))</f>
        <v/>
      </c>
      <c r="W737" s="86">
        <f>IF(B737="","", IF(ROUND(V737,10)=ROUND(D737,10),"Correct", "Error"))</f>
        <v/>
      </c>
      <c r="X737" s="158">
        <f>IF(B737="","", T737+U737)</f>
        <v/>
      </c>
    </row>
    <row customHeight="1" ht="13.5" r="738" s="75">
      <c r="A738" s="126">
        <f>IF('Time Series Inputs'!A738="","",'Time Series Inputs'!A738)</f>
        <v/>
      </c>
      <c r="B738" s="157">
        <f>IF('Time Series Inputs'!B738="","",'Time Series Inputs'!B738)</f>
        <v/>
      </c>
      <c r="C738" s="157">
        <f>IF('Time Series Inputs'!C738="","",'Time Series Inputs'!C738)</f>
        <v/>
      </c>
      <c r="D738" s="157">
        <f>IF(A738="","",'Apply Constraints'!A738)</f>
        <v/>
      </c>
      <c r="E738" s="157">
        <f>IF(B738="","",(V737*B738/B737/(1+V737*(B738/B737-1))))</f>
        <v/>
      </c>
      <c r="F738" s="157">
        <f>IF(B738="","",R737*B738+T737)</f>
        <v/>
      </c>
      <c r="G738" s="157">
        <f>IF(B738="","", E738*F738)</f>
        <v/>
      </c>
      <c r="H738" s="157">
        <f>IF(B738="","", F738 - R737*B738)</f>
        <v/>
      </c>
      <c r="I738" s="157">
        <f>IF(B738="","", G738/B738)</f>
        <v/>
      </c>
      <c r="J738" s="157">
        <f>IF(B738="","", -F738* (1-(1-ANNUAL_STRATEGY_FEE)^(1/252)))</f>
        <v/>
      </c>
      <c r="K738" s="157">
        <f>IF(B738="","", H738+J738)</f>
        <v/>
      </c>
      <c r="L738" s="157">
        <f>IF(B738="","", K738+G738)</f>
        <v/>
      </c>
      <c r="M738" s="157">
        <f>IF(B738="","", G738/L738)</f>
        <v/>
      </c>
      <c r="N738" s="157">
        <f>IF(B738="","",(D738-M738))</f>
        <v/>
      </c>
      <c r="O738" s="157">
        <f>IF(B738="","",BID_OFFER_SPREAD/2*D738)</f>
        <v/>
      </c>
      <c r="P738" s="157">
        <f>IF(A738="","",IF(D738=0,-E738,IF(AND(D738=(N738+O738),NOT(O738=0)),0,IF(D738&gt;=M738,N738/(1+O738),N738/(1-O738)))))</f>
        <v/>
      </c>
      <c r="Q738" s="157">
        <f>IF(B738="","", IF(D738=0,F738*P738/B738, L738*P738/B738))</f>
        <v/>
      </c>
      <c r="R738" s="157">
        <f>IF(B738="","", Q738+I738)</f>
        <v/>
      </c>
      <c r="S738" s="157">
        <f>IF(A738="","",IF(Q738&gt;0,-Q738*B738*(1+BID_OFFER_SPREAD/2),-Q738*B738*(1-BID_OFFER_SPREAD/2)))</f>
        <v/>
      </c>
      <c r="T738" s="157">
        <f>IF(B738="","", K738+S738)</f>
        <v/>
      </c>
      <c r="U738" s="157">
        <f>IF(B738="","", R738*B738)</f>
        <v/>
      </c>
      <c r="V738" s="157">
        <f>IF(E738="","",U738/(U738+T738))</f>
        <v/>
      </c>
      <c r="W738" s="86">
        <f>IF(B738="","", IF(ROUND(V738,10)=ROUND(D738,10),"Correct", "Error"))</f>
        <v/>
      </c>
      <c r="X738" s="158">
        <f>IF(B738="","", T738+U738)</f>
        <v/>
      </c>
    </row>
    <row customHeight="1" ht="13.5" r="739" s="75">
      <c r="A739" s="126">
        <f>IF('Time Series Inputs'!A739="","",'Time Series Inputs'!A739)</f>
        <v/>
      </c>
      <c r="B739" s="157">
        <f>IF('Time Series Inputs'!B739="","",'Time Series Inputs'!B739)</f>
        <v/>
      </c>
      <c r="C739" s="157">
        <f>IF('Time Series Inputs'!C739="","",'Time Series Inputs'!C739)</f>
        <v/>
      </c>
      <c r="D739" s="157">
        <f>IF(A739="","",'Apply Constraints'!A739)</f>
        <v/>
      </c>
      <c r="E739" s="157">
        <f>IF(B739="","",(V738*B739/B738/(1+V738*(B739/B738-1))))</f>
        <v/>
      </c>
      <c r="F739" s="157">
        <f>IF(B739="","",R738*B739+T738)</f>
        <v/>
      </c>
      <c r="G739" s="157">
        <f>IF(B739="","", E739*F739)</f>
        <v/>
      </c>
      <c r="H739" s="157">
        <f>IF(B739="","", F739 - R738*B739)</f>
        <v/>
      </c>
      <c r="I739" s="157">
        <f>IF(B739="","", G739/B739)</f>
        <v/>
      </c>
      <c r="J739" s="157">
        <f>IF(B739="","", -F739* (1-(1-ANNUAL_STRATEGY_FEE)^(1/252)))</f>
        <v/>
      </c>
      <c r="K739" s="157">
        <f>IF(B739="","", H739+J739)</f>
        <v/>
      </c>
      <c r="L739" s="157">
        <f>IF(B739="","", K739+G739)</f>
        <v/>
      </c>
      <c r="M739" s="157">
        <f>IF(B739="","", G739/L739)</f>
        <v/>
      </c>
      <c r="N739" s="157">
        <f>IF(B739="","",(D739-M739))</f>
        <v/>
      </c>
      <c r="O739" s="157">
        <f>IF(B739="","",BID_OFFER_SPREAD/2*D739)</f>
        <v/>
      </c>
      <c r="P739" s="157">
        <f>IF(A739="","",IF(D739=0,-E739,IF(AND(D739=(N739+O739),NOT(O739=0)),0,IF(D739&gt;=M739,N739/(1+O739),N739/(1-O739)))))</f>
        <v/>
      </c>
      <c r="Q739" s="157">
        <f>IF(B739="","", IF(D739=0,F739*P739/B739, L739*P739/B739))</f>
        <v/>
      </c>
      <c r="R739" s="157">
        <f>IF(B739="","", Q739+I739)</f>
        <v/>
      </c>
      <c r="S739" s="157">
        <f>IF(A739="","",IF(Q739&gt;0,-Q739*B739*(1+BID_OFFER_SPREAD/2),-Q739*B739*(1-BID_OFFER_SPREAD/2)))</f>
        <v/>
      </c>
      <c r="T739" s="157">
        <f>IF(B739="","", K739+S739)</f>
        <v/>
      </c>
      <c r="U739" s="157">
        <f>IF(B739="","", R739*B739)</f>
        <v/>
      </c>
      <c r="V739" s="157">
        <f>IF(E739="","",U739/(U739+T739))</f>
        <v/>
      </c>
      <c r="W739" s="86">
        <f>IF(B739="","", IF(ROUND(V739,10)=ROUND(D739,10),"Correct", "Error"))</f>
        <v/>
      </c>
      <c r="X739" s="158">
        <f>IF(B739="","", T739+U739)</f>
        <v/>
      </c>
    </row>
    <row customHeight="1" ht="13.5" r="740" s="75">
      <c r="A740" s="126">
        <f>IF('Time Series Inputs'!A740="","",'Time Series Inputs'!A740)</f>
        <v/>
      </c>
      <c r="B740" s="157">
        <f>IF('Time Series Inputs'!B740="","",'Time Series Inputs'!B740)</f>
        <v/>
      </c>
      <c r="C740" s="157">
        <f>IF('Time Series Inputs'!C740="","",'Time Series Inputs'!C740)</f>
        <v/>
      </c>
      <c r="D740" s="157">
        <f>IF(A740="","",'Apply Constraints'!A740)</f>
        <v/>
      </c>
      <c r="E740" s="157">
        <f>IF(B740="","",(V739*B740/B739/(1+V739*(B740/B739-1))))</f>
        <v/>
      </c>
      <c r="F740" s="157">
        <f>IF(B740="","",R739*B740+T739)</f>
        <v/>
      </c>
      <c r="G740" s="157">
        <f>IF(B740="","", E740*F740)</f>
        <v/>
      </c>
      <c r="H740" s="157">
        <f>IF(B740="","", F740 - R739*B740)</f>
        <v/>
      </c>
      <c r="I740" s="157">
        <f>IF(B740="","", G740/B740)</f>
        <v/>
      </c>
      <c r="J740" s="157">
        <f>IF(B740="","", -F740* (1-(1-ANNUAL_STRATEGY_FEE)^(1/252)))</f>
        <v/>
      </c>
      <c r="K740" s="157">
        <f>IF(B740="","", H740+J740)</f>
        <v/>
      </c>
      <c r="L740" s="157">
        <f>IF(B740="","", K740+G740)</f>
        <v/>
      </c>
      <c r="M740" s="157">
        <f>IF(B740="","", G740/L740)</f>
        <v/>
      </c>
      <c r="N740" s="157">
        <f>IF(B740="","",(D740-M740))</f>
        <v/>
      </c>
      <c r="O740" s="157">
        <f>IF(B740="","",BID_OFFER_SPREAD/2*D740)</f>
        <v/>
      </c>
      <c r="P740" s="157">
        <f>IF(A740="","",IF(D740=0,-E740,IF(AND(D740=(N740+O740),NOT(O740=0)),0,IF(D740&gt;=M740,N740/(1+O740),N740/(1-O740)))))</f>
        <v/>
      </c>
      <c r="Q740" s="157">
        <f>IF(B740="","", IF(D740=0,F740*P740/B740, L740*P740/B740))</f>
        <v/>
      </c>
      <c r="R740" s="157">
        <f>IF(B740="","", Q740+I740)</f>
        <v/>
      </c>
      <c r="S740" s="157">
        <f>IF(A740="","",IF(Q740&gt;0,-Q740*B740*(1+BID_OFFER_SPREAD/2),-Q740*B740*(1-BID_OFFER_SPREAD/2)))</f>
        <v/>
      </c>
      <c r="T740" s="157">
        <f>IF(B740="","", K740+S740)</f>
        <v/>
      </c>
      <c r="U740" s="157">
        <f>IF(B740="","", R740*B740)</f>
        <v/>
      </c>
      <c r="V740" s="157">
        <f>IF(E740="","",U740/(U740+T740))</f>
        <v/>
      </c>
      <c r="W740" s="86">
        <f>IF(B740="","", IF(ROUND(V740,10)=ROUND(D740,10),"Correct", "Error"))</f>
        <v/>
      </c>
      <c r="X740" s="158">
        <f>IF(B740="","", T740+U740)</f>
        <v/>
      </c>
    </row>
    <row customHeight="1" ht="13.5" r="741" s="75">
      <c r="A741" s="126">
        <f>IF('Time Series Inputs'!A741="","",'Time Series Inputs'!A741)</f>
        <v/>
      </c>
      <c r="B741" s="157">
        <f>IF('Time Series Inputs'!B741="","",'Time Series Inputs'!B741)</f>
        <v/>
      </c>
      <c r="C741" s="157">
        <f>IF('Time Series Inputs'!C741="","",'Time Series Inputs'!C741)</f>
        <v/>
      </c>
      <c r="D741" s="157">
        <f>IF(A741="","",'Apply Constraints'!A741)</f>
        <v/>
      </c>
      <c r="E741" s="157">
        <f>IF(B741="","",(V740*B741/B740/(1+V740*(B741/B740-1))))</f>
        <v/>
      </c>
      <c r="F741" s="157">
        <f>IF(B741="","",R740*B741+T740)</f>
        <v/>
      </c>
      <c r="G741" s="157">
        <f>IF(B741="","", E741*F741)</f>
        <v/>
      </c>
      <c r="H741" s="157">
        <f>IF(B741="","", F741 - R740*B741)</f>
        <v/>
      </c>
      <c r="I741" s="157">
        <f>IF(B741="","", G741/B741)</f>
        <v/>
      </c>
      <c r="J741" s="157">
        <f>IF(B741="","", -F741* (1-(1-ANNUAL_STRATEGY_FEE)^(1/252)))</f>
        <v/>
      </c>
      <c r="K741" s="157">
        <f>IF(B741="","", H741+J741)</f>
        <v/>
      </c>
      <c r="L741" s="157">
        <f>IF(B741="","", K741+G741)</f>
        <v/>
      </c>
      <c r="M741" s="157">
        <f>IF(B741="","", G741/L741)</f>
        <v/>
      </c>
      <c r="N741" s="157">
        <f>IF(B741="","",(D741-M741))</f>
        <v/>
      </c>
      <c r="O741" s="157">
        <f>IF(B741="","",BID_OFFER_SPREAD/2*D741)</f>
        <v/>
      </c>
      <c r="P741" s="157">
        <f>IF(A741="","",IF(D741=0,-E741,IF(AND(D741=(N741+O741),NOT(O741=0)),0,IF(D741&gt;=M741,N741/(1+O741),N741/(1-O741)))))</f>
        <v/>
      </c>
      <c r="Q741" s="157">
        <f>IF(B741="","", IF(D741=0,F741*P741/B741, L741*P741/B741))</f>
        <v/>
      </c>
      <c r="R741" s="157">
        <f>IF(B741="","", Q741+I741)</f>
        <v/>
      </c>
      <c r="S741" s="157">
        <f>IF(A741="","",IF(Q741&gt;0,-Q741*B741*(1+BID_OFFER_SPREAD/2),-Q741*B741*(1-BID_OFFER_SPREAD/2)))</f>
        <v/>
      </c>
      <c r="T741" s="157">
        <f>IF(B741="","", K741+S741)</f>
        <v/>
      </c>
      <c r="U741" s="157">
        <f>IF(B741="","", R741*B741)</f>
        <v/>
      </c>
      <c r="V741" s="157">
        <f>IF(E741="","",U741/(U741+T741))</f>
        <v/>
      </c>
      <c r="W741" s="86">
        <f>IF(B741="","", IF(ROUND(V741,10)=ROUND(D741,10),"Correct", "Error"))</f>
        <v/>
      </c>
      <c r="X741" s="158">
        <f>IF(B741="","", T741+U741)</f>
        <v/>
      </c>
    </row>
    <row customHeight="1" ht="13.5" r="742" s="75">
      <c r="A742" s="126">
        <f>IF('Time Series Inputs'!A742="","",'Time Series Inputs'!A742)</f>
        <v/>
      </c>
      <c r="B742" s="157">
        <f>IF('Time Series Inputs'!B742="","",'Time Series Inputs'!B742)</f>
        <v/>
      </c>
      <c r="C742" s="157">
        <f>IF('Time Series Inputs'!C742="","",'Time Series Inputs'!C742)</f>
        <v/>
      </c>
      <c r="D742" s="157">
        <f>IF(A742="","",'Apply Constraints'!A742)</f>
        <v/>
      </c>
      <c r="E742" s="157">
        <f>IF(B742="","",(V741*B742/B741/(1+V741*(B742/B741-1))))</f>
        <v/>
      </c>
      <c r="F742" s="157">
        <f>IF(B742="","",R741*B742+T741)</f>
        <v/>
      </c>
      <c r="G742" s="157">
        <f>IF(B742="","", E742*F742)</f>
        <v/>
      </c>
      <c r="H742" s="157">
        <f>IF(B742="","", F742 - R741*B742)</f>
        <v/>
      </c>
      <c r="I742" s="157">
        <f>IF(B742="","", G742/B742)</f>
        <v/>
      </c>
      <c r="J742" s="157">
        <f>IF(B742="","", -F742* (1-(1-ANNUAL_STRATEGY_FEE)^(1/252)))</f>
        <v/>
      </c>
      <c r="K742" s="157">
        <f>IF(B742="","", H742+J742)</f>
        <v/>
      </c>
      <c r="L742" s="157">
        <f>IF(B742="","", K742+G742)</f>
        <v/>
      </c>
      <c r="M742" s="157">
        <f>IF(B742="","", G742/L742)</f>
        <v/>
      </c>
      <c r="N742" s="157">
        <f>IF(B742="","",(D742-M742))</f>
        <v/>
      </c>
      <c r="O742" s="157">
        <f>IF(B742="","",BID_OFFER_SPREAD/2*D742)</f>
        <v/>
      </c>
      <c r="P742" s="157">
        <f>IF(A742="","",IF(D742=0,-E742,IF(AND(D742=(N742+O742),NOT(O742=0)),0,IF(D742&gt;=M742,N742/(1+O742),N742/(1-O742)))))</f>
        <v/>
      </c>
      <c r="Q742" s="157">
        <f>IF(B742="","", IF(D742=0,F742*P742/B742, L742*P742/B742))</f>
        <v/>
      </c>
      <c r="R742" s="157">
        <f>IF(B742="","", Q742+I742)</f>
        <v/>
      </c>
      <c r="S742" s="157">
        <f>IF(A742="","",IF(Q742&gt;0,-Q742*B742*(1+BID_OFFER_SPREAD/2),-Q742*B742*(1-BID_OFFER_SPREAD/2)))</f>
        <v/>
      </c>
      <c r="T742" s="157">
        <f>IF(B742="","", K742+S742)</f>
        <v/>
      </c>
      <c r="U742" s="157">
        <f>IF(B742="","", R742*B742)</f>
        <v/>
      </c>
      <c r="V742" s="157">
        <f>IF(E742="","",U742/(U742+T742))</f>
        <v/>
      </c>
      <c r="W742" s="86">
        <f>IF(B742="","", IF(ROUND(V742,10)=ROUND(D742,10),"Correct", "Error"))</f>
        <v/>
      </c>
      <c r="X742" s="158">
        <f>IF(B742="","", T742+U742)</f>
        <v/>
      </c>
    </row>
    <row customHeight="1" ht="13.5" r="743" s="75">
      <c r="A743" s="126">
        <f>IF('Time Series Inputs'!A743="","",'Time Series Inputs'!A743)</f>
        <v/>
      </c>
      <c r="B743" s="157">
        <f>IF('Time Series Inputs'!B743="","",'Time Series Inputs'!B743)</f>
        <v/>
      </c>
      <c r="C743" s="157">
        <f>IF('Time Series Inputs'!C743="","",'Time Series Inputs'!C743)</f>
        <v/>
      </c>
      <c r="D743" s="157">
        <f>IF(A743="","",'Apply Constraints'!A743)</f>
        <v/>
      </c>
      <c r="E743" s="157">
        <f>IF(B743="","",(V742*B743/B742/(1+V742*(B743/B742-1))))</f>
        <v/>
      </c>
      <c r="F743" s="157">
        <f>IF(B743="","",R742*B743+T742)</f>
        <v/>
      </c>
      <c r="G743" s="157">
        <f>IF(B743="","", E743*F743)</f>
        <v/>
      </c>
      <c r="H743" s="157">
        <f>IF(B743="","", F743 - R742*B743)</f>
        <v/>
      </c>
      <c r="I743" s="157">
        <f>IF(B743="","", G743/B743)</f>
        <v/>
      </c>
      <c r="J743" s="157">
        <f>IF(B743="","", -F743* (1-(1-ANNUAL_STRATEGY_FEE)^(1/252)))</f>
        <v/>
      </c>
      <c r="K743" s="157">
        <f>IF(B743="","", H743+J743)</f>
        <v/>
      </c>
      <c r="L743" s="157">
        <f>IF(B743="","", K743+G743)</f>
        <v/>
      </c>
      <c r="M743" s="157">
        <f>IF(B743="","", G743/L743)</f>
        <v/>
      </c>
      <c r="N743" s="157">
        <f>IF(B743="","",(D743-M743))</f>
        <v/>
      </c>
      <c r="O743" s="157">
        <f>IF(B743="","",BID_OFFER_SPREAD/2*D743)</f>
        <v/>
      </c>
      <c r="P743" s="157">
        <f>IF(A743="","",IF(D743=0,-E743,IF(AND(D743=(N743+O743),NOT(O743=0)),0,IF(D743&gt;=M743,N743/(1+O743),N743/(1-O743)))))</f>
        <v/>
      </c>
      <c r="Q743" s="157">
        <f>IF(B743="","", IF(D743=0,F743*P743/B743, L743*P743/B743))</f>
        <v/>
      </c>
      <c r="R743" s="157">
        <f>IF(B743="","", Q743+I743)</f>
        <v/>
      </c>
      <c r="S743" s="157">
        <f>IF(A743="","",IF(Q743&gt;0,-Q743*B743*(1+BID_OFFER_SPREAD/2),-Q743*B743*(1-BID_OFFER_SPREAD/2)))</f>
        <v/>
      </c>
      <c r="T743" s="157">
        <f>IF(B743="","", K743+S743)</f>
        <v/>
      </c>
      <c r="U743" s="157">
        <f>IF(B743="","", R743*B743)</f>
        <v/>
      </c>
      <c r="V743" s="157">
        <f>IF(E743="","",U743/(U743+T743))</f>
        <v/>
      </c>
      <c r="W743" s="86">
        <f>IF(B743="","", IF(ROUND(V743,10)=ROUND(D743,10),"Correct", "Error"))</f>
        <v/>
      </c>
      <c r="X743" s="158">
        <f>IF(B743="","", T743+U743)</f>
        <v/>
      </c>
    </row>
    <row customHeight="1" ht="13.5" r="744" s="75">
      <c r="A744" s="126">
        <f>IF('Time Series Inputs'!A744="","",'Time Series Inputs'!A744)</f>
        <v/>
      </c>
      <c r="B744" s="157">
        <f>IF('Time Series Inputs'!B744="","",'Time Series Inputs'!B744)</f>
        <v/>
      </c>
      <c r="C744" s="157">
        <f>IF('Time Series Inputs'!C744="","",'Time Series Inputs'!C744)</f>
        <v/>
      </c>
      <c r="D744" s="157">
        <f>IF(A744="","",'Apply Constraints'!A744)</f>
        <v/>
      </c>
      <c r="E744" s="157">
        <f>IF(B744="","",(V743*B744/B743/(1+V743*(B744/B743-1))))</f>
        <v/>
      </c>
      <c r="F744" s="157">
        <f>IF(B744="","",R743*B744+T743)</f>
        <v/>
      </c>
      <c r="G744" s="157">
        <f>IF(B744="","", E744*F744)</f>
        <v/>
      </c>
      <c r="H744" s="157">
        <f>IF(B744="","", F744 - R743*B744)</f>
        <v/>
      </c>
      <c r="I744" s="157">
        <f>IF(B744="","", G744/B744)</f>
        <v/>
      </c>
      <c r="J744" s="157">
        <f>IF(B744="","", -F744* (1-(1-ANNUAL_STRATEGY_FEE)^(1/252)))</f>
        <v/>
      </c>
      <c r="K744" s="157">
        <f>IF(B744="","", H744+J744)</f>
        <v/>
      </c>
      <c r="L744" s="157">
        <f>IF(B744="","", K744+G744)</f>
        <v/>
      </c>
      <c r="M744" s="157">
        <f>IF(B744="","", G744/L744)</f>
        <v/>
      </c>
      <c r="N744" s="157">
        <f>IF(B744="","",(D744-M744))</f>
        <v/>
      </c>
      <c r="O744" s="157">
        <f>IF(B744="","",BID_OFFER_SPREAD/2*D744)</f>
        <v/>
      </c>
      <c r="P744" s="157">
        <f>IF(A744="","",IF(D744=0,-E744,IF(AND(D744=(N744+O744),NOT(O744=0)),0,IF(D744&gt;=M744,N744/(1+O744),N744/(1-O744)))))</f>
        <v/>
      </c>
      <c r="Q744" s="157">
        <f>IF(B744="","", IF(D744=0,F744*P744/B744, L744*P744/B744))</f>
        <v/>
      </c>
      <c r="R744" s="157">
        <f>IF(B744="","", Q744+I744)</f>
        <v/>
      </c>
      <c r="S744" s="157">
        <f>IF(A744="","",IF(Q744&gt;0,-Q744*B744*(1+BID_OFFER_SPREAD/2),-Q744*B744*(1-BID_OFFER_SPREAD/2)))</f>
        <v/>
      </c>
      <c r="T744" s="157">
        <f>IF(B744="","", K744+S744)</f>
        <v/>
      </c>
      <c r="U744" s="157">
        <f>IF(B744="","", R744*B744)</f>
        <v/>
      </c>
      <c r="V744" s="157">
        <f>IF(E744="","",U744/(U744+T744))</f>
        <v/>
      </c>
      <c r="W744" s="86">
        <f>IF(B744="","", IF(ROUND(V744,10)=ROUND(D744,10),"Correct", "Error"))</f>
        <v/>
      </c>
      <c r="X744" s="158">
        <f>IF(B744="","", T744+U744)</f>
        <v/>
      </c>
    </row>
    <row customHeight="1" ht="13.5" r="745" s="75">
      <c r="A745" s="126">
        <f>IF('Time Series Inputs'!A745="","",'Time Series Inputs'!A745)</f>
        <v/>
      </c>
      <c r="B745" s="157">
        <f>IF('Time Series Inputs'!B745="","",'Time Series Inputs'!B745)</f>
        <v/>
      </c>
      <c r="C745" s="157">
        <f>IF('Time Series Inputs'!C745="","",'Time Series Inputs'!C745)</f>
        <v/>
      </c>
      <c r="D745" s="157">
        <f>IF(A745="","",'Apply Constraints'!A745)</f>
        <v/>
      </c>
      <c r="E745" s="157">
        <f>IF(B745="","",(V744*B745/B744/(1+V744*(B745/B744-1))))</f>
        <v/>
      </c>
      <c r="F745" s="157">
        <f>IF(B745="","",R744*B745+T744)</f>
        <v/>
      </c>
      <c r="G745" s="157">
        <f>IF(B745="","", E745*F745)</f>
        <v/>
      </c>
      <c r="H745" s="157">
        <f>IF(B745="","", F745 - R744*B745)</f>
        <v/>
      </c>
      <c r="I745" s="157">
        <f>IF(B745="","", G745/B745)</f>
        <v/>
      </c>
      <c r="J745" s="157">
        <f>IF(B745="","", -F745* (1-(1-ANNUAL_STRATEGY_FEE)^(1/252)))</f>
        <v/>
      </c>
      <c r="K745" s="157">
        <f>IF(B745="","", H745+J745)</f>
        <v/>
      </c>
      <c r="L745" s="157">
        <f>IF(B745="","", K745+G745)</f>
        <v/>
      </c>
      <c r="M745" s="157">
        <f>IF(B745="","", G745/L745)</f>
        <v/>
      </c>
      <c r="N745" s="157">
        <f>IF(B745="","",(D745-M745))</f>
        <v/>
      </c>
      <c r="O745" s="157">
        <f>IF(B745="","",BID_OFFER_SPREAD/2*D745)</f>
        <v/>
      </c>
      <c r="P745" s="157">
        <f>IF(A745="","",IF(D745=0,-E745,IF(AND(D745=(N745+O745),NOT(O745=0)),0,IF(D745&gt;=M745,N745/(1+O745),N745/(1-O745)))))</f>
        <v/>
      </c>
      <c r="Q745" s="157">
        <f>IF(B745="","", IF(D745=0,F745*P745/B745, L745*P745/B745))</f>
        <v/>
      </c>
      <c r="R745" s="157">
        <f>IF(B745="","", Q745+I745)</f>
        <v/>
      </c>
      <c r="S745" s="157">
        <f>IF(A745="","",IF(Q745&gt;0,-Q745*B745*(1+BID_OFFER_SPREAD/2),-Q745*B745*(1-BID_OFFER_SPREAD/2)))</f>
        <v/>
      </c>
      <c r="T745" s="157">
        <f>IF(B745="","", K745+S745)</f>
        <v/>
      </c>
      <c r="U745" s="157">
        <f>IF(B745="","", R745*B745)</f>
        <v/>
      </c>
      <c r="V745" s="157">
        <f>IF(E745="","",U745/(U745+T745))</f>
        <v/>
      </c>
      <c r="W745" s="86">
        <f>IF(B745="","", IF(ROUND(V745,10)=ROUND(D745,10),"Correct", "Error"))</f>
        <v/>
      </c>
      <c r="X745" s="158">
        <f>IF(B745="","", T745+U745)</f>
        <v/>
      </c>
    </row>
    <row customHeight="1" ht="13.5" r="746" s="75">
      <c r="A746" s="126">
        <f>IF('Time Series Inputs'!A746="","",'Time Series Inputs'!A746)</f>
        <v/>
      </c>
      <c r="B746" s="157">
        <f>IF('Time Series Inputs'!B746="","",'Time Series Inputs'!B746)</f>
        <v/>
      </c>
      <c r="C746" s="157">
        <f>IF('Time Series Inputs'!C746="","",'Time Series Inputs'!C746)</f>
        <v/>
      </c>
      <c r="D746" s="157">
        <f>IF(A746="","",'Apply Constraints'!A746)</f>
        <v/>
      </c>
      <c r="E746" s="157">
        <f>IF(B746="","",(V745*B746/B745/(1+V745*(B746/B745-1))))</f>
        <v/>
      </c>
      <c r="F746" s="157">
        <f>IF(B746="","",R745*B746+T745)</f>
        <v/>
      </c>
      <c r="G746" s="157">
        <f>IF(B746="","", E746*F746)</f>
        <v/>
      </c>
      <c r="H746" s="157">
        <f>IF(B746="","", F746 - R745*B746)</f>
        <v/>
      </c>
      <c r="I746" s="157">
        <f>IF(B746="","", G746/B746)</f>
        <v/>
      </c>
      <c r="J746" s="157">
        <f>IF(B746="","", -F746* (1-(1-ANNUAL_STRATEGY_FEE)^(1/252)))</f>
        <v/>
      </c>
      <c r="K746" s="157">
        <f>IF(B746="","", H746+J746)</f>
        <v/>
      </c>
      <c r="L746" s="157">
        <f>IF(B746="","", K746+G746)</f>
        <v/>
      </c>
      <c r="M746" s="157">
        <f>IF(B746="","", G746/L746)</f>
        <v/>
      </c>
      <c r="N746" s="157">
        <f>IF(B746="","",(D746-M746))</f>
        <v/>
      </c>
      <c r="O746" s="157">
        <f>IF(B746="","",BID_OFFER_SPREAD/2*D746)</f>
        <v/>
      </c>
      <c r="P746" s="157">
        <f>IF(A746="","",IF(D746=0,-E746,IF(AND(D746=(N746+O746),NOT(O746=0)),0,IF(D746&gt;=M746,N746/(1+O746),N746/(1-O746)))))</f>
        <v/>
      </c>
      <c r="Q746" s="157">
        <f>IF(B746="","", IF(D746=0,F746*P746/B746, L746*P746/B746))</f>
        <v/>
      </c>
      <c r="R746" s="157">
        <f>IF(B746="","", Q746+I746)</f>
        <v/>
      </c>
      <c r="S746" s="157">
        <f>IF(A746="","",IF(Q746&gt;0,-Q746*B746*(1+BID_OFFER_SPREAD/2),-Q746*B746*(1-BID_OFFER_SPREAD/2)))</f>
        <v/>
      </c>
      <c r="T746" s="157">
        <f>IF(B746="","", K746+S746)</f>
        <v/>
      </c>
      <c r="U746" s="157">
        <f>IF(B746="","", R746*B746)</f>
        <v/>
      </c>
      <c r="V746" s="157">
        <f>IF(E746="","",U746/(U746+T746))</f>
        <v/>
      </c>
      <c r="W746" s="86">
        <f>IF(B746="","", IF(ROUND(V746,10)=ROUND(D746,10),"Correct", "Error"))</f>
        <v/>
      </c>
      <c r="X746" s="158">
        <f>IF(B746="","", T746+U746)</f>
        <v/>
      </c>
    </row>
    <row customHeight="1" ht="13.5" r="747" s="75">
      <c r="A747" s="126">
        <f>IF('Time Series Inputs'!A747="","",'Time Series Inputs'!A747)</f>
        <v/>
      </c>
      <c r="B747" s="157">
        <f>IF('Time Series Inputs'!B747="","",'Time Series Inputs'!B747)</f>
        <v/>
      </c>
      <c r="C747" s="157">
        <f>IF('Time Series Inputs'!C747="","",'Time Series Inputs'!C747)</f>
        <v/>
      </c>
      <c r="D747" s="157">
        <f>IF(A747="","",'Apply Constraints'!A747)</f>
        <v/>
      </c>
      <c r="E747" s="157">
        <f>IF(B747="","",(V746*B747/B746/(1+V746*(B747/B746-1))))</f>
        <v/>
      </c>
      <c r="F747" s="157">
        <f>IF(B747="","",R746*B747+T746)</f>
        <v/>
      </c>
      <c r="G747" s="157">
        <f>IF(B747="","", E747*F747)</f>
        <v/>
      </c>
      <c r="H747" s="157">
        <f>IF(B747="","", F747 - R746*B747)</f>
        <v/>
      </c>
      <c r="I747" s="157">
        <f>IF(B747="","", G747/B747)</f>
        <v/>
      </c>
      <c r="J747" s="157">
        <f>IF(B747="","", -F747* (1-(1-ANNUAL_STRATEGY_FEE)^(1/252)))</f>
        <v/>
      </c>
      <c r="K747" s="157">
        <f>IF(B747="","", H747+J747)</f>
        <v/>
      </c>
      <c r="L747" s="157">
        <f>IF(B747="","", K747+G747)</f>
        <v/>
      </c>
      <c r="M747" s="157">
        <f>IF(B747="","", G747/L747)</f>
        <v/>
      </c>
      <c r="N747" s="157">
        <f>IF(B747="","",(D747-M747))</f>
        <v/>
      </c>
      <c r="O747" s="157">
        <f>IF(B747="","",BID_OFFER_SPREAD/2*D747)</f>
        <v/>
      </c>
      <c r="P747" s="157">
        <f>IF(A747="","",IF(D747=0,-E747,IF(AND(D747=(N747+O747),NOT(O747=0)),0,IF(D747&gt;=M747,N747/(1+O747),N747/(1-O747)))))</f>
        <v/>
      </c>
      <c r="Q747" s="157">
        <f>IF(B747="","", IF(D747=0,F747*P747/B747, L747*P747/B747))</f>
        <v/>
      </c>
      <c r="R747" s="157">
        <f>IF(B747="","", Q747+I747)</f>
        <v/>
      </c>
      <c r="S747" s="157">
        <f>IF(A747="","",IF(Q747&gt;0,-Q747*B747*(1+BID_OFFER_SPREAD/2),-Q747*B747*(1-BID_OFFER_SPREAD/2)))</f>
        <v/>
      </c>
      <c r="T747" s="157">
        <f>IF(B747="","", K747+S747)</f>
        <v/>
      </c>
      <c r="U747" s="157">
        <f>IF(B747="","", R747*B747)</f>
        <v/>
      </c>
      <c r="V747" s="157">
        <f>IF(E747="","",U747/(U747+T747))</f>
        <v/>
      </c>
      <c r="W747" s="86">
        <f>IF(B747="","", IF(ROUND(V747,10)=ROUND(D747,10),"Correct", "Error"))</f>
        <v/>
      </c>
      <c r="X747" s="158">
        <f>IF(B747="","", T747+U747)</f>
        <v/>
      </c>
    </row>
    <row customHeight="1" ht="13.5" r="748" s="75">
      <c r="A748" s="126">
        <f>IF('Time Series Inputs'!A748="","",'Time Series Inputs'!A748)</f>
        <v/>
      </c>
      <c r="B748" s="157">
        <f>IF('Time Series Inputs'!B748="","",'Time Series Inputs'!B748)</f>
        <v/>
      </c>
      <c r="C748" s="157">
        <f>IF('Time Series Inputs'!C748="","",'Time Series Inputs'!C748)</f>
        <v/>
      </c>
      <c r="D748" s="157">
        <f>IF(A748="","",'Apply Constraints'!A748)</f>
        <v/>
      </c>
      <c r="E748" s="157">
        <f>IF(B748="","",(V747*B748/B747/(1+V747*(B748/B747-1))))</f>
        <v/>
      </c>
      <c r="F748" s="157">
        <f>IF(B748="","",R747*B748+T747)</f>
        <v/>
      </c>
      <c r="G748" s="157">
        <f>IF(B748="","", E748*F748)</f>
        <v/>
      </c>
      <c r="H748" s="157">
        <f>IF(B748="","", F748 - R747*B748)</f>
        <v/>
      </c>
      <c r="I748" s="157">
        <f>IF(B748="","", G748/B748)</f>
        <v/>
      </c>
      <c r="J748" s="157">
        <f>IF(B748="","", -F748* (1-(1-ANNUAL_STRATEGY_FEE)^(1/252)))</f>
        <v/>
      </c>
      <c r="K748" s="157">
        <f>IF(B748="","", H748+J748)</f>
        <v/>
      </c>
      <c r="L748" s="157">
        <f>IF(B748="","", K748+G748)</f>
        <v/>
      </c>
      <c r="M748" s="157">
        <f>IF(B748="","", G748/L748)</f>
        <v/>
      </c>
      <c r="N748" s="157">
        <f>IF(B748="","",(D748-M748))</f>
        <v/>
      </c>
      <c r="O748" s="157">
        <f>IF(B748="","",BID_OFFER_SPREAD/2*D748)</f>
        <v/>
      </c>
      <c r="P748" s="157">
        <f>IF(A748="","",IF(D748=0,-E748,IF(AND(D748=(N748+O748),NOT(O748=0)),0,IF(D748&gt;=M748,N748/(1+O748),N748/(1-O748)))))</f>
        <v/>
      </c>
      <c r="Q748" s="157">
        <f>IF(B748="","", IF(D748=0,F748*P748/B748, L748*P748/B748))</f>
        <v/>
      </c>
      <c r="R748" s="157">
        <f>IF(B748="","", Q748+I748)</f>
        <v/>
      </c>
      <c r="S748" s="157">
        <f>IF(A748="","",IF(Q748&gt;0,-Q748*B748*(1+BID_OFFER_SPREAD/2),-Q748*B748*(1-BID_OFFER_SPREAD/2)))</f>
        <v/>
      </c>
      <c r="T748" s="157">
        <f>IF(B748="","", K748+S748)</f>
        <v/>
      </c>
      <c r="U748" s="157">
        <f>IF(B748="","", R748*B748)</f>
        <v/>
      </c>
      <c r="V748" s="157">
        <f>IF(E748="","",U748/(U748+T748))</f>
        <v/>
      </c>
      <c r="W748" s="86">
        <f>IF(B748="","", IF(ROUND(V748,10)=ROUND(D748,10),"Correct", "Error"))</f>
        <v/>
      </c>
      <c r="X748" s="158">
        <f>IF(B748="","", T748+U748)</f>
        <v/>
      </c>
    </row>
    <row customHeight="1" ht="13.5" r="749" s="75">
      <c r="A749" s="126">
        <f>IF('Time Series Inputs'!A749="","",'Time Series Inputs'!A749)</f>
        <v/>
      </c>
      <c r="B749" s="157">
        <f>IF('Time Series Inputs'!B749="","",'Time Series Inputs'!B749)</f>
        <v/>
      </c>
      <c r="C749" s="157">
        <f>IF('Time Series Inputs'!C749="","",'Time Series Inputs'!C749)</f>
        <v/>
      </c>
      <c r="D749" s="157">
        <f>IF(A749="","",'Apply Constraints'!A749)</f>
        <v/>
      </c>
      <c r="E749" s="157">
        <f>IF(B749="","",(V748*B749/B748/(1+V748*(B749/B748-1))))</f>
        <v/>
      </c>
      <c r="F749" s="157">
        <f>IF(B749="","",R748*B749+T748)</f>
        <v/>
      </c>
      <c r="G749" s="157">
        <f>IF(B749="","", E749*F749)</f>
        <v/>
      </c>
      <c r="H749" s="157">
        <f>IF(B749="","", F749 - R748*B749)</f>
        <v/>
      </c>
      <c r="I749" s="157">
        <f>IF(B749="","", G749/B749)</f>
        <v/>
      </c>
      <c r="J749" s="157">
        <f>IF(B749="","", -F749* (1-(1-ANNUAL_STRATEGY_FEE)^(1/252)))</f>
        <v/>
      </c>
      <c r="K749" s="157">
        <f>IF(B749="","", H749+J749)</f>
        <v/>
      </c>
      <c r="L749" s="157">
        <f>IF(B749="","", K749+G749)</f>
        <v/>
      </c>
      <c r="M749" s="157">
        <f>IF(B749="","", G749/L749)</f>
        <v/>
      </c>
      <c r="N749" s="157">
        <f>IF(B749="","",(D749-M749))</f>
        <v/>
      </c>
      <c r="O749" s="157">
        <f>IF(B749="","",BID_OFFER_SPREAD/2*D749)</f>
        <v/>
      </c>
      <c r="P749" s="157">
        <f>IF(A749="","",IF(D749=0,-E749,IF(AND(D749=(N749+O749),NOT(O749=0)),0,IF(D749&gt;=M749,N749/(1+O749),N749/(1-O749)))))</f>
        <v/>
      </c>
      <c r="Q749" s="157">
        <f>IF(B749="","", IF(D749=0,F749*P749/B749, L749*P749/B749))</f>
        <v/>
      </c>
      <c r="R749" s="157">
        <f>IF(B749="","", Q749+I749)</f>
        <v/>
      </c>
      <c r="S749" s="157">
        <f>IF(A749="","",IF(Q749&gt;0,-Q749*B749*(1+BID_OFFER_SPREAD/2),-Q749*B749*(1-BID_OFFER_SPREAD/2)))</f>
        <v/>
      </c>
      <c r="T749" s="157">
        <f>IF(B749="","", K749+S749)</f>
        <v/>
      </c>
      <c r="U749" s="157">
        <f>IF(B749="","", R749*B749)</f>
        <v/>
      </c>
      <c r="V749" s="157">
        <f>IF(E749="","",U749/(U749+T749))</f>
        <v/>
      </c>
      <c r="W749" s="86">
        <f>IF(B749="","", IF(ROUND(V749,10)=ROUND(D749,10),"Correct", "Error"))</f>
        <v/>
      </c>
      <c r="X749" s="158">
        <f>IF(B749="","", T749+U749)</f>
        <v/>
      </c>
    </row>
    <row customHeight="1" ht="13.5" r="750" s="75">
      <c r="A750" s="126">
        <f>IF('Time Series Inputs'!A750="","",'Time Series Inputs'!A750)</f>
        <v/>
      </c>
      <c r="B750" s="157">
        <f>IF('Time Series Inputs'!B750="","",'Time Series Inputs'!B750)</f>
        <v/>
      </c>
      <c r="C750" s="157">
        <f>IF('Time Series Inputs'!C750="","",'Time Series Inputs'!C750)</f>
        <v/>
      </c>
      <c r="D750" s="157">
        <f>IF(A750="","",'Apply Constraints'!A750)</f>
        <v/>
      </c>
      <c r="E750" s="157">
        <f>IF(B750="","",(V749*B750/B749/(1+V749*(B750/B749-1))))</f>
        <v/>
      </c>
      <c r="F750" s="157">
        <f>IF(B750="","",R749*B750+T749)</f>
        <v/>
      </c>
      <c r="G750" s="157">
        <f>IF(B750="","", E750*F750)</f>
        <v/>
      </c>
      <c r="H750" s="157">
        <f>IF(B750="","", F750 - R749*B750)</f>
        <v/>
      </c>
      <c r="I750" s="157">
        <f>IF(B750="","", G750/B750)</f>
        <v/>
      </c>
      <c r="J750" s="157">
        <f>IF(B750="","", -F750* (1-(1-ANNUAL_STRATEGY_FEE)^(1/252)))</f>
        <v/>
      </c>
      <c r="K750" s="157">
        <f>IF(B750="","", H750+J750)</f>
        <v/>
      </c>
      <c r="L750" s="157">
        <f>IF(B750="","", K750+G750)</f>
        <v/>
      </c>
      <c r="M750" s="157">
        <f>IF(B750="","", G750/L750)</f>
        <v/>
      </c>
      <c r="N750" s="157">
        <f>IF(B750="","",(D750-M750))</f>
        <v/>
      </c>
      <c r="O750" s="157">
        <f>IF(B750="","",BID_OFFER_SPREAD/2*D750)</f>
        <v/>
      </c>
      <c r="P750" s="157">
        <f>IF(A750="","",IF(D750=0,-E750,IF(AND(D750=(N750+O750),NOT(O750=0)),0,IF(D750&gt;=M750,N750/(1+O750),N750/(1-O750)))))</f>
        <v/>
      </c>
      <c r="Q750" s="157">
        <f>IF(B750="","", IF(D750=0,F750*P750/B750, L750*P750/B750))</f>
        <v/>
      </c>
      <c r="R750" s="157">
        <f>IF(B750="","", Q750+I750)</f>
        <v/>
      </c>
      <c r="S750" s="157">
        <f>IF(A750="","",IF(Q750&gt;0,-Q750*B750*(1+BID_OFFER_SPREAD/2),-Q750*B750*(1-BID_OFFER_SPREAD/2)))</f>
        <v/>
      </c>
      <c r="T750" s="157">
        <f>IF(B750="","", K750+S750)</f>
        <v/>
      </c>
      <c r="U750" s="157">
        <f>IF(B750="","", R750*B750)</f>
        <v/>
      </c>
      <c r="V750" s="157">
        <f>IF(E750="","",U750/(U750+T750))</f>
        <v/>
      </c>
      <c r="W750" s="86">
        <f>IF(B750="","", IF(ROUND(V750,10)=ROUND(D750,10),"Correct", "Error"))</f>
        <v/>
      </c>
      <c r="X750" s="158">
        <f>IF(B750="","", T750+U750)</f>
        <v/>
      </c>
    </row>
    <row customHeight="1" ht="13.5" r="751" s="75">
      <c r="A751" s="126">
        <f>IF('Time Series Inputs'!A751="","",'Time Series Inputs'!A751)</f>
        <v/>
      </c>
      <c r="B751" s="157">
        <f>IF('Time Series Inputs'!B751="","",'Time Series Inputs'!B751)</f>
        <v/>
      </c>
      <c r="C751" s="157">
        <f>IF('Time Series Inputs'!C751="","",'Time Series Inputs'!C751)</f>
        <v/>
      </c>
      <c r="D751" s="157">
        <f>IF(A751="","",'Apply Constraints'!A751)</f>
        <v/>
      </c>
      <c r="E751" s="157">
        <f>IF(B751="","",(V750*B751/B750/(1+V750*(B751/B750-1))))</f>
        <v/>
      </c>
      <c r="F751" s="157">
        <f>IF(B751="","",R750*B751+T750)</f>
        <v/>
      </c>
      <c r="G751" s="157">
        <f>IF(B751="","", E751*F751)</f>
        <v/>
      </c>
      <c r="H751" s="157">
        <f>IF(B751="","", F751 - R750*B751)</f>
        <v/>
      </c>
      <c r="I751" s="157">
        <f>IF(B751="","", G751/B751)</f>
        <v/>
      </c>
      <c r="J751" s="157">
        <f>IF(B751="","", -F751* (1-(1-ANNUAL_STRATEGY_FEE)^(1/252)))</f>
        <v/>
      </c>
      <c r="K751" s="157">
        <f>IF(B751="","", H751+J751)</f>
        <v/>
      </c>
      <c r="L751" s="157">
        <f>IF(B751="","", K751+G751)</f>
        <v/>
      </c>
      <c r="M751" s="157">
        <f>IF(B751="","", G751/L751)</f>
        <v/>
      </c>
      <c r="N751" s="157">
        <f>IF(B751="","",(D751-M751))</f>
        <v/>
      </c>
      <c r="O751" s="157">
        <f>IF(B751="","",BID_OFFER_SPREAD/2*D751)</f>
        <v/>
      </c>
      <c r="P751" s="157">
        <f>IF(A751="","",IF(D751=0,-E751,IF(AND(D751=(N751+O751),NOT(O751=0)),0,IF(D751&gt;=M751,N751/(1+O751),N751/(1-O751)))))</f>
        <v/>
      </c>
      <c r="Q751" s="157">
        <f>IF(B751="","", IF(D751=0,F751*P751/B751, L751*P751/B751))</f>
        <v/>
      </c>
      <c r="R751" s="157">
        <f>IF(B751="","", Q751+I751)</f>
        <v/>
      </c>
      <c r="S751" s="157">
        <f>IF(A751="","",IF(Q751&gt;0,-Q751*B751*(1+BID_OFFER_SPREAD/2),-Q751*B751*(1-BID_OFFER_SPREAD/2)))</f>
        <v/>
      </c>
      <c r="T751" s="157">
        <f>IF(B751="","", K751+S751)</f>
        <v/>
      </c>
      <c r="U751" s="157">
        <f>IF(B751="","", R751*B751)</f>
        <v/>
      </c>
      <c r="V751" s="157">
        <f>IF(E751="","",U751/(U751+T751))</f>
        <v/>
      </c>
      <c r="W751" s="86">
        <f>IF(B751="","", IF(ROUND(V751,10)=ROUND(D751,10),"Correct", "Error"))</f>
        <v/>
      </c>
      <c r="X751" s="158">
        <f>IF(B751="","", T751+U751)</f>
        <v/>
      </c>
    </row>
    <row customHeight="1" ht="13.5" r="752" s="75">
      <c r="A752" s="126">
        <f>IF('Time Series Inputs'!A752="","",'Time Series Inputs'!A752)</f>
        <v/>
      </c>
      <c r="B752" s="157">
        <f>IF('Time Series Inputs'!B752="","",'Time Series Inputs'!B752)</f>
        <v/>
      </c>
      <c r="C752" s="157">
        <f>IF('Time Series Inputs'!C752="","",'Time Series Inputs'!C752)</f>
        <v/>
      </c>
      <c r="D752" s="157">
        <f>IF(A752="","",'Apply Constraints'!A752)</f>
        <v/>
      </c>
      <c r="E752" s="157">
        <f>IF(B752="","",(V751*B752/B751/(1+V751*(B752/B751-1))))</f>
        <v/>
      </c>
      <c r="F752" s="157">
        <f>IF(B752="","",R751*B752+T751)</f>
        <v/>
      </c>
      <c r="G752" s="157">
        <f>IF(B752="","", E752*F752)</f>
        <v/>
      </c>
      <c r="H752" s="157">
        <f>IF(B752="","", F752 - R751*B752)</f>
        <v/>
      </c>
      <c r="I752" s="157">
        <f>IF(B752="","", G752/B752)</f>
        <v/>
      </c>
      <c r="J752" s="157">
        <f>IF(B752="","", -F752* (1-(1-ANNUAL_STRATEGY_FEE)^(1/252)))</f>
        <v/>
      </c>
      <c r="K752" s="157">
        <f>IF(B752="","", H752+J752)</f>
        <v/>
      </c>
      <c r="L752" s="157">
        <f>IF(B752="","", K752+G752)</f>
        <v/>
      </c>
      <c r="M752" s="157">
        <f>IF(B752="","", G752/L752)</f>
        <v/>
      </c>
      <c r="N752" s="157">
        <f>IF(B752="","",(D752-M752))</f>
        <v/>
      </c>
      <c r="O752" s="157">
        <f>IF(B752="","",BID_OFFER_SPREAD/2*D752)</f>
        <v/>
      </c>
      <c r="P752" s="157">
        <f>IF(A752="","",IF(D752=0,-E752,IF(AND(D752=(N752+O752),NOT(O752=0)),0,IF(D752&gt;=M752,N752/(1+O752),N752/(1-O752)))))</f>
        <v/>
      </c>
      <c r="Q752" s="157">
        <f>IF(B752="","", IF(D752=0,F752*P752/B752, L752*P752/B752))</f>
        <v/>
      </c>
      <c r="R752" s="157">
        <f>IF(B752="","", Q752+I752)</f>
        <v/>
      </c>
      <c r="S752" s="157">
        <f>IF(A752="","",IF(Q752&gt;0,-Q752*B752*(1+BID_OFFER_SPREAD/2),-Q752*B752*(1-BID_OFFER_SPREAD/2)))</f>
        <v/>
      </c>
      <c r="T752" s="157">
        <f>IF(B752="","", K752+S752)</f>
        <v/>
      </c>
      <c r="U752" s="157">
        <f>IF(B752="","", R752*B752)</f>
        <v/>
      </c>
      <c r="V752" s="157">
        <f>IF(E752="","",U752/(U752+T752))</f>
        <v/>
      </c>
      <c r="W752" s="86">
        <f>IF(B752="","", IF(ROUND(V752,10)=ROUND(D752,10),"Correct", "Error"))</f>
        <v/>
      </c>
      <c r="X752" s="158">
        <f>IF(B752="","", T752+U752)</f>
        <v/>
      </c>
    </row>
    <row customHeight="1" ht="13.5" r="753" s="75">
      <c r="A753" s="126">
        <f>IF('Time Series Inputs'!A753="","",'Time Series Inputs'!A753)</f>
        <v/>
      </c>
      <c r="B753" s="157">
        <f>IF('Time Series Inputs'!B753="","",'Time Series Inputs'!B753)</f>
        <v/>
      </c>
      <c r="C753" s="157">
        <f>IF('Time Series Inputs'!C753="","",'Time Series Inputs'!C753)</f>
        <v/>
      </c>
      <c r="D753" s="157">
        <f>IF(A753="","",'Apply Constraints'!A753)</f>
        <v/>
      </c>
      <c r="E753" s="157">
        <f>IF(B753="","",(V752*B753/B752/(1+V752*(B753/B752-1))))</f>
        <v/>
      </c>
      <c r="F753" s="157">
        <f>IF(B753="","",R752*B753+T752)</f>
        <v/>
      </c>
      <c r="G753" s="157">
        <f>IF(B753="","", E753*F753)</f>
        <v/>
      </c>
      <c r="H753" s="157">
        <f>IF(B753="","", F753 - R752*B753)</f>
        <v/>
      </c>
      <c r="I753" s="157">
        <f>IF(B753="","", G753/B753)</f>
        <v/>
      </c>
      <c r="J753" s="157">
        <f>IF(B753="","", -F753* (1-(1-ANNUAL_STRATEGY_FEE)^(1/252)))</f>
        <v/>
      </c>
      <c r="K753" s="157">
        <f>IF(B753="","", H753+J753)</f>
        <v/>
      </c>
      <c r="L753" s="157">
        <f>IF(B753="","", K753+G753)</f>
        <v/>
      </c>
      <c r="M753" s="157">
        <f>IF(B753="","", G753/L753)</f>
        <v/>
      </c>
      <c r="N753" s="157">
        <f>IF(B753="","",(D753-M753))</f>
        <v/>
      </c>
      <c r="O753" s="157">
        <f>IF(B753="","",BID_OFFER_SPREAD/2*D753)</f>
        <v/>
      </c>
      <c r="P753" s="157">
        <f>IF(A753="","",IF(D753=0,-E753,IF(AND(D753=(N753+O753),NOT(O753=0)),0,IF(D753&gt;=M753,N753/(1+O753),N753/(1-O753)))))</f>
        <v/>
      </c>
      <c r="Q753" s="157">
        <f>IF(B753="","", IF(D753=0,F753*P753/B753, L753*P753/B753))</f>
        <v/>
      </c>
      <c r="R753" s="157">
        <f>IF(B753="","", Q753+I753)</f>
        <v/>
      </c>
      <c r="S753" s="157">
        <f>IF(A753="","",IF(Q753&gt;0,-Q753*B753*(1+BID_OFFER_SPREAD/2),-Q753*B753*(1-BID_OFFER_SPREAD/2)))</f>
        <v/>
      </c>
      <c r="T753" s="157">
        <f>IF(B753="","", K753+S753)</f>
        <v/>
      </c>
      <c r="U753" s="157">
        <f>IF(B753="","", R753*B753)</f>
        <v/>
      </c>
      <c r="V753" s="157">
        <f>IF(E753="","",U753/(U753+T753))</f>
        <v/>
      </c>
      <c r="W753" s="86">
        <f>IF(B753="","", IF(ROUND(V753,10)=ROUND(D753,10),"Correct", "Error"))</f>
        <v/>
      </c>
      <c r="X753" s="158">
        <f>IF(B753="","", T753+U753)</f>
        <v/>
      </c>
    </row>
    <row customHeight="1" ht="13.5" r="754" s="75">
      <c r="A754" s="126">
        <f>IF('Time Series Inputs'!A754="","",'Time Series Inputs'!A754)</f>
        <v/>
      </c>
      <c r="B754" s="157">
        <f>IF('Time Series Inputs'!B754="","",'Time Series Inputs'!B754)</f>
        <v/>
      </c>
      <c r="C754" s="157">
        <f>IF('Time Series Inputs'!C754="","",'Time Series Inputs'!C754)</f>
        <v/>
      </c>
      <c r="D754" s="157">
        <f>IF(A754="","",'Apply Constraints'!A754)</f>
        <v/>
      </c>
      <c r="E754" s="157">
        <f>IF(B754="","",(V753*B754/B753/(1+V753*(B754/B753-1))))</f>
        <v/>
      </c>
      <c r="F754" s="157">
        <f>IF(B754="","",R753*B754+T753)</f>
        <v/>
      </c>
      <c r="G754" s="157">
        <f>IF(B754="","", E754*F754)</f>
        <v/>
      </c>
      <c r="H754" s="157">
        <f>IF(B754="","", F754 - R753*B754)</f>
        <v/>
      </c>
      <c r="I754" s="157">
        <f>IF(B754="","", G754/B754)</f>
        <v/>
      </c>
      <c r="J754" s="157">
        <f>IF(B754="","", -F754* (1-(1-ANNUAL_STRATEGY_FEE)^(1/252)))</f>
        <v/>
      </c>
      <c r="K754" s="157">
        <f>IF(B754="","", H754+J754)</f>
        <v/>
      </c>
      <c r="L754" s="157">
        <f>IF(B754="","", K754+G754)</f>
        <v/>
      </c>
      <c r="M754" s="157">
        <f>IF(B754="","", G754/L754)</f>
        <v/>
      </c>
      <c r="N754" s="157">
        <f>IF(B754="","",(D754-M754))</f>
        <v/>
      </c>
      <c r="O754" s="157">
        <f>IF(B754="","",BID_OFFER_SPREAD/2*D754)</f>
        <v/>
      </c>
      <c r="P754" s="157">
        <f>IF(A754="","",IF(D754=0,-E754,IF(AND(D754=(N754+O754),NOT(O754=0)),0,IF(D754&gt;=M754,N754/(1+O754),N754/(1-O754)))))</f>
        <v/>
      </c>
      <c r="Q754" s="157">
        <f>IF(B754="","", IF(D754=0,F754*P754/B754, L754*P754/B754))</f>
        <v/>
      </c>
      <c r="R754" s="157">
        <f>IF(B754="","", Q754+I754)</f>
        <v/>
      </c>
      <c r="S754" s="157">
        <f>IF(A754="","",IF(Q754&gt;0,-Q754*B754*(1+BID_OFFER_SPREAD/2),-Q754*B754*(1-BID_OFFER_SPREAD/2)))</f>
        <v/>
      </c>
      <c r="T754" s="157">
        <f>IF(B754="","", K754+S754)</f>
        <v/>
      </c>
      <c r="U754" s="157">
        <f>IF(B754="","", R754*B754)</f>
        <v/>
      </c>
      <c r="V754" s="157">
        <f>IF(E754="","",U754/(U754+T754))</f>
        <v/>
      </c>
      <c r="W754" s="86">
        <f>IF(B754="","", IF(ROUND(V754,10)=ROUND(D754,10),"Correct", "Error"))</f>
        <v/>
      </c>
      <c r="X754" s="158">
        <f>IF(B754="","", T754+U754)</f>
        <v/>
      </c>
    </row>
    <row customHeight="1" ht="13.5" r="755" s="75">
      <c r="A755" s="126">
        <f>IF('Time Series Inputs'!A755="","",'Time Series Inputs'!A755)</f>
        <v/>
      </c>
      <c r="B755" s="157">
        <f>IF('Time Series Inputs'!B755="","",'Time Series Inputs'!B755)</f>
        <v/>
      </c>
      <c r="C755" s="157">
        <f>IF('Time Series Inputs'!C755="","",'Time Series Inputs'!C755)</f>
        <v/>
      </c>
      <c r="D755" s="157">
        <f>IF(A755="","",'Apply Constraints'!A755)</f>
        <v/>
      </c>
      <c r="E755" s="157">
        <f>IF(B755="","",(V754*B755/B754/(1+V754*(B755/B754-1))))</f>
        <v/>
      </c>
      <c r="F755" s="157">
        <f>IF(B755="","",R754*B755+T754)</f>
        <v/>
      </c>
      <c r="G755" s="157">
        <f>IF(B755="","", E755*F755)</f>
        <v/>
      </c>
      <c r="H755" s="157">
        <f>IF(B755="","", F755 - R754*B755)</f>
        <v/>
      </c>
      <c r="I755" s="157">
        <f>IF(B755="","", G755/B755)</f>
        <v/>
      </c>
      <c r="J755" s="157">
        <f>IF(B755="","", -F755* (1-(1-ANNUAL_STRATEGY_FEE)^(1/252)))</f>
        <v/>
      </c>
      <c r="K755" s="157">
        <f>IF(B755="","", H755+J755)</f>
        <v/>
      </c>
      <c r="L755" s="157">
        <f>IF(B755="","", K755+G755)</f>
        <v/>
      </c>
      <c r="M755" s="157">
        <f>IF(B755="","", G755/L755)</f>
        <v/>
      </c>
      <c r="N755" s="157">
        <f>IF(B755="","",(D755-M755))</f>
        <v/>
      </c>
      <c r="O755" s="157">
        <f>IF(B755="","",BID_OFFER_SPREAD/2*D755)</f>
        <v/>
      </c>
      <c r="P755" s="157">
        <f>IF(A755="","",IF(D755=0,-E755,IF(AND(D755=(N755+O755),NOT(O755=0)),0,IF(D755&gt;=M755,N755/(1+O755),N755/(1-O755)))))</f>
        <v/>
      </c>
      <c r="Q755" s="157">
        <f>IF(B755="","", IF(D755=0,F755*P755/B755, L755*P755/B755))</f>
        <v/>
      </c>
      <c r="R755" s="157">
        <f>IF(B755="","", Q755+I755)</f>
        <v/>
      </c>
      <c r="S755" s="157">
        <f>IF(A755="","",IF(Q755&gt;0,-Q755*B755*(1+BID_OFFER_SPREAD/2),-Q755*B755*(1-BID_OFFER_SPREAD/2)))</f>
        <v/>
      </c>
      <c r="T755" s="157">
        <f>IF(B755="","", K755+S755)</f>
        <v/>
      </c>
      <c r="U755" s="157">
        <f>IF(B755="","", R755*B755)</f>
        <v/>
      </c>
      <c r="V755" s="157">
        <f>IF(E755="","",U755/(U755+T755))</f>
        <v/>
      </c>
      <c r="W755" s="86">
        <f>IF(B755="","", IF(ROUND(V755,10)=ROUND(D755,10),"Correct", "Error"))</f>
        <v/>
      </c>
      <c r="X755" s="158">
        <f>IF(B755="","", T755+U755)</f>
        <v/>
      </c>
    </row>
    <row customHeight="1" ht="13.5" r="756" s="75">
      <c r="A756" s="126">
        <f>IF('Time Series Inputs'!A756="","",'Time Series Inputs'!A756)</f>
        <v/>
      </c>
      <c r="B756" s="157">
        <f>IF('Time Series Inputs'!B756="","",'Time Series Inputs'!B756)</f>
        <v/>
      </c>
      <c r="C756" s="157">
        <f>IF('Time Series Inputs'!C756="","",'Time Series Inputs'!C756)</f>
        <v/>
      </c>
      <c r="D756" s="157">
        <f>IF(A756="","",'Apply Constraints'!A756)</f>
        <v/>
      </c>
      <c r="E756" s="157">
        <f>IF(B756="","",(V755*B756/B755/(1+V755*(B756/B755-1))))</f>
        <v/>
      </c>
      <c r="F756" s="157">
        <f>IF(B756="","",R755*B756+T755)</f>
        <v/>
      </c>
      <c r="G756" s="157">
        <f>IF(B756="","", E756*F756)</f>
        <v/>
      </c>
      <c r="H756" s="157">
        <f>IF(B756="","", F756 - R755*B756)</f>
        <v/>
      </c>
      <c r="I756" s="157">
        <f>IF(B756="","", G756/B756)</f>
        <v/>
      </c>
      <c r="J756" s="157">
        <f>IF(B756="","", -F756* (1-(1-ANNUAL_STRATEGY_FEE)^(1/252)))</f>
        <v/>
      </c>
      <c r="K756" s="157">
        <f>IF(B756="","", H756+J756)</f>
        <v/>
      </c>
      <c r="L756" s="157">
        <f>IF(B756="","", K756+G756)</f>
        <v/>
      </c>
      <c r="M756" s="157">
        <f>IF(B756="","", G756/L756)</f>
        <v/>
      </c>
      <c r="N756" s="157">
        <f>IF(B756="","",(D756-M756))</f>
        <v/>
      </c>
      <c r="O756" s="157">
        <f>IF(B756="","",BID_OFFER_SPREAD/2*D756)</f>
        <v/>
      </c>
      <c r="P756" s="157">
        <f>IF(A756="","",IF(D756=0,-E756,IF(AND(D756=(N756+O756),NOT(O756=0)),0,IF(D756&gt;=M756,N756/(1+O756),N756/(1-O756)))))</f>
        <v/>
      </c>
      <c r="Q756" s="157">
        <f>IF(B756="","", IF(D756=0,F756*P756/B756, L756*P756/B756))</f>
        <v/>
      </c>
      <c r="R756" s="157">
        <f>IF(B756="","", Q756+I756)</f>
        <v/>
      </c>
      <c r="S756" s="157">
        <f>IF(A756="","",IF(Q756&gt;0,-Q756*B756*(1+BID_OFFER_SPREAD/2),-Q756*B756*(1-BID_OFFER_SPREAD/2)))</f>
        <v/>
      </c>
      <c r="T756" s="157">
        <f>IF(B756="","", K756+S756)</f>
        <v/>
      </c>
      <c r="U756" s="157">
        <f>IF(B756="","", R756*B756)</f>
        <v/>
      </c>
      <c r="V756" s="157">
        <f>IF(E756="","",U756/(U756+T756))</f>
        <v/>
      </c>
      <c r="W756" s="86">
        <f>IF(B756="","", IF(ROUND(V756,10)=ROUND(D756,10),"Correct", "Error"))</f>
        <v/>
      </c>
      <c r="X756" s="158">
        <f>IF(B756="","", T756+U756)</f>
        <v/>
      </c>
    </row>
    <row customHeight="1" ht="13.5" r="757" s="75">
      <c r="A757" s="126">
        <f>IF('Time Series Inputs'!A757="","",'Time Series Inputs'!A757)</f>
        <v/>
      </c>
      <c r="B757" s="157">
        <f>IF('Time Series Inputs'!B757="","",'Time Series Inputs'!B757)</f>
        <v/>
      </c>
      <c r="C757" s="157">
        <f>IF('Time Series Inputs'!C757="","",'Time Series Inputs'!C757)</f>
        <v/>
      </c>
      <c r="D757" s="157">
        <f>IF(A757="","",'Apply Constraints'!A757)</f>
        <v/>
      </c>
      <c r="E757" s="157">
        <f>IF(B757="","",(V756*B757/B756/(1+V756*(B757/B756-1))))</f>
        <v/>
      </c>
      <c r="F757" s="157">
        <f>IF(B757="","",R756*B757+T756)</f>
        <v/>
      </c>
      <c r="G757" s="157">
        <f>IF(B757="","", E757*F757)</f>
        <v/>
      </c>
      <c r="H757" s="157">
        <f>IF(B757="","", F757 - R756*B757)</f>
        <v/>
      </c>
      <c r="I757" s="157">
        <f>IF(B757="","", G757/B757)</f>
        <v/>
      </c>
      <c r="J757" s="157">
        <f>IF(B757="","", -F757* (1-(1-ANNUAL_STRATEGY_FEE)^(1/252)))</f>
        <v/>
      </c>
      <c r="K757" s="157">
        <f>IF(B757="","", H757+J757)</f>
        <v/>
      </c>
      <c r="L757" s="157">
        <f>IF(B757="","", K757+G757)</f>
        <v/>
      </c>
      <c r="M757" s="157">
        <f>IF(B757="","", G757/L757)</f>
        <v/>
      </c>
      <c r="N757" s="157">
        <f>IF(B757="","",(D757-M757))</f>
        <v/>
      </c>
      <c r="O757" s="157">
        <f>IF(B757="","",BID_OFFER_SPREAD/2*D757)</f>
        <v/>
      </c>
      <c r="P757" s="157">
        <f>IF(A757="","",IF(D757=0,-E757,IF(AND(D757=(N757+O757),NOT(O757=0)),0,IF(D757&gt;=M757,N757/(1+O757),N757/(1-O757)))))</f>
        <v/>
      </c>
      <c r="Q757" s="157">
        <f>IF(B757="","", IF(D757=0,F757*P757/B757, L757*P757/B757))</f>
        <v/>
      </c>
      <c r="R757" s="157">
        <f>IF(B757="","", Q757+I757)</f>
        <v/>
      </c>
      <c r="S757" s="157">
        <f>IF(A757="","",IF(Q757&gt;0,-Q757*B757*(1+BID_OFFER_SPREAD/2),-Q757*B757*(1-BID_OFFER_SPREAD/2)))</f>
        <v/>
      </c>
      <c r="T757" s="157">
        <f>IF(B757="","", K757+S757)</f>
        <v/>
      </c>
      <c r="U757" s="157">
        <f>IF(B757="","", R757*B757)</f>
        <v/>
      </c>
      <c r="V757" s="157">
        <f>IF(E757="","",U757/(U757+T757))</f>
        <v/>
      </c>
      <c r="W757" s="86">
        <f>IF(B757="","", IF(ROUND(V757,10)=ROUND(D757,10),"Correct", "Error"))</f>
        <v/>
      </c>
      <c r="X757" s="158">
        <f>IF(B757="","", T757+U757)</f>
        <v/>
      </c>
    </row>
    <row customHeight="1" ht="13.5" r="758" s="75">
      <c r="A758" s="126">
        <f>IF('Time Series Inputs'!A758="","",'Time Series Inputs'!A758)</f>
        <v/>
      </c>
      <c r="B758" s="157">
        <f>IF('Time Series Inputs'!B758="","",'Time Series Inputs'!B758)</f>
        <v/>
      </c>
      <c r="C758" s="157">
        <f>IF('Time Series Inputs'!C758="","",'Time Series Inputs'!C758)</f>
        <v/>
      </c>
      <c r="D758" s="157">
        <f>IF(A758="","",'Apply Constraints'!A758)</f>
        <v/>
      </c>
      <c r="E758" s="157">
        <f>IF(B758="","",(V757*B758/B757/(1+V757*(B758/B757-1))))</f>
        <v/>
      </c>
      <c r="F758" s="157">
        <f>IF(B758="","",R757*B758+T757)</f>
        <v/>
      </c>
      <c r="G758" s="157">
        <f>IF(B758="","", E758*F758)</f>
        <v/>
      </c>
      <c r="H758" s="157">
        <f>IF(B758="","", F758 - R757*B758)</f>
        <v/>
      </c>
      <c r="I758" s="157">
        <f>IF(B758="","", G758/B758)</f>
        <v/>
      </c>
      <c r="J758" s="157">
        <f>IF(B758="","", -F758* (1-(1-ANNUAL_STRATEGY_FEE)^(1/252)))</f>
        <v/>
      </c>
      <c r="K758" s="157">
        <f>IF(B758="","", H758+J758)</f>
        <v/>
      </c>
      <c r="L758" s="157">
        <f>IF(B758="","", K758+G758)</f>
        <v/>
      </c>
      <c r="M758" s="157">
        <f>IF(B758="","", G758/L758)</f>
        <v/>
      </c>
      <c r="N758" s="157">
        <f>IF(B758="","",(D758-M758))</f>
        <v/>
      </c>
      <c r="O758" s="157">
        <f>IF(B758="","",BID_OFFER_SPREAD/2*D758)</f>
        <v/>
      </c>
      <c r="P758" s="157">
        <f>IF(A758="","",IF(D758=0,-E758,IF(AND(D758=(N758+O758),NOT(O758=0)),0,IF(D758&gt;=M758,N758/(1+O758),N758/(1-O758)))))</f>
        <v/>
      </c>
      <c r="Q758" s="157">
        <f>IF(B758="","", IF(D758=0,F758*P758/B758, L758*P758/B758))</f>
        <v/>
      </c>
      <c r="R758" s="157">
        <f>IF(B758="","", Q758+I758)</f>
        <v/>
      </c>
      <c r="S758" s="157">
        <f>IF(A758="","",IF(Q758&gt;0,-Q758*B758*(1+BID_OFFER_SPREAD/2),-Q758*B758*(1-BID_OFFER_SPREAD/2)))</f>
        <v/>
      </c>
      <c r="T758" s="157">
        <f>IF(B758="","", K758+S758)</f>
        <v/>
      </c>
      <c r="U758" s="157">
        <f>IF(B758="","", R758*B758)</f>
        <v/>
      </c>
      <c r="V758" s="157">
        <f>IF(E758="","",U758/(U758+T758))</f>
        <v/>
      </c>
      <c r="W758" s="86">
        <f>IF(B758="","", IF(ROUND(V758,10)=ROUND(D758,10),"Correct", "Error"))</f>
        <v/>
      </c>
      <c r="X758" s="158">
        <f>IF(B758="","", T758+U758)</f>
        <v/>
      </c>
    </row>
    <row customHeight="1" ht="13.5" r="759" s="75">
      <c r="A759" s="126">
        <f>IF('Time Series Inputs'!A759="","",'Time Series Inputs'!A759)</f>
        <v/>
      </c>
      <c r="B759" s="157">
        <f>IF('Time Series Inputs'!B759="","",'Time Series Inputs'!B759)</f>
        <v/>
      </c>
      <c r="C759" s="157">
        <f>IF('Time Series Inputs'!C759="","",'Time Series Inputs'!C759)</f>
        <v/>
      </c>
      <c r="D759" s="157">
        <f>IF(A759="","",'Apply Constraints'!A759)</f>
        <v/>
      </c>
      <c r="E759" s="157">
        <f>IF(B759="","",(V758*B759/B758/(1+V758*(B759/B758-1))))</f>
        <v/>
      </c>
      <c r="F759" s="157">
        <f>IF(B759="","",R758*B759+T758)</f>
        <v/>
      </c>
      <c r="G759" s="157">
        <f>IF(B759="","", E759*F759)</f>
        <v/>
      </c>
      <c r="H759" s="157">
        <f>IF(B759="","", F759 - R758*B759)</f>
        <v/>
      </c>
      <c r="I759" s="157">
        <f>IF(B759="","", G759/B759)</f>
        <v/>
      </c>
      <c r="J759" s="157">
        <f>IF(B759="","", -F759* (1-(1-ANNUAL_STRATEGY_FEE)^(1/252)))</f>
        <v/>
      </c>
      <c r="K759" s="157">
        <f>IF(B759="","", H759+J759)</f>
        <v/>
      </c>
      <c r="L759" s="157">
        <f>IF(B759="","", K759+G759)</f>
        <v/>
      </c>
      <c r="M759" s="157">
        <f>IF(B759="","", G759/L759)</f>
        <v/>
      </c>
      <c r="N759" s="157">
        <f>IF(B759="","",(D759-M759))</f>
        <v/>
      </c>
      <c r="O759" s="157">
        <f>IF(B759="","",BID_OFFER_SPREAD/2*D759)</f>
        <v/>
      </c>
      <c r="P759" s="157">
        <f>IF(A759="","",IF(D759=0,-E759,IF(AND(D759=(N759+O759),NOT(O759=0)),0,IF(D759&gt;=M759,N759/(1+O759),N759/(1-O759)))))</f>
        <v/>
      </c>
      <c r="Q759" s="157">
        <f>IF(B759="","", IF(D759=0,F759*P759/B759, L759*P759/B759))</f>
        <v/>
      </c>
      <c r="R759" s="157">
        <f>IF(B759="","", Q759+I759)</f>
        <v/>
      </c>
      <c r="S759" s="157">
        <f>IF(A759="","",IF(Q759&gt;0,-Q759*B759*(1+BID_OFFER_SPREAD/2),-Q759*B759*(1-BID_OFFER_SPREAD/2)))</f>
        <v/>
      </c>
      <c r="T759" s="157">
        <f>IF(B759="","", K759+S759)</f>
        <v/>
      </c>
      <c r="U759" s="157">
        <f>IF(B759="","", R759*B759)</f>
        <v/>
      </c>
      <c r="V759" s="157">
        <f>IF(E759="","",U759/(U759+T759))</f>
        <v/>
      </c>
      <c r="W759" s="86">
        <f>IF(B759="","", IF(ROUND(V759,10)=ROUND(D759,10),"Correct", "Error"))</f>
        <v/>
      </c>
      <c r="X759" s="158">
        <f>IF(B759="","", T759+U759)</f>
        <v/>
      </c>
    </row>
    <row customHeight="1" ht="13.5" r="760" s="75">
      <c r="A760" s="126">
        <f>IF('Time Series Inputs'!A760="","",'Time Series Inputs'!A760)</f>
        <v/>
      </c>
      <c r="B760" s="157">
        <f>IF('Time Series Inputs'!B760="","",'Time Series Inputs'!B760)</f>
        <v/>
      </c>
      <c r="C760" s="157">
        <f>IF('Time Series Inputs'!C760="","",'Time Series Inputs'!C760)</f>
        <v/>
      </c>
      <c r="D760" s="157">
        <f>IF(A760="","",'Apply Constraints'!A760)</f>
        <v/>
      </c>
      <c r="E760" s="157">
        <f>IF(B760="","",(V759*B760/B759/(1+V759*(B760/B759-1))))</f>
        <v/>
      </c>
      <c r="F760" s="157">
        <f>IF(B760="","",R759*B760+T759)</f>
        <v/>
      </c>
      <c r="G760" s="157">
        <f>IF(B760="","", E760*F760)</f>
        <v/>
      </c>
      <c r="H760" s="157">
        <f>IF(B760="","", F760 - R759*B760)</f>
        <v/>
      </c>
      <c r="I760" s="157">
        <f>IF(B760="","", G760/B760)</f>
        <v/>
      </c>
      <c r="J760" s="157">
        <f>IF(B760="","", -F760* (1-(1-ANNUAL_STRATEGY_FEE)^(1/252)))</f>
        <v/>
      </c>
      <c r="K760" s="157">
        <f>IF(B760="","", H760+J760)</f>
        <v/>
      </c>
      <c r="L760" s="157">
        <f>IF(B760="","", K760+G760)</f>
        <v/>
      </c>
      <c r="M760" s="157">
        <f>IF(B760="","", G760/L760)</f>
        <v/>
      </c>
      <c r="N760" s="157">
        <f>IF(B760="","",(D760-M760))</f>
        <v/>
      </c>
      <c r="O760" s="157">
        <f>IF(B760="","",BID_OFFER_SPREAD/2*D760)</f>
        <v/>
      </c>
      <c r="P760" s="157">
        <f>IF(A760="","",IF(D760=0,-E760,IF(AND(D760=(N760+O760),NOT(O760=0)),0,IF(D760&gt;=M760,N760/(1+O760),N760/(1-O760)))))</f>
        <v/>
      </c>
      <c r="Q760" s="157">
        <f>IF(B760="","", IF(D760=0,F760*P760/B760, L760*P760/B760))</f>
        <v/>
      </c>
      <c r="R760" s="157">
        <f>IF(B760="","", Q760+I760)</f>
        <v/>
      </c>
      <c r="S760" s="157">
        <f>IF(A760="","",IF(Q760&gt;0,-Q760*B760*(1+BID_OFFER_SPREAD/2),-Q760*B760*(1-BID_OFFER_SPREAD/2)))</f>
        <v/>
      </c>
      <c r="T760" s="157">
        <f>IF(B760="","", K760+S760)</f>
        <v/>
      </c>
      <c r="U760" s="157">
        <f>IF(B760="","", R760*B760)</f>
        <v/>
      </c>
      <c r="V760" s="157">
        <f>IF(E760="","",U760/(U760+T760))</f>
        <v/>
      </c>
      <c r="W760" s="86">
        <f>IF(B760="","", IF(ROUND(V760,10)=ROUND(D760,10),"Correct", "Error"))</f>
        <v/>
      </c>
      <c r="X760" s="158">
        <f>IF(B760="","", T760+U760)</f>
        <v/>
      </c>
    </row>
    <row customHeight="1" ht="13.5" r="761" s="75">
      <c r="A761" s="126">
        <f>IF('Time Series Inputs'!A761="","",'Time Series Inputs'!A761)</f>
        <v/>
      </c>
      <c r="B761" s="157">
        <f>IF('Time Series Inputs'!B761="","",'Time Series Inputs'!B761)</f>
        <v/>
      </c>
      <c r="C761" s="157">
        <f>IF('Time Series Inputs'!C761="","",'Time Series Inputs'!C761)</f>
        <v/>
      </c>
      <c r="D761" s="157">
        <f>IF(A761="","",'Apply Constraints'!A761)</f>
        <v/>
      </c>
      <c r="E761" s="157">
        <f>IF(B761="","",(V760*B761/B760/(1+V760*(B761/B760-1))))</f>
        <v/>
      </c>
      <c r="F761" s="157">
        <f>IF(B761="","",R760*B761+T760)</f>
        <v/>
      </c>
      <c r="G761" s="157">
        <f>IF(B761="","", E761*F761)</f>
        <v/>
      </c>
      <c r="H761" s="157">
        <f>IF(B761="","", F761 - R760*B761)</f>
        <v/>
      </c>
      <c r="I761" s="157">
        <f>IF(B761="","", G761/B761)</f>
        <v/>
      </c>
      <c r="J761" s="157">
        <f>IF(B761="","", -F761* (1-(1-ANNUAL_STRATEGY_FEE)^(1/252)))</f>
        <v/>
      </c>
      <c r="K761" s="157">
        <f>IF(B761="","", H761+J761)</f>
        <v/>
      </c>
      <c r="L761" s="157">
        <f>IF(B761="","", K761+G761)</f>
        <v/>
      </c>
      <c r="M761" s="157">
        <f>IF(B761="","", G761/L761)</f>
        <v/>
      </c>
      <c r="N761" s="157">
        <f>IF(B761="","",(D761-M761))</f>
        <v/>
      </c>
      <c r="O761" s="157">
        <f>IF(B761="","",BID_OFFER_SPREAD/2*D761)</f>
        <v/>
      </c>
      <c r="P761" s="157">
        <f>IF(A761="","",IF(D761=0,-E761,IF(AND(D761=(N761+O761),NOT(O761=0)),0,IF(D761&gt;=M761,N761/(1+O761),N761/(1-O761)))))</f>
        <v/>
      </c>
      <c r="Q761" s="157">
        <f>IF(B761="","", IF(D761=0,F761*P761/B761, L761*P761/B761))</f>
        <v/>
      </c>
      <c r="R761" s="157">
        <f>IF(B761="","", Q761+I761)</f>
        <v/>
      </c>
      <c r="S761" s="157">
        <f>IF(A761="","",IF(Q761&gt;0,-Q761*B761*(1+BID_OFFER_SPREAD/2),-Q761*B761*(1-BID_OFFER_SPREAD/2)))</f>
        <v/>
      </c>
      <c r="T761" s="157">
        <f>IF(B761="","", K761+S761)</f>
        <v/>
      </c>
      <c r="U761" s="157">
        <f>IF(B761="","", R761*B761)</f>
        <v/>
      </c>
      <c r="V761" s="157">
        <f>IF(E761="","",U761/(U761+T761))</f>
        <v/>
      </c>
      <c r="W761" s="86">
        <f>IF(B761="","", IF(ROUND(V761,10)=ROUND(D761,10),"Correct", "Error"))</f>
        <v/>
      </c>
      <c r="X761" s="158">
        <f>IF(B761="","", T761+U761)</f>
        <v/>
      </c>
    </row>
    <row customHeight="1" ht="13.5" r="762" s="75">
      <c r="A762" s="126">
        <f>IF('Time Series Inputs'!A762="","",'Time Series Inputs'!A762)</f>
        <v/>
      </c>
      <c r="B762" s="157">
        <f>IF('Time Series Inputs'!B762="","",'Time Series Inputs'!B762)</f>
        <v/>
      </c>
      <c r="C762" s="157">
        <f>IF('Time Series Inputs'!C762="","",'Time Series Inputs'!C762)</f>
        <v/>
      </c>
      <c r="D762" s="157">
        <f>IF(A762="","",'Apply Constraints'!A762)</f>
        <v/>
      </c>
      <c r="E762" s="157">
        <f>IF(B762="","",(V761*B762/B761/(1+V761*(B762/B761-1))))</f>
        <v/>
      </c>
      <c r="F762" s="157">
        <f>IF(B762="","",R761*B762+T761)</f>
        <v/>
      </c>
      <c r="G762" s="157">
        <f>IF(B762="","", E762*F762)</f>
        <v/>
      </c>
      <c r="H762" s="157">
        <f>IF(B762="","", F762 - R761*B762)</f>
        <v/>
      </c>
      <c r="I762" s="157">
        <f>IF(B762="","", G762/B762)</f>
        <v/>
      </c>
      <c r="J762" s="157">
        <f>IF(B762="","", -F762* (1-(1-ANNUAL_STRATEGY_FEE)^(1/252)))</f>
        <v/>
      </c>
      <c r="K762" s="157">
        <f>IF(B762="","", H762+J762)</f>
        <v/>
      </c>
      <c r="L762" s="157">
        <f>IF(B762="","", K762+G762)</f>
        <v/>
      </c>
      <c r="M762" s="157">
        <f>IF(B762="","", G762/L762)</f>
        <v/>
      </c>
      <c r="N762" s="157">
        <f>IF(B762="","",(D762-M762))</f>
        <v/>
      </c>
      <c r="O762" s="157">
        <f>IF(B762="","",BID_OFFER_SPREAD/2*D762)</f>
        <v/>
      </c>
      <c r="P762" s="157">
        <f>IF(A762="","",IF(D762=0,-E762,IF(AND(D762=(N762+O762),NOT(O762=0)),0,IF(D762&gt;=M762,N762/(1+O762),N762/(1-O762)))))</f>
        <v/>
      </c>
      <c r="Q762" s="157">
        <f>IF(B762="","", IF(D762=0,F762*P762/B762, L762*P762/B762))</f>
        <v/>
      </c>
      <c r="R762" s="157">
        <f>IF(B762="","", Q762+I762)</f>
        <v/>
      </c>
      <c r="S762" s="157">
        <f>IF(A762="","",IF(Q762&gt;0,-Q762*B762*(1+BID_OFFER_SPREAD/2),-Q762*B762*(1-BID_OFFER_SPREAD/2)))</f>
        <v/>
      </c>
      <c r="T762" s="157">
        <f>IF(B762="","", K762+S762)</f>
        <v/>
      </c>
      <c r="U762" s="157">
        <f>IF(B762="","", R762*B762)</f>
        <v/>
      </c>
      <c r="V762" s="157">
        <f>IF(E762="","",U762/(U762+T762))</f>
        <v/>
      </c>
      <c r="W762" s="86">
        <f>IF(B762="","", IF(ROUND(V762,10)=ROUND(D762,10),"Correct", "Error"))</f>
        <v/>
      </c>
      <c r="X762" s="158">
        <f>IF(B762="","", T762+U762)</f>
        <v/>
      </c>
    </row>
    <row customHeight="1" ht="13.5" r="763" s="75">
      <c r="A763" s="126">
        <f>IF('Time Series Inputs'!A763="","",'Time Series Inputs'!A763)</f>
        <v/>
      </c>
      <c r="B763" s="157">
        <f>IF('Time Series Inputs'!B763="","",'Time Series Inputs'!B763)</f>
        <v/>
      </c>
      <c r="C763" s="157">
        <f>IF('Time Series Inputs'!C763="","",'Time Series Inputs'!C763)</f>
        <v/>
      </c>
      <c r="D763" s="157">
        <f>IF(A763="","",'Apply Constraints'!A763)</f>
        <v/>
      </c>
      <c r="E763" s="157">
        <f>IF(B763="","",(V762*B763/B762/(1+V762*(B763/B762-1))))</f>
        <v/>
      </c>
      <c r="F763" s="157">
        <f>IF(B763="","",R762*B763+T762)</f>
        <v/>
      </c>
      <c r="G763" s="157">
        <f>IF(B763="","", E763*F763)</f>
        <v/>
      </c>
      <c r="H763" s="157">
        <f>IF(B763="","", F763 - R762*B763)</f>
        <v/>
      </c>
      <c r="I763" s="157">
        <f>IF(B763="","", G763/B763)</f>
        <v/>
      </c>
      <c r="J763" s="157">
        <f>IF(B763="","", -F763* (1-(1-ANNUAL_STRATEGY_FEE)^(1/252)))</f>
        <v/>
      </c>
      <c r="K763" s="157">
        <f>IF(B763="","", H763+J763)</f>
        <v/>
      </c>
      <c r="L763" s="157">
        <f>IF(B763="","", K763+G763)</f>
        <v/>
      </c>
      <c r="M763" s="157">
        <f>IF(B763="","", G763/L763)</f>
        <v/>
      </c>
      <c r="N763" s="157">
        <f>IF(B763="","",(D763-M763))</f>
        <v/>
      </c>
      <c r="O763" s="157">
        <f>IF(B763="","",BID_OFFER_SPREAD/2*D763)</f>
        <v/>
      </c>
      <c r="P763" s="157">
        <f>IF(A763="","",IF(D763=0,-E763,IF(AND(D763=(N763+O763),NOT(O763=0)),0,IF(D763&gt;=M763,N763/(1+O763),N763/(1-O763)))))</f>
        <v/>
      </c>
      <c r="Q763" s="157">
        <f>IF(B763="","", IF(D763=0,F763*P763/B763, L763*P763/B763))</f>
        <v/>
      </c>
      <c r="R763" s="157">
        <f>IF(B763="","", Q763+I763)</f>
        <v/>
      </c>
      <c r="S763" s="157">
        <f>IF(A763="","",IF(Q763&gt;0,-Q763*B763*(1+BID_OFFER_SPREAD/2),-Q763*B763*(1-BID_OFFER_SPREAD/2)))</f>
        <v/>
      </c>
      <c r="T763" s="157">
        <f>IF(B763="","", K763+S763)</f>
        <v/>
      </c>
      <c r="U763" s="157">
        <f>IF(B763="","", R763*B763)</f>
        <v/>
      </c>
      <c r="V763" s="157">
        <f>IF(E763="","",U763/(U763+T763))</f>
        <v/>
      </c>
      <c r="W763" s="86">
        <f>IF(B763="","", IF(ROUND(V763,10)=ROUND(D763,10),"Correct", "Error"))</f>
        <v/>
      </c>
      <c r="X763" s="158">
        <f>IF(B763="","", T763+U763)</f>
        <v/>
      </c>
    </row>
    <row customHeight="1" ht="13.5" r="764" s="75">
      <c r="A764" s="126">
        <f>IF('Time Series Inputs'!A764="","",'Time Series Inputs'!A764)</f>
        <v/>
      </c>
      <c r="B764" s="157">
        <f>IF('Time Series Inputs'!B764="","",'Time Series Inputs'!B764)</f>
        <v/>
      </c>
      <c r="C764" s="157">
        <f>IF('Time Series Inputs'!C764="","",'Time Series Inputs'!C764)</f>
        <v/>
      </c>
      <c r="D764" s="157">
        <f>IF(A764="","",'Apply Constraints'!A764)</f>
        <v/>
      </c>
      <c r="E764" s="157">
        <f>IF(B764="","",(V763*B764/B763/(1+V763*(B764/B763-1))))</f>
        <v/>
      </c>
      <c r="F764" s="157">
        <f>IF(B764="","",R763*B764+T763)</f>
        <v/>
      </c>
      <c r="G764" s="157">
        <f>IF(B764="","", E764*F764)</f>
        <v/>
      </c>
      <c r="H764" s="157">
        <f>IF(B764="","", F764 - R763*B764)</f>
        <v/>
      </c>
      <c r="I764" s="157">
        <f>IF(B764="","", G764/B764)</f>
        <v/>
      </c>
      <c r="J764" s="157">
        <f>IF(B764="","", -F764* (1-(1-ANNUAL_STRATEGY_FEE)^(1/252)))</f>
        <v/>
      </c>
      <c r="K764" s="157">
        <f>IF(B764="","", H764+J764)</f>
        <v/>
      </c>
      <c r="L764" s="157">
        <f>IF(B764="","", K764+G764)</f>
        <v/>
      </c>
      <c r="M764" s="157">
        <f>IF(B764="","", G764/L764)</f>
        <v/>
      </c>
      <c r="N764" s="157">
        <f>IF(B764="","",(D764-M764))</f>
        <v/>
      </c>
      <c r="O764" s="157">
        <f>IF(B764="","",BID_OFFER_SPREAD/2*D764)</f>
        <v/>
      </c>
      <c r="P764" s="157">
        <f>IF(A764="","",IF(D764=0,-E764,IF(AND(D764=(N764+O764),NOT(O764=0)),0,IF(D764&gt;=M764,N764/(1+O764),N764/(1-O764)))))</f>
        <v/>
      </c>
      <c r="Q764" s="157">
        <f>IF(B764="","", IF(D764=0,F764*P764/B764, L764*P764/B764))</f>
        <v/>
      </c>
      <c r="R764" s="157">
        <f>IF(B764="","", Q764+I764)</f>
        <v/>
      </c>
      <c r="S764" s="157">
        <f>IF(A764="","",IF(Q764&gt;0,-Q764*B764*(1+BID_OFFER_SPREAD/2),-Q764*B764*(1-BID_OFFER_SPREAD/2)))</f>
        <v/>
      </c>
      <c r="T764" s="157">
        <f>IF(B764="","", K764+S764)</f>
        <v/>
      </c>
      <c r="U764" s="157">
        <f>IF(B764="","", R764*B764)</f>
        <v/>
      </c>
      <c r="V764" s="157">
        <f>IF(E764="","",U764/(U764+T764))</f>
        <v/>
      </c>
      <c r="W764" s="86">
        <f>IF(B764="","", IF(ROUND(V764,10)=ROUND(D764,10),"Correct", "Error"))</f>
        <v/>
      </c>
      <c r="X764" s="158">
        <f>IF(B764="","", T764+U764)</f>
        <v/>
      </c>
    </row>
    <row customHeight="1" ht="13.5" r="765" s="75">
      <c r="A765" s="126">
        <f>IF('Time Series Inputs'!A765="","",'Time Series Inputs'!A765)</f>
        <v/>
      </c>
      <c r="B765" s="157">
        <f>IF('Time Series Inputs'!B765="","",'Time Series Inputs'!B765)</f>
        <v/>
      </c>
      <c r="C765" s="157">
        <f>IF('Time Series Inputs'!C765="","",'Time Series Inputs'!C765)</f>
        <v/>
      </c>
      <c r="D765" s="157">
        <f>IF(A765="","",'Apply Constraints'!A765)</f>
        <v/>
      </c>
      <c r="E765" s="157">
        <f>IF(B765="","",(V764*B765/B764/(1+V764*(B765/B764-1))))</f>
        <v/>
      </c>
      <c r="F765" s="157">
        <f>IF(B765="","",R764*B765+T764)</f>
        <v/>
      </c>
      <c r="G765" s="157">
        <f>IF(B765="","", E765*F765)</f>
        <v/>
      </c>
      <c r="H765" s="157">
        <f>IF(B765="","", F765 - R764*B765)</f>
        <v/>
      </c>
      <c r="I765" s="157">
        <f>IF(B765="","", G765/B765)</f>
        <v/>
      </c>
      <c r="J765" s="157">
        <f>IF(B765="","", -F765* (1-(1-ANNUAL_STRATEGY_FEE)^(1/252)))</f>
        <v/>
      </c>
      <c r="K765" s="157">
        <f>IF(B765="","", H765+J765)</f>
        <v/>
      </c>
      <c r="L765" s="157">
        <f>IF(B765="","", K765+G765)</f>
        <v/>
      </c>
      <c r="M765" s="157">
        <f>IF(B765="","", G765/L765)</f>
        <v/>
      </c>
      <c r="N765" s="157">
        <f>IF(B765="","",(D765-M765))</f>
        <v/>
      </c>
      <c r="O765" s="157">
        <f>IF(B765="","",BID_OFFER_SPREAD/2*D765)</f>
        <v/>
      </c>
      <c r="P765" s="157">
        <f>IF(A765="","",IF(D765=0,-E765,IF(AND(D765=(N765+O765),NOT(O765=0)),0,IF(D765&gt;=M765,N765/(1+O765),N765/(1-O765)))))</f>
        <v/>
      </c>
      <c r="Q765" s="157">
        <f>IF(B765="","", IF(D765=0,F765*P765/B765, L765*P765/B765))</f>
        <v/>
      </c>
      <c r="R765" s="157">
        <f>IF(B765="","", Q765+I765)</f>
        <v/>
      </c>
      <c r="S765" s="157">
        <f>IF(A765="","",IF(Q765&gt;0,-Q765*B765*(1+BID_OFFER_SPREAD/2),-Q765*B765*(1-BID_OFFER_SPREAD/2)))</f>
        <v/>
      </c>
      <c r="T765" s="157">
        <f>IF(B765="","", K765+S765)</f>
        <v/>
      </c>
      <c r="U765" s="157">
        <f>IF(B765="","", R765*B765)</f>
        <v/>
      </c>
      <c r="V765" s="157">
        <f>IF(E765="","",U765/(U765+T765))</f>
        <v/>
      </c>
      <c r="W765" s="86">
        <f>IF(B765="","", IF(ROUND(V765,10)=ROUND(D765,10),"Correct", "Error"))</f>
        <v/>
      </c>
      <c r="X765" s="158">
        <f>IF(B765="","", T765+U765)</f>
        <v/>
      </c>
    </row>
    <row customHeight="1" ht="13.5" r="766" s="75">
      <c r="A766" s="126">
        <f>IF('Time Series Inputs'!A766="","",'Time Series Inputs'!A766)</f>
        <v/>
      </c>
      <c r="B766" s="157">
        <f>IF('Time Series Inputs'!B766="","",'Time Series Inputs'!B766)</f>
        <v/>
      </c>
      <c r="C766" s="157">
        <f>IF('Time Series Inputs'!C766="","",'Time Series Inputs'!C766)</f>
        <v/>
      </c>
      <c r="D766" s="157">
        <f>IF(A766="","",'Apply Constraints'!A766)</f>
        <v/>
      </c>
      <c r="E766" s="157">
        <f>IF(B766="","",(V765*B766/B765/(1+V765*(B766/B765-1))))</f>
        <v/>
      </c>
      <c r="F766" s="157">
        <f>IF(B766="","",R765*B766+T765)</f>
        <v/>
      </c>
      <c r="G766" s="157">
        <f>IF(B766="","", E766*F766)</f>
        <v/>
      </c>
      <c r="H766" s="157">
        <f>IF(B766="","", F766 - R765*B766)</f>
        <v/>
      </c>
      <c r="I766" s="157">
        <f>IF(B766="","", G766/B766)</f>
        <v/>
      </c>
      <c r="J766" s="157">
        <f>IF(B766="","", -F766* (1-(1-ANNUAL_STRATEGY_FEE)^(1/252)))</f>
        <v/>
      </c>
      <c r="K766" s="157">
        <f>IF(B766="","", H766+J766)</f>
        <v/>
      </c>
      <c r="L766" s="157">
        <f>IF(B766="","", K766+G766)</f>
        <v/>
      </c>
      <c r="M766" s="157">
        <f>IF(B766="","", G766/L766)</f>
        <v/>
      </c>
      <c r="N766" s="157">
        <f>IF(B766="","",(D766-M766))</f>
        <v/>
      </c>
      <c r="O766" s="157">
        <f>IF(B766="","",BID_OFFER_SPREAD/2*D766)</f>
        <v/>
      </c>
      <c r="P766" s="157">
        <f>IF(A766="","",IF(D766=0,-E766,IF(AND(D766=(N766+O766),NOT(O766=0)),0,IF(D766&gt;=M766,N766/(1+O766),N766/(1-O766)))))</f>
        <v/>
      </c>
      <c r="Q766" s="157">
        <f>IF(B766="","", IF(D766=0,F766*P766/B766, L766*P766/B766))</f>
        <v/>
      </c>
      <c r="R766" s="157">
        <f>IF(B766="","", Q766+I766)</f>
        <v/>
      </c>
      <c r="S766" s="157">
        <f>IF(A766="","",IF(Q766&gt;0,-Q766*B766*(1+BID_OFFER_SPREAD/2),-Q766*B766*(1-BID_OFFER_SPREAD/2)))</f>
        <v/>
      </c>
      <c r="T766" s="157">
        <f>IF(B766="","", K766+S766)</f>
        <v/>
      </c>
      <c r="U766" s="157">
        <f>IF(B766="","", R766*B766)</f>
        <v/>
      </c>
      <c r="V766" s="157">
        <f>IF(E766="","",U766/(U766+T766))</f>
        <v/>
      </c>
      <c r="W766" s="86">
        <f>IF(B766="","", IF(ROUND(V766,10)=ROUND(D766,10),"Correct", "Error"))</f>
        <v/>
      </c>
      <c r="X766" s="158">
        <f>IF(B766="","", T766+U766)</f>
        <v/>
      </c>
    </row>
    <row customHeight="1" ht="13.5" r="767" s="75">
      <c r="A767" s="126">
        <f>IF('Time Series Inputs'!A767="","",'Time Series Inputs'!A767)</f>
        <v/>
      </c>
      <c r="B767" s="157">
        <f>IF('Time Series Inputs'!B767="","",'Time Series Inputs'!B767)</f>
        <v/>
      </c>
      <c r="C767" s="157">
        <f>IF('Time Series Inputs'!C767="","",'Time Series Inputs'!C767)</f>
        <v/>
      </c>
      <c r="D767" s="157">
        <f>IF(A767="","",'Apply Constraints'!A767)</f>
        <v/>
      </c>
      <c r="E767" s="157">
        <f>IF(B767="","",(V766*B767/B766/(1+V766*(B767/B766-1))))</f>
        <v/>
      </c>
      <c r="F767" s="157">
        <f>IF(B767="","",R766*B767+T766)</f>
        <v/>
      </c>
      <c r="G767" s="157">
        <f>IF(B767="","", E767*F767)</f>
        <v/>
      </c>
      <c r="H767" s="157">
        <f>IF(B767="","", F767 - R766*B767)</f>
        <v/>
      </c>
      <c r="I767" s="157">
        <f>IF(B767="","", G767/B767)</f>
        <v/>
      </c>
      <c r="J767" s="157">
        <f>IF(B767="","", -F767* (1-(1-ANNUAL_STRATEGY_FEE)^(1/252)))</f>
        <v/>
      </c>
      <c r="K767" s="157">
        <f>IF(B767="","", H767+J767)</f>
        <v/>
      </c>
      <c r="L767" s="157">
        <f>IF(B767="","", K767+G767)</f>
        <v/>
      </c>
      <c r="M767" s="157">
        <f>IF(B767="","", G767/L767)</f>
        <v/>
      </c>
      <c r="N767" s="157">
        <f>IF(B767="","",(D767-M767))</f>
        <v/>
      </c>
      <c r="O767" s="157">
        <f>IF(B767="","",BID_OFFER_SPREAD/2*D767)</f>
        <v/>
      </c>
      <c r="P767" s="157">
        <f>IF(A767="","",IF(D767=0,-E767,IF(AND(D767=(N767+O767),NOT(O767=0)),0,IF(D767&gt;=M767,N767/(1+O767),N767/(1-O767)))))</f>
        <v/>
      </c>
      <c r="Q767" s="157">
        <f>IF(B767="","", IF(D767=0,F767*P767/B767, L767*P767/B767))</f>
        <v/>
      </c>
      <c r="R767" s="157">
        <f>IF(B767="","", Q767+I767)</f>
        <v/>
      </c>
      <c r="S767" s="157">
        <f>IF(A767="","",IF(Q767&gt;0,-Q767*B767*(1+BID_OFFER_SPREAD/2),-Q767*B767*(1-BID_OFFER_SPREAD/2)))</f>
        <v/>
      </c>
      <c r="T767" s="157">
        <f>IF(B767="","", K767+S767)</f>
        <v/>
      </c>
      <c r="U767" s="157">
        <f>IF(B767="","", R767*B767)</f>
        <v/>
      </c>
      <c r="V767" s="157">
        <f>IF(E767="","",U767/(U767+T767))</f>
        <v/>
      </c>
      <c r="W767" s="86">
        <f>IF(B767="","", IF(ROUND(V767,10)=ROUND(D767,10),"Correct", "Error"))</f>
        <v/>
      </c>
      <c r="X767" s="158">
        <f>IF(B767="","", T767+U767)</f>
        <v/>
      </c>
    </row>
    <row customHeight="1" ht="13.5" r="768" s="75">
      <c r="A768" s="126">
        <f>IF('Time Series Inputs'!A768="","",'Time Series Inputs'!A768)</f>
        <v/>
      </c>
      <c r="B768" s="157">
        <f>IF('Time Series Inputs'!B768="","",'Time Series Inputs'!B768)</f>
        <v/>
      </c>
      <c r="C768" s="157">
        <f>IF('Time Series Inputs'!C768="","",'Time Series Inputs'!C768)</f>
        <v/>
      </c>
      <c r="D768" s="157">
        <f>IF(A768="","",'Apply Constraints'!A768)</f>
        <v/>
      </c>
      <c r="E768" s="157">
        <f>IF(B768="","",(V767*B768/B767/(1+V767*(B768/B767-1))))</f>
        <v/>
      </c>
      <c r="F768" s="157">
        <f>IF(B768="","",R767*B768+T767)</f>
        <v/>
      </c>
      <c r="G768" s="157">
        <f>IF(B768="","", E768*F768)</f>
        <v/>
      </c>
      <c r="H768" s="157">
        <f>IF(B768="","", F768 - R767*B768)</f>
        <v/>
      </c>
      <c r="I768" s="157">
        <f>IF(B768="","", G768/B768)</f>
        <v/>
      </c>
      <c r="J768" s="157">
        <f>IF(B768="","", -F768* (1-(1-ANNUAL_STRATEGY_FEE)^(1/252)))</f>
        <v/>
      </c>
      <c r="K768" s="157">
        <f>IF(B768="","", H768+J768)</f>
        <v/>
      </c>
      <c r="L768" s="157">
        <f>IF(B768="","", K768+G768)</f>
        <v/>
      </c>
      <c r="M768" s="157">
        <f>IF(B768="","", G768/L768)</f>
        <v/>
      </c>
      <c r="N768" s="157">
        <f>IF(B768="","",(D768-M768))</f>
        <v/>
      </c>
      <c r="O768" s="157">
        <f>IF(B768="","",BID_OFFER_SPREAD/2*D768)</f>
        <v/>
      </c>
      <c r="P768" s="157">
        <f>IF(A768="","",IF(D768=0,-E768,IF(AND(D768=(N768+O768),NOT(O768=0)),0,IF(D768&gt;=M768,N768/(1+O768),N768/(1-O768)))))</f>
        <v/>
      </c>
      <c r="Q768" s="157">
        <f>IF(B768="","", IF(D768=0,F768*P768/B768, L768*P768/B768))</f>
        <v/>
      </c>
      <c r="R768" s="157">
        <f>IF(B768="","", Q768+I768)</f>
        <v/>
      </c>
      <c r="S768" s="157">
        <f>IF(A768="","",IF(Q768&gt;0,-Q768*B768*(1+BID_OFFER_SPREAD/2),-Q768*B768*(1-BID_OFFER_SPREAD/2)))</f>
        <v/>
      </c>
      <c r="T768" s="157">
        <f>IF(B768="","", K768+S768)</f>
        <v/>
      </c>
      <c r="U768" s="157">
        <f>IF(B768="","", R768*B768)</f>
        <v/>
      </c>
      <c r="V768" s="157">
        <f>IF(E768="","",U768/(U768+T768))</f>
        <v/>
      </c>
      <c r="W768" s="86">
        <f>IF(B768="","", IF(ROUND(V768,10)=ROUND(D768,10),"Correct", "Error"))</f>
        <v/>
      </c>
      <c r="X768" s="158">
        <f>IF(B768="","", T768+U768)</f>
        <v/>
      </c>
    </row>
    <row customHeight="1" ht="13.5" r="769" s="75">
      <c r="A769" s="126">
        <f>IF('Time Series Inputs'!A769="","",'Time Series Inputs'!A769)</f>
        <v/>
      </c>
      <c r="B769" s="157">
        <f>IF('Time Series Inputs'!B769="","",'Time Series Inputs'!B769)</f>
        <v/>
      </c>
      <c r="C769" s="157">
        <f>IF('Time Series Inputs'!C769="","",'Time Series Inputs'!C769)</f>
        <v/>
      </c>
      <c r="D769" s="157">
        <f>IF(A769="","",'Apply Constraints'!A769)</f>
        <v/>
      </c>
      <c r="E769" s="157">
        <f>IF(B769="","",(V768*B769/B768/(1+V768*(B769/B768-1))))</f>
        <v/>
      </c>
      <c r="F769" s="157">
        <f>IF(B769="","",R768*B769+T768)</f>
        <v/>
      </c>
      <c r="G769" s="157">
        <f>IF(B769="","", E769*F769)</f>
        <v/>
      </c>
      <c r="H769" s="157">
        <f>IF(B769="","", F769 - R768*B769)</f>
        <v/>
      </c>
      <c r="I769" s="157">
        <f>IF(B769="","", G769/B769)</f>
        <v/>
      </c>
      <c r="J769" s="157">
        <f>IF(B769="","", -F769* (1-(1-ANNUAL_STRATEGY_FEE)^(1/252)))</f>
        <v/>
      </c>
      <c r="K769" s="157">
        <f>IF(B769="","", H769+J769)</f>
        <v/>
      </c>
      <c r="L769" s="157">
        <f>IF(B769="","", K769+G769)</f>
        <v/>
      </c>
      <c r="M769" s="157">
        <f>IF(B769="","", G769/L769)</f>
        <v/>
      </c>
      <c r="N769" s="157">
        <f>IF(B769="","",(D769-M769))</f>
        <v/>
      </c>
      <c r="O769" s="157">
        <f>IF(B769="","",BID_OFFER_SPREAD/2*D769)</f>
        <v/>
      </c>
      <c r="P769" s="157">
        <f>IF(A769="","",IF(D769=0,-E769,IF(AND(D769=(N769+O769),NOT(O769=0)),0,IF(D769&gt;=M769,N769/(1+O769),N769/(1-O769)))))</f>
        <v/>
      </c>
      <c r="Q769" s="157">
        <f>IF(B769="","", IF(D769=0,F769*P769/B769, L769*P769/B769))</f>
        <v/>
      </c>
      <c r="R769" s="157">
        <f>IF(B769="","", Q769+I769)</f>
        <v/>
      </c>
      <c r="S769" s="157">
        <f>IF(A769="","",IF(Q769&gt;0,-Q769*B769*(1+BID_OFFER_SPREAD/2),-Q769*B769*(1-BID_OFFER_SPREAD/2)))</f>
        <v/>
      </c>
      <c r="T769" s="157">
        <f>IF(B769="","", K769+S769)</f>
        <v/>
      </c>
      <c r="U769" s="157">
        <f>IF(B769="","", R769*B769)</f>
        <v/>
      </c>
      <c r="V769" s="157">
        <f>IF(E769="","",U769/(U769+T769))</f>
        <v/>
      </c>
      <c r="W769" s="86">
        <f>IF(B769="","", IF(ROUND(V769,10)=ROUND(D769,10),"Correct", "Error"))</f>
        <v/>
      </c>
      <c r="X769" s="158">
        <f>IF(B769="","", T769+U769)</f>
        <v/>
      </c>
    </row>
    <row customHeight="1" ht="13.5" r="770" s="75">
      <c r="A770" s="126">
        <f>IF('Time Series Inputs'!A770="","",'Time Series Inputs'!A770)</f>
        <v/>
      </c>
      <c r="B770" s="157">
        <f>IF('Time Series Inputs'!B770="","",'Time Series Inputs'!B770)</f>
        <v/>
      </c>
      <c r="C770" s="157">
        <f>IF('Time Series Inputs'!C770="","",'Time Series Inputs'!C770)</f>
        <v/>
      </c>
      <c r="D770" s="157">
        <f>IF(A770="","",'Apply Constraints'!A770)</f>
        <v/>
      </c>
      <c r="E770" s="157">
        <f>IF(B770="","",(V769*B770/B769/(1+V769*(B770/B769-1))))</f>
        <v/>
      </c>
      <c r="F770" s="157">
        <f>IF(B770="","",R769*B770+T769)</f>
        <v/>
      </c>
      <c r="G770" s="157">
        <f>IF(B770="","", E770*F770)</f>
        <v/>
      </c>
      <c r="H770" s="157">
        <f>IF(B770="","", F770 - R769*B770)</f>
        <v/>
      </c>
      <c r="I770" s="157">
        <f>IF(B770="","", G770/B770)</f>
        <v/>
      </c>
      <c r="J770" s="157">
        <f>IF(B770="","", -F770* (1-(1-ANNUAL_STRATEGY_FEE)^(1/252)))</f>
        <v/>
      </c>
      <c r="K770" s="157">
        <f>IF(B770="","", H770+J770)</f>
        <v/>
      </c>
      <c r="L770" s="157">
        <f>IF(B770="","", K770+G770)</f>
        <v/>
      </c>
      <c r="M770" s="157">
        <f>IF(B770="","", G770/L770)</f>
        <v/>
      </c>
      <c r="N770" s="157">
        <f>IF(B770="","",(D770-M770))</f>
        <v/>
      </c>
      <c r="O770" s="157">
        <f>IF(B770="","",BID_OFFER_SPREAD/2*D770)</f>
        <v/>
      </c>
      <c r="P770" s="157">
        <f>IF(A770="","",IF(D770=0,-E770,IF(AND(D770=(N770+O770),NOT(O770=0)),0,IF(D770&gt;=M770,N770/(1+O770),N770/(1-O770)))))</f>
        <v/>
      </c>
      <c r="Q770" s="157">
        <f>IF(B770="","", IF(D770=0,F770*P770/B770, L770*P770/B770))</f>
        <v/>
      </c>
      <c r="R770" s="157">
        <f>IF(B770="","", Q770+I770)</f>
        <v/>
      </c>
      <c r="S770" s="157">
        <f>IF(A770="","",IF(Q770&gt;0,-Q770*B770*(1+BID_OFFER_SPREAD/2),-Q770*B770*(1-BID_OFFER_SPREAD/2)))</f>
        <v/>
      </c>
      <c r="T770" s="157">
        <f>IF(B770="","", K770+S770)</f>
        <v/>
      </c>
      <c r="U770" s="157">
        <f>IF(B770="","", R770*B770)</f>
        <v/>
      </c>
      <c r="V770" s="157">
        <f>IF(E770="","",U770/(U770+T770))</f>
        <v/>
      </c>
      <c r="W770" s="86">
        <f>IF(B770="","", IF(ROUND(V770,10)=ROUND(D770,10),"Correct", "Error"))</f>
        <v/>
      </c>
      <c r="X770" s="158">
        <f>IF(B770="","", T770+U770)</f>
        <v/>
      </c>
    </row>
    <row customHeight="1" ht="13.5" r="771" s="75">
      <c r="A771" s="126">
        <f>IF('Time Series Inputs'!A771="","",'Time Series Inputs'!A771)</f>
        <v/>
      </c>
      <c r="B771" s="157">
        <f>IF('Time Series Inputs'!B771="","",'Time Series Inputs'!B771)</f>
        <v/>
      </c>
      <c r="C771" s="157">
        <f>IF('Time Series Inputs'!C771="","",'Time Series Inputs'!C771)</f>
        <v/>
      </c>
      <c r="D771" s="157">
        <f>IF(A771="","",'Apply Constraints'!A771)</f>
        <v/>
      </c>
      <c r="E771" s="157">
        <f>IF(B771="","",(V770*B771/B770/(1+V770*(B771/B770-1))))</f>
        <v/>
      </c>
      <c r="F771" s="157">
        <f>IF(B771="","",R770*B771+T770)</f>
        <v/>
      </c>
      <c r="G771" s="157">
        <f>IF(B771="","", E771*F771)</f>
        <v/>
      </c>
      <c r="H771" s="157">
        <f>IF(B771="","", F771 - R770*B771)</f>
        <v/>
      </c>
      <c r="I771" s="157">
        <f>IF(B771="","", G771/B771)</f>
        <v/>
      </c>
      <c r="J771" s="157">
        <f>IF(B771="","", -F771* (1-(1-ANNUAL_STRATEGY_FEE)^(1/252)))</f>
        <v/>
      </c>
      <c r="K771" s="157">
        <f>IF(B771="","", H771+J771)</f>
        <v/>
      </c>
      <c r="L771" s="157">
        <f>IF(B771="","", K771+G771)</f>
        <v/>
      </c>
      <c r="M771" s="157">
        <f>IF(B771="","", G771/L771)</f>
        <v/>
      </c>
      <c r="N771" s="157">
        <f>IF(B771="","",(D771-M771))</f>
        <v/>
      </c>
      <c r="O771" s="157">
        <f>IF(B771="","",BID_OFFER_SPREAD/2*D771)</f>
        <v/>
      </c>
      <c r="P771" s="157">
        <f>IF(A771="","",IF(D771=0,-E771,IF(AND(D771=(N771+O771),NOT(O771=0)),0,IF(D771&gt;=M771,N771/(1+O771),N771/(1-O771)))))</f>
        <v/>
      </c>
      <c r="Q771" s="157">
        <f>IF(B771="","", IF(D771=0,F771*P771/B771, L771*P771/B771))</f>
        <v/>
      </c>
      <c r="R771" s="157">
        <f>IF(B771="","", Q771+I771)</f>
        <v/>
      </c>
      <c r="S771" s="157">
        <f>IF(A771="","",IF(Q771&gt;0,-Q771*B771*(1+BID_OFFER_SPREAD/2),-Q771*B771*(1-BID_OFFER_SPREAD/2)))</f>
        <v/>
      </c>
      <c r="T771" s="157">
        <f>IF(B771="","", K771+S771)</f>
        <v/>
      </c>
      <c r="U771" s="157">
        <f>IF(B771="","", R771*B771)</f>
        <v/>
      </c>
      <c r="V771" s="157">
        <f>IF(E771="","",U771/(U771+T771))</f>
        <v/>
      </c>
      <c r="W771" s="86">
        <f>IF(B771="","", IF(ROUND(V771,10)=ROUND(D771,10),"Correct", "Error"))</f>
        <v/>
      </c>
      <c r="X771" s="158">
        <f>IF(B771="","", T771+U771)</f>
        <v/>
      </c>
    </row>
    <row customHeight="1" ht="13.5" r="772" s="75">
      <c r="A772" s="126">
        <f>IF('Time Series Inputs'!A772="","",'Time Series Inputs'!A772)</f>
        <v/>
      </c>
      <c r="B772" s="157">
        <f>IF('Time Series Inputs'!B772="","",'Time Series Inputs'!B772)</f>
        <v/>
      </c>
      <c r="C772" s="157">
        <f>IF('Time Series Inputs'!C772="","",'Time Series Inputs'!C772)</f>
        <v/>
      </c>
      <c r="D772" s="157">
        <f>IF(A772="","",'Apply Constraints'!A772)</f>
        <v/>
      </c>
      <c r="E772" s="157">
        <f>IF(B772="","",(V771*B772/B771/(1+V771*(B772/B771-1))))</f>
        <v/>
      </c>
      <c r="F772" s="157">
        <f>IF(B772="","",R771*B772+T771)</f>
        <v/>
      </c>
      <c r="G772" s="157">
        <f>IF(B772="","", E772*F772)</f>
        <v/>
      </c>
      <c r="H772" s="157">
        <f>IF(B772="","", F772 - R771*B772)</f>
        <v/>
      </c>
      <c r="I772" s="157">
        <f>IF(B772="","", G772/B772)</f>
        <v/>
      </c>
      <c r="J772" s="157">
        <f>IF(B772="","", -F772* (1-(1-ANNUAL_STRATEGY_FEE)^(1/252)))</f>
        <v/>
      </c>
      <c r="K772" s="157">
        <f>IF(B772="","", H772+J772)</f>
        <v/>
      </c>
      <c r="L772" s="157">
        <f>IF(B772="","", K772+G772)</f>
        <v/>
      </c>
      <c r="M772" s="157">
        <f>IF(B772="","", G772/L772)</f>
        <v/>
      </c>
      <c r="N772" s="157">
        <f>IF(B772="","",(D772-M772))</f>
        <v/>
      </c>
      <c r="O772" s="157">
        <f>IF(B772="","",BID_OFFER_SPREAD/2*D772)</f>
        <v/>
      </c>
      <c r="P772" s="157">
        <f>IF(A772="","",IF(D772=0,-E772,IF(AND(D772=(N772+O772),NOT(O772=0)),0,IF(D772&gt;=M772,N772/(1+O772),N772/(1-O772)))))</f>
        <v/>
      </c>
      <c r="Q772" s="157">
        <f>IF(B772="","", IF(D772=0,F772*P772/B772, L772*P772/B772))</f>
        <v/>
      </c>
      <c r="R772" s="157">
        <f>IF(B772="","", Q772+I772)</f>
        <v/>
      </c>
      <c r="S772" s="157">
        <f>IF(A772="","",IF(Q772&gt;0,-Q772*B772*(1+BID_OFFER_SPREAD/2),-Q772*B772*(1-BID_OFFER_SPREAD/2)))</f>
        <v/>
      </c>
      <c r="T772" s="157">
        <f>IF(B772="","", K772+S772)</f>
        <v/>
      </c>
      <c r="U772" s="157">
        <f>IF(B772="","", R772*B772)</f>
        <v/>
      </c>
      <c r="V772" s="157">
        <f>IF(E772="","",U772/(U772+T772))</f>
        <v/>
      </c>
      <c r="W772" s="86">
        <f>IF(B772="","", IF(ROUND(V772,10)=ROUND(D772,10),"Correct", "Error"))</f>
        <v/>
      </c>
      <c r="X772" s="158">
        <f>IF(B772="","", T772+U772)</f>
        <v/>
      </c>
    </row>
    <row customHeight="1" ht="13.5" r="773" s="75">
      <c r="A773" s="126">
        <f>IF('Time Series Inputs'!A773="","",'Time Series Inputs'!A773)</f>
        <v/>
      </c>
      <c r="B773" s="157">
        <f>IF('Time Series Inputs'!B773="","",'Time Series Inputs'!B773)</f>
        <v/>
      </c>
      <c r="C773" s="157">
        <f>IF('Time Series Inputs'!C773="","",'Time Series Inputs'!C773)</f>
        <v/>
      </c>
      <c r="D773" s="157">
        <f>IF(A773="","",'Apply Constraints'!A773)</f>
        <v/>
      </c>
      <c r="E773" s="157">
        <f>IF(B773="","",(V772*B773/B772/(1+V772*(B773/B772-1))))</f>
        <v/>
      </c>
      <c r="F773" s="157">
        <f>IF(B773="","",R772*B773+T772)</f>
        <v/>
      </c>
      <c r="G773" s="157">
        <f>IF(B773="","", E773*F773)</f>
        <v/>
      </c>
      <c r="H773" s="157">
        <f>IF(B773="","", F773 - R772*B773)</f>
        <v/>
      </c>
      <c r="I773" s="157">
        <f>IF(B773="","", G773/B773)</f>
        <v/>
      </c>
      <c r="J773" s="157">
        <f>IF(B773="","", -F773* (1-(1-ANNUAL_STRATEGY_FEE)^(1/252)))</f>
        <v/>
      </c>
      <c r="K773" s="157">
        <f>IF(B773="","", H773+J773)</f>
        <v/>
      </c>
      <c r="L773" s="157">
        <f>IF(B773="","", K773+G773)</f>
        <v/>
      </c>
      <c r="M773" s="157">
        <f>IF(B773="","", G773/L773)</f>
        <v/>
      </c>
      <c r="N773" s="157">
        <f>IF(B773="","",(D773-M773))</f>
        <v/>
      </c>
      <c r="O773" s="157">
        <f>IF(B773="","",BID_OFFER_SPREAD/2*D773)</f>
        <v/>
      </c>
      <c r="P773" s="157">
        <f>IF(A773="","",IF(D773=0,-E773,IF(AND(D773=(N773+O773),NOT(O773=0)),0,IF(D773&gt;=M773,N773/(1+O773),N773/(1-O773)))))</f>
        <v/>
      </c>
      <c r="Q773" s="157">
        <f>IF(B773="","", IF(D773=0,F773*P773/B773, L773*P773/B773))</f>
        <v/>
      </c>
      <c r="R773" s="157">
        <f>IF(B773="","", Q773+I773)</f>
        <v/>
      </c>
      <c r="S773" s="157">
        <f>IF(A773="","",IF(Q773&gt;0,-Q773*B773*(1+BID_OFFER_SPREAD/2),-Q773*B773*(1-BID_OFFER_SPREAD/2)))</f>
        <v/>
      </c>
      <c r="T773" s="157">
        <f>IF(B773="","", K773+S773)</f>
        <v/>
      </c>
      <c r="U773" s="157">
        <f>IF(B773="","", R773*B773)</f>
        <v/>
      </c>
      <c r="V773" s="157">
        <f>IF(E773="","",U773/(U773+T773))</f>
        <v/>
      </c>
      <c r="W773" s="86">
        <f>IF(B773="","", IF(ROUND(V773,10)=ROUND(D773,10),"Correct", "Error"))</f>
        <v/>
      </c>
      <c r="X773" s="158">
        <f>IF(B773="","", T773+U773)</f>
        <v/>
      </c>
    </row>
    <row customHeight="1" ht="13.5" r="774" s="75">
      <c r="A774" s="126">
        <f>IF('Time Series Inputs'!A774="","",'Time Series Inputs'!A774)</f>
        <v/>
      </c>
      <c r="B774" s="157">
        <f>IF('Time Series Inputs'!B774="","",'Time Series Inputs'!B774)</f>
        <v/>
      </c>
      <c r="C774" s="157">
        <f>IF('Time Series Inputs'!C774="","",'Time Series Inputs'!C774)</f>
        <v/>
      </c>
      <c r="D774" s="157">
        <f>IF(A774="","",'Apply Constraints'!A774)</f>
        <v/>
      </c>
      <c r="E774" s="157">
        <f>IF(B774="","",(V773*B774/B773/(1+V773*(B774/B773-1))))</f>
        <v/>
      </c>
      <c r="F774" s="157">
        <f>IF(B774="","",R773*B774+T773)</f>
        <v/>
      </c>
      <c r="G774" s="157">
        <f>IF(B774="","", E774*F774)</f>
        <v/>
      </c>
      <c r="H774" s="157">
        <f>IF(B774="","", F774 - R773*B774)</f>
        <v/>
      </c>
      <c r="I774" s="157">
        <f>IF(B774="","", G774/B774)</f>
        <v/>
      </c>
      <c r="J774" s="157">
        <f>IF(B774="","", -F774* (1-(1-ANNUAL_STRATEGY_FEE)^(1/252)))</f>
        <v/>
      </c>
      <c r="K774" s="157">
        <f>IF(B774="","", H774+J774)</f>
        <v/>
      </c>
      <c r="L774" s="157">
        <f>IF(B774="","", K774+G774)</f>
        <v/>
      </c>
      <c r="M774" s="157">
        <f>IF(B774="","", G774/L774)</f>
        <v/>
      </c>
      <c r="N774" s="157">
        <f>IF(B774="","",(D774-M774))</f>
        <v/>
      </c>
      <c r="O774" s="157">
        <f>IF(B774="","",BID_OFFER_SPREAD/2*D774)</f>
        <v/>
      </c>
      <c r="P774" s="157">
        <f>IF(A774="","",IF(D774=0,-E774,IF(AND(D774=(N774+O774),NOT(O774=0)),0,IF(D774&gt;=M774,N774/(1+O774),N774/(1-O774)))))</f>
        <v/>
      </c>
      <c r="Q774" s="157">
        <f>IF(B774="","", IF(D774=0,F774*P774/B774, L774*P774/B774))</f>
        <v/>
      </c>
      <c r="R774" s="157">
        <f>IF(B774="","", Q774+I774)</f>
        <v/>
      </c>
      <c r="S774" s="157">
        <f>IF(A774="","",IF(Q774&gt;0,-Q774*B774*(1+BID_OFFER_SPREAD/2),-Q774*B774*(1-BID_OFFER_SPREAD/2)))</f>
        <v/>
      </c>
      <c r="T774" s="157">
        <f>IF(B774="","", K774+S774)</f>
        <v/>
      </c>
      <c r="U774" s="157">
        <f>IF(B774="","", R774*B774)</f>
        <v/>
      </c>
      <c r="V774" s="157">
        <f>IF(E774="","",U774/(U774+T774))</f>
        <v/>
      </c>
      <c r="W774" s="86">
        <f>IF(B774="","", IF(ROUND(V774,10)=ROUND(D774,10),"Correct", "Error"))</f>
        <v/>
      </c>
      <c r="X774" s="158">
        <f>IF(B774="","", T774+U774)</f>
        <v/>
      </c>
    </row>
    <row customHeight="1" ht="13.5" r="775" s="75">
      <c r="A775" s="126">
        <f>IF('Time Series Inputs'!A775="","",'Time Series Inputs'!A775)</f>
        <v/>
      </c>
      <c r="B775" s="157">
        <f>IF('Time Series Inputs'!B775="","",'Time Series Inputs'!B775)</f>
        <v/>
      </c>
      <c r="C775" s="157">
        <f>IF('Time Series Inputs'!C775="","",'Time Series Inputs'!C775)</f>
        <v/>
      </c>
      <c r="D775" s="157">
        <f>IF(A775="","",'Apply Constraints'!A775)</f>
        <v/>
      </c>
      <c r="E775" s="157">
        <f>IF(B775="","",(V774*B775/B774/(1+V774*(B775/B774-1))))</f>
        <v/>
      </c>
      <c r="F775" s="157">
        <f>IF(B775="","",R774*B775+T774)</f>
        <v/>
      </c>
      <c r="G775" s="157">
        <f>IF(B775="","", E775*F775)</f>
        <v/>
      </c>
      <c r="H775" s="157">
        <f>IF(B775="","", F775 - R774*B775)</f>
        <v/>
      </c>
      <c r="I775" s="157">
        <f>IF(B775="","", G775/B775)</f>
        <v/>
      </c>
      <c r="J775" s="157">
        <f>IF(B775="","", -F775* (1-(1-ANNUAL_STRATEGY_FEE)^(1/252)))</f>
        <v/>
      </c>
      <c r="K775" s="157">
        <f>IF(B775="","", H775+J775)</f>
        <v/>
      </c>
      <c r="L775" s="157">
        <f>IF(B775="","", K775+G775)</f>
        <v/>
      </c>
      <c r="M775" s="157">
        <f>IF(B775="","", G775/L775)</f>
        <v/>
      </c>
      <c r="N775" s="157">
        <f>IF(B775="","",(D775-M775))</f>
        <v/>
      </c>
      <c r="O775" s="157">
        <f>IF(B775="","",BID_OFFER_SPREAD/2*D775)</f>
        <v/>
      </c>
      <c r="P775" s="157">
        <f>IF(A775="","",IF(D775=0,-E775,IF(AND(D775=(N775+O775),NOT(O775=0)),0,IF(D775&gt;=M775,N775/(1+O775),N775/(1-O775)))))</f>
        <v/>
      </c>
      <c r="Q775" s="157">
        <f>IF(B775="","", IF(D775=0,F775*P775/B775, L775*P775/B775))</f>
        <v/>
      </c>
      <c r="R775" s="157">
        <f>IF(B775="","", Q775+I775)</f>
        <v/>
      </c>
      <c r="S775" s="157">
        <f>IF(A775="","",IF(Q775&gt;0,-Q775*B775*(1+BID_OFFER_SPREAD/2),-Q775*B775*(1-BID_OFFER_SPREAD/2)))</f>
        <v/>
      </c>
      <c r="T775" s="157">
        <f>IF(B775="","", K775+S775)</f>
        <v/>
      </c>
      <c r="U775" s="157">
        <f>IF(B775="","", R775*B775)</f>
        <v/>
      </c>
      <c r="V775" s="157">
        <f>IF(E775="","",U775/(U775+T775))</f>
        <v/>
      </c>
      <c r="W775" s="86">
        <f>IF(B775="","", IF(ROUND(V775,10)=ROUND(D775,10),"Correct", "Error"))</f>
        <v/>
      </c>
      <c r="X775" s="158">
        <f>IF(B775="","", T775+U775)</f>
        <v/>
      </c>
    </row>
    <row customHeight="1" ht="13.5" r="776" s="75">
      <c r="A776" s="126">
        <f>IF('Time Series Inputs'!A776="","",'Time Series Inputs'!A776)</f>
        <v/>
      </c>
      <c r="B776" s="157">
        <f>IF('Time Series Inputs'!B776="","",'Time Series Inputs'!B776)</f>
        <v/>
      </c>
      <c r="C776" s="157">
        <f>IF('Time Series Inputs'!C776="","",'Time Series Inputs'!C776)</f>
        <v/>
      </c>
      <c r="D776" s="157">
        <f>IF(A776="","",'Apply Constraints'!A776)</f>
        <v/>
      </c>
      <c r="E776" s="157">
        <f>IF(B776="","",(V775*B776/B775/(1+V775*(B776/B775-1))))</f>
        <v/>
      </c>
      <c r="F776" s="157">
        <f>IF(B776="","",R775*B776+T775)</f>
        <v/>
      </c>
      <c r="G776" s="157">
        <f>IF(B776="","", E776*F776)</f>
        <v/>
      </c>
      <c r="H776" s="157">
        <f>IF(B776="","", F776 - R775*B776)</f>
        <v/>
      </c>
      <c r="I776" s="157">
        <f>IF(B776="","", G776/B776)</f>
        <v/>
      </c>
      <c r="J776" s="157">
        <f>IF(B776="","", -F776* (1-(1-ANNUAL_STRATEGY_FEE)^(1/252)))</f>
        <v/>
      </c>
      <c r="K776" s="157">
        <f>IF(B776="","", H776+J776)</f>
        <v/>
      </c>
      <c r="L776" s="157">
        <f>IF(B776="","", K776+G776)</f>
        <v/>
      </c>
      <c r="M776" s="157">
        <f>IF(B776="","", G776/L776)</f>
        <v/>
      </c>
      <c r="N776" s="157">
        <f>IF(B776="","",(D776-M776))</f>
        <v/>
      </c>
      <c r="O776" s="157">
        <f>IF(B776="","",BID_OFFER_SPREAD/2*D776)</f>
        <v/>
      </c>
      <c r="P776" s="157">
        <f>IF(A776="","",IF(D776=0,-E776,IF(AND(D776=(N776+O776),NOT(O776=0)),0,IF(D776&gt;=M776,N776/(1+O776),N776/(1-O776)))))</f>
        <v/>
      </c>
      <c r="Q776" s="157">
        <f>IF(B776="","", IF(D776=0,F776*P776/B776, L776*P776/B776))</f>
        <v/>
      </c>
      <c r="R776" s="157">
        <f>IF(B776="","", Q776+I776)</f>
        <v/>
      </c>
      <c r="S776" s="157">
        <f>IF(A776="","",IF(Q776&gt;0,-Q776*B776*(1+BID_OFFER_SPREAD/2),-Q776*B776*(1-BID_OFFER_SPREAD/2)))</f>
        <v/>
      </c>
      <c r="T776" s="157">
        <f>IF(B776="","", K776+S776)</f>
        <v/>
      </c>
      <c r="U776" s="157">
        <f>IF(B776="","", R776*B776)</f>
        <v/>
      </c>
      <c r="V776" s="157">
        <f>IF(E776="","",U776/(U776+T776))</f>
        <v/>
      </c>
      <c r="W776" s="86">
        <f>IF(B776="","", IF(ROUND(V776,10)=ROUND(D776,10),"Correct", "Error"))</f>
        <v/>
      </c>
      <c r="X776" s="158">
        <f>IF(B776="","", T776+U776)</f>
        <v/>
      </c>
    </row>
    <row customHeight="1" ht="13.5" r="777" s="75">
      <c r="A777" s="126">
        <f>IF('Time Series Inputs'!A777="","",'Time Series Inputs'!A777)</f>
        <v/>
      </c>
      <c r="B777" s="157">
        <f>IF('Time Series Inputs'!B777="","",'Time Series Inputs'!B777)</f>
        <v/>
      </c>
      <c r="C777" s="157">
        <f>IF('Time Series Inputs'!C777="","",'Time Series Inputs'!C777)</f>
        <v/>
      </c>
      <c r="D777" s="157">
        <f>IF(A777="","",'Apply Constraints'!A777)</f>
        <v/>
      </c>
      <c r="E777" s="157">
        <f>IF(B777="","",(V776*B777/B776/(1+V776*(B777/B776-1))))</f>
        <v/>
      </c>
      <c r="F777" s="157">
        <f>IF(B777="","",R776*B777+T776)</f>
        <v/>
      </c>
      <c r="G777" s="157">
        <f>IF(B777="","", E777*F777)</f>
        <v/>
      </c>
      <c r="H777" s="157">
        <f>IF(B777="","", F777 - R776*B777)</f>
        <v/>
      </c>
      <c r="I777" s="157">
        <f>IF(B777="","", G777/B777)</f>
        <v/>
      </c>
      <c r="J777" s="157">
        <f>IF(B777="","", -F777* (1-(1-ANNUAL_STRATEGY_FEE)^(1/252)))</f>
        <v/>
      </c>
      <c r="K777" s="157">
        <f>IF(B777="","", H777+J777)</f>
        <v/>
      </c>
      <c r="L777" s="157">
        <f>IF(B777="","", K777+G777)</f>
        <v/>
      </c>
      <c r="M777" s="157">
        <f>IF(B777="","", G777/L777)</f>
        <v/>
      </c>
      <c r="N777" s="157">
        <f>IF(B777="","",(D777-M777))</f>
        <v/>
      </c>
      <c r="O777" s="157">
        <f>IF(B777="","",BID_OFFER_SPREAD/2*D777)</f>
        <v/>
      </c>
      <c r="P777" s="157">
        <f>IF(A777="","",IF(D777=0,-E777,IF(AND(D777=(N777+O777),NOT(O777=0)),0,IF(D777&gt;=M777,N777/(1+O777),N777/(1-O777)))))</f>
        <v/>
      </c>
      <c r="Q777" s="157">
        <f>IF(B777="","", IF(D777=0,F777*P777/B777, L777*P777/B777))</f>
        <v/>
      </c>
      <c r="R777" s="157">
        <f>IF(B777="","", Q777+I777)</f>
        <v/>
      </c>
      <c r="S777" s="157">
        <f>IF(A777="","",IF(Q777&gt;0,-Q777*B777*(1+BID_OFFER_SPREAD/2),-Q777*B777*(1-BID_OFFER_SPREAD/2)))</f>
        <v/>
      </c>
      <c r="T777" s="157">
        <f>IF(B777="","", K777+S777)</f>
        <v/>
      </c>
      <c r="U777" s="157">
        <f>IF(B777="","", R777*B777)</f>
        <v/>
      </c>
      <c r="V777" s="157">
        <f>IF(E777="","",U777/(U777+T777))</f>
        <v/>
      </c>
      <c r="W777" s="86">
        <f>IF(B777="","", IF(ROUND(V777,10)=ROUND(D777,10),"Correct", "Error"))</f>
        <v/>
      </c>
      <c r="X777" s="158">
        <f>IF(B777="","", T777+U777)</f>
        <v/>
      </c>
    </row>
    <row customHeight="1" ht="13.5" r="778" s="75">
      <c r="A778" s="126">
        <f>IF('Time Series Inputs'!A778="","",'Time Series Inputs'!A778)</f>
        <v/>
      </c>
      <c r="B778" s="157">
        <f>IF('Time Series Inputs'!B778="","",'Time Series Inputs'!B778)</f>
        <v/>
      </c>
      <c r="C778" s="157">
        <f>IF('Time Series Inputs'!C778="","",'Time Series Inputs'!C778)</f>
        <v/>
      </c>
      <c r="D778" s="157">
        <f>IF(A778="","",'Apply Constraints'!A778)</f>
        <v/>
      </c>
      <c r="E778" s="157">
        <f>IF(B778="","",(V777*B778/B777/(1+V777*(B778/B777-1))))</f>
        <v/>
      </c>
      <c r="F778" s="157">
        <f>IF(B778="","",R777*B778+T777)</f>
        <v/>
      </c>
      <c r="G778" s="157">
        <f>IF(B778="","", E778*F778)</f>
        <v/>
      </c>
      <c r="H778" s="157">
        <f>IF(B778="","", F778 - R777*B778)</f>
        <v/>
      </c>
      <c r="I778" s="157">
        <f>IF(B778="","", G778/B778)</f>
        <v/>
      </c>
      <c r="J778" s="157">
        <f>IF(B778="","", -F778* (1-(1-ANNUAL_STRATEGY_FEE)^(1/252)))</f>
        <v/>
      </c>
      <c r="K778" s="157">
        <f>IF(B778="","", H778+J778)</f>
        <v/>
      </c>
      <c r="L778" s="157">
        <f>IF(B778="","", K778+G778)</f>
        <v/>
      </c>
      <c r="M778" s="157">
        <f>IF(B778="","", G778/L778)</f>
        <v/>
      </c>
      <c r="N778" s="157">
        <f>IF(B778="","",(D778-M778))</f>
        <v/>
      </c>
      <c r="O778" s="157">
        <f>IF(B778="","",BID_OFFER_SPREAD/2*D778)</f>
        <v/>
      </c>
      <c r="P778" s="157">
        <f>IF(A778="","",IF(D778=0,-E778,IF(AND(D778=(N778+O778),NOT(O778=0)),0,IF(D778&gt;=M778,N778/(1+O778),N778/(1-O778)))))</f>
        <v/>
      </c>
      <c r="Q778" s="157">
        <f>IF(B778="","", IF(D778=0,F778*P778/B778, L778*P778/B778))</f>
        <v/>
      </c>
      <c r="R778" s="157">
        <f>IF(B778="","", Q778+I778)</f>
        <v/>
      </c>
      <c r="S778" s="157">
        <f>IF(A778="","",IF(Q778&gt;0,-Q778*B778*(1+BID_OFFER_SPREAD/2),-Q778*B778*(1-BID_OFFER_SPREAD/2)))</f>
        <v/>
      </c>
      <c r="T778" s="157">
        <f>IF(B778="","", K778+S778)</f>
        <v/>
      </c>
      <c r="U778" s="157">
        <f>IF(B778="","", R778*B778)</f>
        <v/>
      </c>
      <c r="V778" s="157">
        <f>IF(E778="","",U778/(U778+T778))</f>
        <v/>
      </c>
      <c r="W778" s="86">
        <f>IF(B778="","", IF(ROUND(V778,10)=ROUND(D778,10),"Correct", "Error"))</f>
        <v/>
      </c>
      <c r="X778" s="158">
        <f>IF(B778="","", T778+U778)</f>
        <v/>
      </c>
    </row>
    <row customHeight="1" ht="13.5" r="779" s="75">
      <c r="A779" s="126">
        <f>IF('Time Series Inputs'!A779="","",'Time Series Inputs'!A779)</f>
        <v/>
      </c>
      <c r="B779" s="157">
        <f>IF('Time Series Inputs'!B779="","",'Time Series Inputs'!B779)</f>
        <v/>
      </c>
      <c r="C779" s="157">
        <f>IF('Time Series Inputs'!C779="","",'Time Series Inputs'!C779)</f>
        <v/>
      </c>
      <c r="D779" s="157">
        <f>IF(A779="","",'Apply Constraints'!A779)</f>
        <v/>
      </c>
      <c r="E779" s="157">
        <f>IF(B779="","",(V778*B779/B778/(1+V778*(B779/B778-1))))</f>
        <v/>
      </c>
      <c r="F779" s="157">
        <f>IF(B779="","",R778*B779+T778)</f>
        <v/>
      </c>
      <c r="G779" s="157">
        <f>IF(B779="","", E779*F779)</f>
        <v/>
      </c>
      <c r="H779" s="157">
        <f>IF(B779="","", F779 - R778*B779)</f>
        <v/>
      </c>
      <c r="I779" s="157">
        <f>IF(B779="","", G779/B779)</f>
        <v/>
      </c>
      <c r="J779" s="157">
        <f>IF(B779="","", -F779* (1-(1-ANNUAL_STRATEGY_FEE)^(1/252)))</f>
        <v/>
      </c>
      <c r="K779" s="157">
        <f>IF(B779="","", H779+J779)</f>
        <v/>
      </c>
      <c r="L779" s="157">
        <f>IF(B779="","", K779+G779)</f>
        <v/>
      </c>
      <c r="M779" s="157">
        <f>IF(B779="","", G779/L779)</f>
        <v/>
      </c>
      <c r="N779" s="157">
        <f>IF(B779="","",(D779-M779))</f>
        <v/>
      </c>
      <c r="O779" s="157">
        <f>IF(B779="","",BID_OFFER_SPREAD/2*D779)</f>
        <v/>
      </c>
      <c r="P779" s="157">
        <f>IF(A779="","",IF(D779=0,-E779,IF(AND(D779=(N779+O779),NOT(O779=0)),0,IF(D779&gt;=M779,N779/(1+O779),N779/(1-O779)))))</f>
        <v/>
      </c>
      <c r="Q779" s="157">
        <f>IF(B779="","", IF(D779=0,F779*P779/B779, L779*P779/B779))</f>
        <v/>
      </c>
      <c r="R779" s="157">
        <f>IF(B779="","", Q779+I779)</f>
        <v/>
      </c>
      <c r="S779" s="157">
        <f>IF(A779="","",IF(Q779&gt;0,-Q779*B779*(1+BID_OFFER_SPREAD/2),-Q779*B779*(1-BID_OFFER_SPREAD/2)))</f>
        <v/>
      </c>
      <c r="T779" s="157">
        <f>IF(B779="","", K779+S779)</f>
        <v/>
      </c>
      <c r="U779" s="157">
        <f>IF(B779="","", R779*B779)</f>
        <v/>
      </c>
      <c r="V779" s="157">
        <f>IF(E779="","",U779/(U779+T779))</f>
        <v/>
      </c>
      <c r="W779" s="86">
        <f>IF(B779="","", IF(ROUND(V779,10)=ROUND(D779,10),"Correct", "Error"))</f>
        <v/>
      </c>
      <c r="X779" s="158">
        <f>IF(B779="","", T779+U779)</f>
        <v/>
      </c>
    </row>
    <row customHeight="1" ht="13.5" r="780" s="75">
      <c r="A780" s="126">
        <f>IF('Time Series Inputs'!A780="","",'Time Series Inputs'!A780)</f>
        <v/>
      </c>
      <c r="B780" s="157">
        <f>IF('Time Series Inputs'!B780="","",'Time Series Inputs'!B780)</f>
        <v/>
      </c>
      <c r="C780" s="157">
        <f>IF('Time Series Inputs'!C780="","",'Time Series Inputs'!C780)</f>
        <v/>
      </c>
      <c r="D780" s="157">
        <f>IF(A780="","",'Apply Constraints'!A780)</f>
        <v/>
      </c>
      <c r="E780" s="157">
        <f>IF(B780="","",(V779*B780/B779/(1+V779*(B780/B779-1))))</f>
        <v/>
      </c>
      <c r="F780" s="157">
        <f>IF(B780="","",R779*B780+T779)</f>
        <v/>
      </c>
      <c r="G780" s="157">
        <f>IF(B780="","", E780*F780)</f>
        <v/>
      </c>
      <c r="H780" s="157">
        <f>IF(B780="","", F780 - R779*B780)</f>
        <v/>
      </c>
      <c r="I780" s="157">
        <f>IF(B780="","", G780/B780)</f>
        <v/>
      </c>
      <c r="J780" s="157">
        <f>IF(B780="","", -F780* (1-(1-ANNUAL_STRATEGY_FEE)^(1/252)))</f>
        <v/>
      </c>
      <c r="K780" s="157">
        <f>IF(B780="","", H780+J780)</f>
        <v/>
      </c>
      <c r="L780" s="157">
        <f>IF(B780="","", K780+G780)</f>
        <v/>
      </c>
      <c r="M780" s="157">
        <f>IF(B780="","", G780/L780)</f>
        <v/>
      </c>
      <c r="N780" s="157">
        <f>IF(B780="","",(D780-M780))</f>
        <v/>
      </c>
      <c r="O780" s="157">
        <f>IF(B780="","",BID_OFFER_SPREAD/2*D780)</f>
        <v/>
      </c>
      <c r="P780" s="157">
        <f>IF(A780="","",IF(D780=0,-E780,IF(AND(D780=(N780+O780),NOT(O780=0)),0,IF(D780&gt;=M780,N780/(1+O780),N780/(1-O780)))))</f>
        <v/>
      </c>
      <c r="Q780" s="157">
        <f>IF(B780="","", IF(D780=0,F780*P780/B780, L780*P780/B780))</f>
        <v/>
      </c>
      <c r="R780" s="157">
        <f>IF(B780="","", Q780+I780)</f>
        <v/>
      </c>
      <c r="S780" s="157">
        <f>IF(A780="","",IF(Q780&gt;0,-Q780*B780*(1+BID_OFFER_SPREAD/2),-Q780*B780*(1-BID_OFFER_SPREAD/2)))</f>
        <v/>
      </c>
      <c r="T780" s="157">
        <f>IF(B780="","", K780+S780)</f>
        <v/>
      </c>
      <c r="U780" s="157">
        <f>IF(B780="","", R780*B780)</f>
        <v/>
      </c>
      <c r="V780" s="157">
        <f>IF(E780="","",U780/(U780+T780))</f>
        <v/>
      </c>
      <c r="W780" s="86">
        <f>IF(B780="","", IF(ROUND(V780,10)=ROUND(D780,10),"Correct", "Error"))</f>
        <v/>
      </c>
      <c r="X780" s="158">
        <f>IF(B780="","", T780+U780)</f>
        <v/>
      </c>
    </row>
    <row customHeight="1" ht="13.5" r="781" s="75">
      <c r="A781" s="126">
        <f>IF('Time Series Inputs'!A781="","",'Time Series Inputs'!A781)</f>
        <v/>
      </c>
      <c r="B781" s="157">
        <f>IF('Time Series Inputs'!B781="","",'Time Series Inputs'!B781)</f>
        <v/>
      </c>
      <c r="C781" s="157">
        <f>IF('Time Series Inputs'!C781="","",'Time Series Inputs'!C781)</f>
        <v/>
      </c>
      <c r="D781" s="157">
        <f>IF(A781="","",'Apply Constraints'!A781)</f>
        <v/>
      </c>
      <c r="E781" s="157">
        <f>IF(B781="","",(V780*B781/B780/(1+V780*(B781/B780-1))))</f>
        <v/>
      </c>
      <c r="F781" s="157">
        <f>IF(B781="","",R780*B781+T780)</f>
        <v/>
      </c>
      <c r="G781" s="157">
        <f>IF(B781="","", E781*F781)</f>
        <v/>
      </c>
      <c r="H781" s="157">
        <f>IF(B781="","", F781 - R780*B781)</f>
        <v/>
      </c>
      <c r="I781" s="157">
        <f>IF(B781="","", G781/B781)</f>
        <v/>
      </c>
      <c r="J781" s="157">
        <f>IF(B781="","", -F781* (1-(1-ANNUAL_STRATEGY_FEE)^(1/252)))</f>
        <v/>
      </c>
      <c r="K781" s="157">
        <f>IF(B781="","", H781+J781)</f>
        <v/>
      </c>
      <c r="L781" s="157">
        <f>IF(B781="","", K781+G781)</f>
        <v/>
      </c>
      <c r="M781" s="157">
        <f>IF(B781="","", G781/L781)</f>
        <v/>
      </c>
      <c r="N781" s="157">
        <f>IF(B781="","",(D781-M781))</f>
        <v/>
      </c>
      <c r="O781" s="157">
        <f>IF(B781="","",BID_OFFER_SPREAD/2*D781)</f>
        <v/>
      </c>
      <c r="P781" s="157">
        <f>IF(A781="","",IF(D781=0,-E781,IF(AND(D781=(N781+O781),NOT(O781=0)),0,IF(D781&gt;=M781,N781/(1+O781),N781/(1-O781)))))</f>
        <v/>
      </c>
      <c r="Q781" s="157">
        <f>IF(B781="","", IF(D781=0,F781*P781/B781, L781*P781/B781))</f>
        <v/>
      </c>
      <c r="R781" s="157">
        <f>IF(B781="","", Q781+I781)</f>
        <v/>
      </c>
      <c r="S781" s="157">
        <f>IF(A781="","",IF(Q781&gt;0,-Q781*B781*(1+BID_OFFER_SPREAD/2),-Q781*B781*(1-BID_OFFER_SPREAD/2)))</f>
        <v/>
      </c>
      <c r="T781" s="157">
        <f>IF(B781="","", K781+S781)</f>
        <v/>
      </c>
      <c r="U781" s="157">
        <f>IF(B781="","", R781*B781)</f>
        <v/>
      </c>
      <c r="V781" s="157">
        <f>IF(E781="","",U781/(U781+T781))</f>
        <v/>
      </c>
      <c r="W781" s="86">
        <f>IF(B781="","", IF(ROUND(V781,10)=ROUND(D781,10),"Correct", "Error"))</f>
        <v/>
      </c>
      <c r="X781" s="158">
        <f>IF(B781="","", T781+U781)</f>
        <v/>
      </c>
    </row>
    <row customHeight="1" ht="13.5" r="782" s="75">
      <c r="A782" s="126">
        <f>IF('Time Series Inputs'!A782="","",'Time Series Inputs'!A782)</f>
        <v/>
      </c>
      <c r="B782" s="157">
        <f>IF('Time Series Inputs'!B782="","",'Time Series Inputs'!B782)</f>
        <v/>
      </c>
      <c r="C782" s="157">
        <f>IF('Time Series Inputs'!C782="","",'Time Series Inputs'!C782)</f>
        <v/>
      </c>
      <c r="D782" s="157">
        <f>IF(A782="","",'Apply Constraints'!A782)</f>
        <v/>
      </c>
      <c r="E782" s="157">
        <f>IF(B782="","",(V781*B782/B781/(1+V781*(B782/B781-1))))</f>
        <v/>
      </c>
      <c r="F782" s="157">
        <f>IF(B782="","",R781*B782+T781)</f>
        <v/>
      </c>
      <c r="G782" s="157">
        <f>IF(B782="","", E782*F782)</f>
        <v/>
      </c>
      <c r="H782" s="157">
        <f>IF(B782="","", F782 - R781*B782)</f>
        <v/>
      </c>
      <c r="I782" s="157">
        <f>IF(B782="","", G782/B782)</f>
        <v/>
      </c>
      <c r="J782" s="157">
        <f>IF(B782="","", -F782* (1-(1-ANNUAL_STRATEGY_FEE)^(1/252)))</f>
        <v/>
      </c>
      <c r="K782" s="157">
        <f>IF(B782="","", H782+J782)</f>
        <v/>
      </c>
      <c r="L782" s="157">
        <f>IF(B782="","", K782+G782)</f>
        <v/>
      </c>
      <c r="M782" s="157">
        <f>IF(B782="","", G782/L782)</f>
        <v/>
      </c>
      <c r="N782" s="157">
        <f>IF(B782="","",(D782-M782))</f>
        <v/>
      </c>
      <c r="O782" s="157">
        <f>IF(B782="","",BID_OFFER_SPREAD/2*D782)</f>
        <v/>
      </c>
      <c r="P782" s="157">
        <f>IF(A782="","",IF(D782=0,-E782,IF(AND(D782=(N782+O782),NOT(O782=0)),0,IF(D782&gt;=M782,N782/(1+O782),N782/(1-O782)))))</f>
        <v/>
      </c>
      <c r="Q782" s="157">
        <f>IF(B782="","", IF(D782=0,F782*P782/B782, L782*P782/B782))</f>
        <v/>
      </c>
      <c r="R782" s="157">
        <f>IF(B782="","", Q782+I782)</f>
        <v/>
      </c>
      <c r="S782" s="157">
        <f>IF(A782="","",IF(Q782&gt;0,-Q782*B782*(1+BID_OFFER_SPREAD/2),-Q782*B782*(1-BID_OFFER_SPREAD/2)))</f>
        <v/>
      </c>
      <c r="T782" s="157">
        <f>IF(B782="","", K782+S782)</f>
        <v/>
      </c>
      <c r="U782" s="157">
        <f>IF(B782="","", R782*B782)</f>
        <v/>
      </c>
      <c r="V782" s="157">
        <f>IF(E782="","",U782/(U782+T782))</f>
        <v/>
      </c>
      <c r="W782" s="86">
        <f>IF(B782="","", IF(ROUND(V782,10)=ROUND(D782,10),"Correct", "Error"))</f>
        <v/>
      </c>
      <c r="X782" s="158">
        <f>IF(B782="","", T782+U782)</f>
        <v/>
      </c>
    </row>
    <row customHeight="1" ht="13.5" r="783" s="75">
      <c r="A783" s="126">
        <f>IF('Time Series Inputs'!A783="","",'Time Series Inputs'!A783)</f>
        <v/>
      </c>
      <c r="B783" s="157">
        <f>IF('Time Series Inputs'!B783="","",'Time Series Inputs'!B783)</f>
        <v/>
      </c>
      <c r="C783" s="157">
        <f>IF('Time Series Inputs'!C783="","",'Time Series Inputs'!C783)</f>
        <v/>
      </c>
      <c r="D783" s="157">
        <f>IF(A783="","",'Apply Constraints'!A783)</f>
        <v/>
      </c>
      <c r="E783" s="157">
        <f>IF(B783="","",(V782*B783/B782/(1+V782*(B783/B782-1))))</f>
        <v/>
      </c>
      <c r="F783" s="157">
        <f>IF(B783="","",R782*B783+T782)</f>
        <v/>
      </c>
      <c r="G783" s="157">
        <f>IF(B783="","", E783*F783)</f>
        <v/>
      </c>
      <c r="H783" s="157">
        <f>IF(B783="","", F783 - R782*B783)</f>
        <v/>
      </c>
      <c r="I783" s="157">
        <f>IF(B783="","", G783/B783)</f>
        <v/>
      </c>
      <c r="J783" s="157">
        <f>IF(B783="","", -F783* (1-(1-ANNUAL_STRATEGY_FEE)^(1/252)))</f>
        <v/>
      </c>
      <c r="K783" s="157">
        <f>IF(B783="","", H783+J783)</f>
        <v/>
      </c>
      <c r="L783" s="157">
        <f>IF(B783="","", K783+G783)</f>
        <v/>
      </c>
      <c r="M783" s="157">
        <f>IF(B783="","", G783/L783)</f>
        <v/>
      </c>
      <c r="N783" s="157">
        <f>IF(B783="","",(D783-M783))</f>
        <v/>
      </c>
      <c r="O783" s="157">
        <f>IF(B783="","",BID_OFFER_SPREAD/2*D783)</f>
        <v/>
      </c>
      <c r="P783" s="157">
        <f>IF(A783="","",IF(D783=0,-E783,IF(AND(D783=(N783+O783),NOT(O783=0)),0,IF(D783&gt;=M783,N783/(1+O783),N783/(1-O783)))))</f>
        <v/>
      </c>
      <c r="Q783" s="157">
        <f>IF(B783="","", IF(D783=0,F783*P783/B783, L783*P783/B783))</f>
        <v/>
      </c>
      <c r="R783" s="157">
        <f>IF(B783="","", Q783+I783)</f>
        <v/>
      </c>
      <c r="S783" s="157">
        <f>IF(A783="","",IF(Q783&gt;0,-Q783*B783*(1+BID_OFFER_SPREAD/2),-Q783*B783*(1-BID_OFFER_SPREAD/2)))</f>
        <v/>
      </c>
      <c r="T783" s="157">
        <f>IF(B783="","", K783+S783)</f>
        <v/>
      </c>
      <c r="U783" s="157">
        <f>IF(B783="","", R783*B783)</f>
        <v/>
      </c>
      <c r="V783" s="157">
        <f>IF(E783="","",U783/(U783+T783))</f>
        <v/>
      </c>
      <c r="W783" s="86">
        <f>IF(B783="","", IF(ROUND(V783,10)=ROUND(D783,10),"Correct", "Error"))</f>
        <v/>
      </c>
      <c r="X783" s="158">
        <f>IF(B783="","", T783+U783)</f>
        <v/>
      </c>
    </row>
    <row customHeight="1" ht="13.5" r="784" s="75">
      <c r="A784" s="126">
        <f>IF('Time Series Inputs'!A784="","",'Time Series Inputs'!A784)</f>
        <v/>
      </c>
      <c r="B784" s="157">
        <f>IF('Time Series Inputs'!B784="","",'Time Series Inputs'!B784)</f>
        <v/>
      </c>
      <c r="C784" s="157">
        <f>IF('Time Series Inputs'!C784="","",'Time Series Inputs'!C784)</f>
        <v/>
      </c>
      <c r="D784" s="157">
        <f>IF(A784="","",'Apply Constraints'!A784)</f>
        <v/>
      </c>
      <c r="E784" s="157">
        <f>IF(B784="","",(V783*B784/B783/(1+V783*(B784/B783-1))))</f>
        <v/>
      </c>
      <c r="F784" s="157">
        <f>IF(B784="","",R783*B784+T783)</f>
        <v/>
      </c>
      <c r="G784" s="157">
        <f>IF(B784="","", E784*F784)</f>
        <v/>
      </c>
      <c r="H784" s="157">
        <f>IF(B784="","", F784 - R783*B784)</f>
        <v/>
      </c>
      <c r="I784" s="157">
        <f>IF(B784="","", G784/B784)</f>
        <v/>
      </c>
      <c r="J784" s="157">
        <f>IF(B784="","", -F784* (1-(1-ANNUAL_STRATEGY_FEE)^(1/252)))</f>
        <v/>
      </c>
      <c r="K784" s="157">
        <f>IF(B784="","", H784+J784)</f>
        <v/>
      </c>
      <c r="L784" s="157">
        <f>IF(B784="","", K784+G784)</f>
        <v/>
      </c>
      <c r="M784" s="157">
        <f>IF(B784="","", G784/L784)</f>
        <v/>
      </c>
      <c r="N784" s="157">
        <f>IF(B784="","",(D784-M784))</f>
        <v/>
      </c>
      <c r="O784" s="157">
        <f>IF(B784="","",BID_OFFER_SPREAD/2*D784)</f>
        <v/>
      </c>
      <c r="P784" s="157">
        <f>IF(A784="","",IF(D784=0,-E784,IF(AND(D784=(N784+O784),NOT(O784=0)),0,IF(D784&gt;=M784,N784/(1+O784),N784/(1-O784)))))</f>
        <v/>
      </c>
      <c r="Q784" s="157">
        <f>IF(B784="","", IF(D784=0,F784*P784/B784, L784*P784/B784))</f>
        <v/>
      </c>
      <c r="R784" s="157">
        <f>IF(B784="","", Q784+I784)</f>
        <v/>
      </c>
      <c r="S784" s="157">
        <f>IF(A784="","",IF(Q784&gt;0,-Q784*B784*(1+BID_OFFER_SPREAD/2),-Q784*B784*(1-BID_OFFER_SPREAD/2)))</f>
        <v/>
      </c>
      <c r="T784" s="157">
        <f>IF(B784="","", K784+S784)</f>
        <v/>
      </c>
      <c r="U784" s="157">
        <f>IF(B784="","", R784*B784)</f>
        <v/>
      </c>
      <c r="V784" s="157">
        <f>IF(E784="","",U784/(U784+T784))</f>
        <v/>
      </c>
      <c r="W784" s="86">
        <f>IF(B784="","", IF(ROUND(V784,10)=ROUND(D784,10),"Correct", "Error"))</f>
        <v/>
      </c>
      <c r="X784" s="158">
        <f>IF(B784="","", T784+U784)</f>
        <v/>
      </c>
    </row>
    <row customHeight="1" ht="13.5" r="785" s="75">
      <c r="A785" s="126">
        <f>IF('Time Series Inputs'!A785="","",'Time Series Inputs'!A785)</f>
        <v/>
      </c>
      <c r="B785" s="157">
        <f>IF('Time Series Inputs'!B785="","",'Time Series Inputs'!B785)</f>
        <v/>
      </c>
      <c r="C785" s="157">
        <f>IF('Time Series Inputs'!C785="","",'Time Series Inputs'!C785)</f>
        <v/>
      </c>
      <c r="D785" s="157">
        <f>IF(A785="","",'Apply Constraints'!A785)</f>
        <v/>
      </c>
      <c r="E785" s="157">
        <f>IF(B785="","",(V784*B785/B784/(1+V784*(B785/B784-1))))</f>
        <v/>
      </c>
      <c r="F785" s="157">
        <f>IF(B785="","",R784*B785+T784)</f>
        <v/>
      </c>
      <c r="G785" s="157">
        <f>IF(B785="","", E785*F785)</f>
        <v/>
      </c>
      <c r="H785" s="157">
        <f>IF(B785="","", F785 - R784*B785)</f>
        <v/>
      </c>
      <c r="I785" s="157">
        <f>IF(B785="","", G785/B785)</f>
        <v/>
      </c>
      <c r="J785" s="157">
        <f>IF(B785="","", -F785* (1-(1-ANNUAL_STRATEGY_FEE)^(1/252)))</f>
        <v/>
      </c>
      <c r="K785" s="157">
        <f>IF(B785="","", H785+J785)</f>
        <v/>
      </c>
      <c r="L785" s="157">
        <f>IF(B785="","", K785+G785)</f>
        <v/>
      </c>
      <c r="M785" s="157">
        <f>IF(B785="","", G785/L785)</f>
        <v/>
      </c>
      <c r="N785" s="157">
        <f>IF(B785="","",(D785-M785))</f>
        <v/>
      </c>
      <c r="O785" s="157">
        <f>IF(B785="","",BID_OFFER_SPREAD/2*D785)</f>
        <v/>
      </c>
      <c r="P785" s="157">
        <f>IF(A785="","",IF(D785=0,-E785,IF(AND(D785=(N785+O785),NOT(O785=0)),0,IF(D785&gt;=M785,N785/(1+O785),N785/(1-O785)))))</f>
        <v/>
      </c>
      <c r="Q785" s="157">
        <f>IF(B785="","", IF(D785=0,F785*P785/B785, L785*P785/B785))</f>
        <v/>
      </c>
      <c r="R785" s="157">
        <f>IF(B785="","", Q785+I785)</f>
        <v/>
      </c>
      <c r="S785" s="157">
        <f>IF(A785="","",IF(Q785&gt;0,-Q785*B785*(1+BID_OFFER_SPREAD/2),-Q785*B785*(1-BID_OFFER_SPREAD/2)))</f>
        <v/>
      </c>
      <c r="T785" s="157">
        <f>IF(B785="","", K785+S785)</f>
        <v/>
      </c>
      <c r="U785" s="157">
        <f>IF(B785="","", R785*B785)</f>
        <v/>
      </c>
      <c r="V785" s="157">
        <f>IF(E785="","",U785/(U785+T785))</f>
        <v/>
      </c>
      <c r="W785" s="86">
        <f>IF(B785="","", IF(ROUND(V785,10)=ROUND(D785,10),"Correct", "Error"))</f>
        <v/>
      </c>
      <c r="X785" s="158">
        <f>IF(B785="","", T785+U785)</f>
        <v/>
      </c>
    </row>
    <row customHeight="1" ht="13.5" r="786" s="75">
      <c r="A786" s="126">
        <f>IF('Time Series Inputs'!A786="","",'Time Series Inputs'!A786)</f>
        <v/>
      </c>
      <c r="B786" s="157">
        <f>IF('Time Series Inputs'!B786="","",'Time Series Inputs'!B786)</f>
        <v/>
      </c>
      <c r="C786" s="157">
        <f>IF('Time Series Inputs'!C786="","",'Time Series Inputs'!C786)</f>
        <v/>
      </c>
      <c r="D786" s="157">
        <f>IF(A786="","",'Apply Constraints'!A786)</f>
        <v/>
      </c>
      <c r="E786" s="157">
        <f>IF(B786="","",(V785*B786/B785/(1+V785*(B786/B785-1))))</f>
        <v/>
      </c>
      <c r="F786" s="157">
        <f>IF(B786="","",R785*B786+T785)</f>
        <v/>
      </c>
      <c r="G786" s="157">
        <f>IF(B786="","", E786*F786)</f>
        <v/>
      </c>
      <c r="H786" s="157">
        <f>IF(B786="","", F786 - R785*B786)</f>
        <v/>
      </c>
      <c r="I786" s="157">
        <f>IF(B786="","", G786/B786)</f>
        <v/>
      </c>
      <c r="J786" s="157">
        <f>IF(B786="","", -F786* (1-(1-ANNUAL_STRATEGY_FEE)^(1/252)))</f>
        <v/>
      </c>
      <c r="K786" s="157">
        <f>IF(B786="","", H786+J786)</f>
        <v/>
      </c>
      <c r="L786" s="157">
        <f>IF(B786="","", K786+G786)</f>
        <v/>
      </c>
      <c r="M786" s="157">
        <f>IF(B786="","", G786/L786)</f>
        <v/>
      </c>
      <c r="N786" s="157">
        <f>IF(B786="","",(D786-M786))</f>
        <v/>
      </c>
      <c r="O786" s="157">
        <f>IF(B786="","",BID_OFFER_SPREAD/2*D786)</f>
        <v/>
      </c>
      <c r="P786" s="157">
        <f>IF(A786="","",IF(D786=0,-E786,IF(AND(D786=(N786+O786),NOT(O786=0)),0,IF(D786&gt;=M786,N786/(1+O786),N786/(1-O786)))))</f>
        <v/>
      </c>
      <c r="Q786" s="157">
        <f>IF(B786="","", IF(D786=0,F786*P786/B786, L786*P786/B786))</f>
        <v/>
      </c>
      <c r="R786" s="157">
        <f>IF(B786="","", Q786+I786)</f>
        <v/>
      </c>
      <c r="S786" s="157">
        <f>IF(A786="","",IF(Q786&gt;0,-Q786*B786*(1+BID_OFFER_SPREAD/2),-Q786*B786*(1-BID_OFFER_SPREAD/2)))</f>
        <v/>
      </c>
      <c r="T786" s="157">
        <f>IF(B786="","", K786+S786)</f>
        <v/>
      </c>
      <c r="U786" s="157">
        <f>IF(B786="","", R786*B786)</f>
        <v/>
      </c>
      <c r="V786" s="157">
        <f>IF(E786="","",U786/(U786+T786))</f>
        <v/>
      </c>
      <c r="W786" s="86">
        <f>IF(B786="","", IF(ROUND(V786,10)=ROUND(D786,10),"Correct", "Error"))</f>
        <v/>
      </c>
      <c r="X786" s="158">
        <f>IF(B786="","", T786+U786)</f>
        <v/>
      </c>
    </row>
    <row customHeight="1" ht="13.5" r="787" s="75">
      <c r="A787" s="126">
        <f>IF('Time Series Inputs'!A787="","",'Time Series Inputs'!A787)</f>
        <v/>
      </c>
      <c r="B787" s="157">
        <f>IF('Time Series Inputs'!B787="","",'Time Series Inputs'!B787)</f>
        <v/>
      </c>
      <c r="C787" s="157">
        <f>IF('Time Series Inputs'!C787="","",'Time Series Inputs'!C787)</f>
        <v/>
      </c>
      <c r="D787" s="157">
        <f>IF(A787="","",'Apply Constraints'!A787)</f>
        <v/>
      </c>
      <c r="E787" s="157">
        <f>IF(B787="","",(V786*B787/B786/(1+V786*(B787/B786-1))))</f>
        <v/>
      </c>
      <c r="F787" s="157">
        <f>IF(B787="","",R786*B787+T786)</f>
        <v/>
      </c>
      <c r="G787" s="157">
        <f>IF(B787="","", E787*F787)</f>
        <v/>
      </c>
      <c r="H787" s="157">
        <f>IF(B787="","", F787 - R786*B787)</f>
        <v/>
      </c>
      <c r="I787" s="157">
        <f>IF(B787="","", G787/B787)</f>
        <v/>
      </c>
      <c r="J787" s="157">
        <f>IF(B787="","", -F787* (1-(1-ANNUAL_STRATEGY_FEE)^(1/252)))</f>
        <v/>
      </c>
      <c r="K787" s="157">
        <f>IF(B787="","", H787+J787)</f>
        <v/>
      </c>
      <c r="L787" s="157">
        <f>IF(B787="","", K787+G787)</f>
        <v/>
      </c>
      <c r="M787" s="157">
        <f>IF(B787="","", G787/L787)</f>
        <v/>
      </c>
      <c r="N787" s="157">
        <f>IF(B787="","",(D787-M787))</f>
        <v/>
      </c>
      <c r="O787" s="157">
        <f>IF(B787="","",BID_OFFER_SPREAD/2*D787)</f>
        <v/>
      </c>
      <c r="P787" s="157">
        <f>IF(A787="","",IF(D787=0,-E787,IF(AND(D787=(N787+O787),NOT(O787=0)),0,IF(D787&gt;=M787,N787/(1+O787),N787/(1-O787)))))</f>
        <v/>
      </c>
      <c r="Q787" s="157">
        <f>IF(B787="","", IF(D787=0,F787*P787/B787, L787*P787/B787))</f>
        <v/>
      </c>
      <c r="R787" s="157">
        <f>IF(B787="","", Q787+I787)</f>
        <v/>
      </c>
      <c r="S787" s="157">
        <f>IF(A787="","",IF(Q787&gt;0,-Q787*B787*(1+BID_OFFER_SPREAD/2),-Q787*B787*(1-BID_OFFER_SPREAD/2)))</f>
        <v/>
      </c>
      <c r="T787" s="157">
        <f>IF(B787="","", K787+S787)</f>
        <v/>
      </c>
      <c r="U787" s="157">
        <f>IF(B787="","", R787*B787)</f>
        <v/>
      </c>
      <c r="V787" s="157">
        <f>IF(E787="","",U787/(U787+T787))</f>
        <v/>
      </c>
      <c r="W787" s="86">
        <f>IF(B787="","", IF(ROUND(V787,10)=ROUND(D787,10),"Correct", "Error"))</f>
        <v/>
      </c>
      <c r="X787" s="158">
        <f>IF(B787="","", T787+U787)</f>
        <v/>
      </c>
    </row>
    <row customHeight="1" ht="13.5" r="788" s="75">
      <c r="A788" s="126">
        <f>IF('Time Series Inputs'!A788="","",'Time Series Inputs'!A788)</f>
        <v/>
      </c>
      <c r="B788" s="157">
        <f>IF('Time Series Inputs'!B788="","",'Time Series Inputs'!B788)</f>
        <v/>
      </c>
      <c r="C788" s="157">
        <f>IF('Time Series Inputs'!C788="","",'Time Series Inputs'!C788)</f>
        <v/>
      </c>
      <c r="D788" s="157">
        <f>IF(A788="","",'Apply Constraints'!A788)</f>
        <v/>
      </c>
      <c r="E788" s="157">
        <f>IF(B788="","",(V787*B788/B787/(1+V787*(B788/B787-1))))</f>
        <v/>
      </c>
      <c r="F788" s="157">
        <f>IF(B788="","",R787*B788+T787)</f>
        <v/>
      </c>
      <c r="G788" s="157">
        <f>IF(B788="","", E788*F788)</f>
        <v/>
      </c>
      <c r="H788" s="157">
        <f>IF(B788="","", F788 - R787*B788)</f>
        <v/>
      </c>
      <c r="I788" s="157">
        <f>IF(B788="","", G788/B788)</f>
        <v/>
      </c>
      <c r="J788" s="157">
        <f>IF(B788="","", -F788* (1-(1-ANNUAL_STRATEGY_FEE)^(1/252)))</f>
        <v/>
      </c>
      <c r="K788" s="157">
        <f>IF(B788="","", H788+J788)</f>
        <v/>
      </c>
      <c r="L788" s="157">
        <f>IF(B788="","", K788+G788)</f>
        <v/>
      </c>
      <c r="M788" s="157">
        <f>IF(B788="","", G788/L788)</f>
        <v/>
      </c>
      <c r="N788" s="157">
        <f>IF(B788="","",(D788-M788))</f>
        <v/>
      </c>
      <c r="O788" s="157">
        <f>IF(B788="","",BID_OFFER_SPREAD/2*D788)</f>
        <v/>
      </c>
      <c r="P788" s="157">
        <f>IF(A788="","",IF(D788=0,-E788,IF(AND(D788=(N788+O788),NOT(O788=0)),0,IF(D788&gt;=M788,N788/(1+O788),N788/(1-O788)))))</f>
        <v/>
      </c>
      <c r="Q788" s="157">
        <f>IF(B788="","", IF(D788=0,F788*P788/B788, L788*P788/B788))</f>
        <v/>
      </c>
      <c r="R788" s="157">
        <f>IF(B788="","", Q788+I788)</f>
        <v/>
      </c>
      <c r="S788" s="157">
        <f>IF(A788="","",IF(Q788&gt;0,-Q788*B788*(1+BID_OFFER_SPREAD/2),-Q788*B788*(1-BID_OFFER_SPREAD/2)))</f>
        <v/>
      </c>
      <c r="T788" s="157">
        <f>IF(B788="","", K788+S788)</f>
        <v/>
      </c>
      <c r="U788" s="157">
        <f>IF(B788="","", R788*B788)</f>
        <v/>
      </c>
      <c r="V788" s="157">
        <f>IF(E788="","",U788/(U788+T788))</f>
        <v/>
      </c>
      <c r="W788" s="86">
        <f>IF(B788="","", IF(ROUND(V788,10)=ROUND(D788,10),"Correct", "Error"))</f>
        <v/>
      </c>
      <c r="X788" s="158">
        <f>IF(B788="","", T788+U788)</f>
        <v/>
      </c>
    </row>
    <row customHeight="1" ht="13.5" r="789" s="75">
      <c r="A789" s="126">
        <f>IF('Time Series Inputs'!A789="","",'Time Series Inputs'!A789)</f>
        <v/>
      </c>
      <c r="B789" s="157">
        <f>IF('Time Series Inputs'!B789="","",'Time Series Inputs'!B789)</f>
        <v/>
      </c>
      <c r="C789" s="157">
        <f>IF('Time Series Inputs'!C789="","",'Time Series Inputs'!C789)</f>
        <v/>
      </c>
      <c r="D789" s="157">
        <f>IF(A789="","",'Apply Constraints'!A789)</f>
        <v/>
      </c>
      <c r="E789" s="157">
        <f>IF(B789="","",(V788*B789/B788/(1+V788*(B789/B788-1))))</f>
        <v/>
      </c>
      <c r="F789" s="157">
        <f>IF(B789="","",R788*B789+T788)</f>
        <v/>
      </c>
      <c r="G789" s="157">
        <f>IF(B789="","", E789*F789)</f>
        <v/>
      </c>
      <c r="H789" s="157">
        <f>IF(B789="","", F789 - R788*B789)</f>
        <v/>
      </c>
      <c r="I789" s="157">
        <f>IF(B789="","", G789/B789)</f>
        <v/>
      </c>
      <c r="J789" s="157">
        <f>IF(B789="","", -F789* (1-(1-ANNUAL_STRATEGY_FEE)^(1/252)))</f>
        <v/>
      </c>
      <c r="K789" s="157">
        <f>IF(B789="","", H789+J789)</f>
        <v/>
      </c>
      <c r="L789" s="157">
        <f>IF(B789="","", K789+G789)</f>
        <v/>
      </c>
      <c r="M789" s="157">
        <f>IF(B789="","", G789/L789)</f>
        <v/>
      </c>
      <c r="N789" s="157">
        <f>IF(B789="","",(D789-M789))</f>
        <v/>
      </c>
      <c r="O789" s="157">
        <f>IF(B789="","",BID_OFFER_SPREAD/2*D789)</f>
        <v/>
      </c>
      <c r="P789" s="157">
        <f>IF(A789="","",IF(D789=0,-E789,IF(AND(D789=(N789+O789),NOT(O789=0)),0,IF(D789&gt;=M789,N789/(1+O789),N789/(1-O789)))))</f>
        <v/>
      </c>
      <c r="Q789" s="157">
        <f>IF(B789="","", IF(D789=0,F789*P789/B789, L789*P789/B789))</f>
        <v/>
      </c>
      <c r="R789" s="157">
        <f>IF(B789="","", Q789+I789)</f>
        <v/>
      </c>
      <c r="S789" s="157">
        <f>IF(A789="","",IF(Q789&gt;0,-Q789*B789*(1+BID_OFFER_SPREAD/2),-Q789*B789*(1-BID_OFFER_SPREAD/2)))</f>
        <v/>
      </c>
      <c r="T789" s="157">
        <f>IF(B789="","", K789+S789)</f>
        <v/>
      </c>
      <c r="U789" s="157">
        <f>IF(B789="","", R789*B789)</f>
        <v/>
      </c>
      <c r="V789" s="157">
        <f>IF(E789="","",U789/(U789+T789))</f>
        <v/>
      </c>
      <c r="W789" s="86">
        <f>IF(B789="","", IF(ROUND(V789,10)=ROUND(D789,10),"Correct", "Error"))</f>
        <v/>
      </c>
      <c r="X789" s="158">
        <f>IF(B789="","", T789+U789)</f>
        <v/>
      </c>
    </row>
    <row customHeight="1" ht="13.5" r="790" s="75">
      <c r="A790" s="126">
        <f>IF('Time Series Inputs'!A790="","",'Time Series Inputs'!A790)</f>
        <v/>
      </c>
      <c r="B790" s="157">
        <f>IF('Time Series Inputs'!B790="","",'Time Series Inputs'!B790)</f>
        <v/>
      </c>
      <c r="C790" s="157">
        <f>IF('Time Series Inputs'!C790="","",'Time Series Inputs'!C790)</f>
        <v/>
      </c>
      <c r="D790" s="157">
        <f>IF(A790="","",'Apply Constraints'!A790)</f>
        <v/>
      </c>
      <c r="E790" s="157">
        <f>IF(B790="","",(V789*B790/B789/(1+V789*(B790/B789-1))))</f>
        <v/>
      </c>
      <c r="F790" s="157">
        <f>IF(B790="","",R789*B790+T789)</f>
        <v/>
      </c>
      <c r="G790" s="157">
        <f>IF(B790="","", E790*F790)</f>
        <v/>
      </c>
      <c r="H790" s="157">
        <f>IF(B790="","", F790 - R789*B790)</f>
        <v/>
      </c>
      <c r="I790" s="157">
        <f>IF(B790="","", G790/B790)</f>
        <v/>
      </c>
      <c r="J790" s="157">
        <f>IF(B790="","", -F790* (1-(1-ANNUAL_STRATEGY_FEE)^(1/252)))</f>
        <v/>
      </c>
      <c r="K790" s="157">
        <f>IF(B790="","", H790+J790)</f>
        <v/>
      </c>
      <c r="L790" s="157">
        <f>IF(B790="","", K790+G790)</f>
        <v/>
      </c>
      <c r="M790" s="157">
        <f>IF(B790="","", G790/L790)</f>
        <v/>
      </c>
      <c r="N790" s="157">
        <f>IF(B790="","",(D790-M790))</f>
        <v/>
      </c>
      <c r="O790" s="157">
        <f>IF(B790="","",BID_OFFER_SPREAD/2*D790)</f>
        <v/>
      </c>
      <c r="P790" s="157">
        <f>IF(A790="","",IF(D790=0,-E790,IF(AND(D790=(N790+O790),NOT(O790=0)),0,IF(D790&gt;=M790,N790/(1+O790),N790/(1-O790)))))</f>
        <v/>
      </c>
      <c r="Q790" s="157">
        <f>IF(B790="","", IF(D790=0,F790*P790/B790, L790*P790/B790))</f>
        <v/>
      </c>
      <c r="R790" s="157">
        <f>IF(B790="","", Q790+I790)</f>
        <v/>
      </c>
      <c r="S790" s="157">
        <f>IF(A790="","",IF(Q790&gt;0,-Q790*B790*(1+BID_OFFER_SPREAD/2),-Q790*B790*(1-BID_OFFER_SPREAD/2)))</f>
        <v/>
      </c>
      <c r="T790" s="157">
        <f>IF(B790="","", K790+S790)</f>
        <v/>
      </c>
      <c r="U790" s="157">
        <f>IF(B790="","", R790*B790)</f>
        <v/>
      </c>
      <c r="V790" s="157">
        <f>IF(E790="","",U790/(U790+T790))</f>
        <v/>
      </c>
      <c r="W790" s="86">
        <f>IF(B790="","", IF(ROUND(V790,10)=ROUND(D790,10),"Correct", "Error"))</f>
        <v/>
      </c>
      <c r="X790" s="158">
        <f>IF(B790="","", T790+U790)</f>
        <v/>
      </c>
    </row>
    <row customHeight="1" ht="13.5" r="791" s="75">
      <c r="A791" s="126">
        <f>IF('Time Series Inputs'!A791="","",'Time Series Inputs'!A791)</f>
        <v/>
      </c>
      <c r="B791" s="157">
        <f>IF('Time Series Inputs'!B791="","",'Time Series Inputs'!B791)</f>
        <v/>
      </c>
      <c r="C791" s="157">
        <f>IF('Time Series Inputs'!C791="","",'Time Series Inputs'!C791)</f>
        <v/>
      </c>
      <c r="D791" s="157">
        <f>IF(A791="","",'Apply Constraints'!A791)</f>
        <v/>
      </c>
      <c r="E791" s="157">
        <f>IF(B791="","",(V790*B791/B790/(1+V790*(B791/B790-1))))</f>
        <v/>
      </c>
      <c r="F791" s="157">
        <f>IF(B791="","",R790*B791+T790)</f>
        <v/>
      </c>
      <c r="G791" s="157">
        <f>IF(B791="","", E791*F791)</f>
        <v/>
      </c>
      <c r="H791" s="157">
        <f>IF(B791="","", F791 - R790*B791)</f>
        <v/>
      </c>
      <c r="I791" s="157">
        <f>IF(B791="","", G791/B791)</f>
        <v/>
      </c>
      <c r="J791" s="157">
        <f>IF(B791="","", -F791* (1-(1-ANNUAL_STRATEGY_FEE)^(1/252)))</f>
        <v/>
      </c>
      <c r="K791" s="157">
        <f>IF(B791="","", H791+J791)</f>
        <v/>
      </c>
      <c r="L791" s="157">
        <f>IF(B791="","", K791+G791)</f>
        <v/>
      </c>
      <c r="M791" s="157">
        <f>IF(B791="","", G791/L791)</f>
        <v/>
      </c>
      <c r="N791" s="157">
        <f>IF(B791="","",(D791-M791))</f>
        <v/>
      </c>
      <c r="O791" s="157">
        <f>IF(B791="","",BID_OFFER_SPREAD/2*D791)</f>
        <v/>
      </c>
      <c r="P791" s="157">
        <f>IF(A791="","",IF(D791=0,-E791,IF(AND(D791=(N791+O791),NOT(O791=0)),0,IF(D791&gt;=M791,N791/(1+O791),N791/(1-O791)))))</f>
        <v/>
      </c>
      <c r="Q791" s="157">
        <f>IF(B791="","", IF(D791=0,F791*P791/B791, L791*P791/B791))</f>
        <v/>
      </c>
      <c r="R791" s="157">
        <f>IF(B791="","", Q791+I791)</f>
        <v/>
      </c>
      <c r="S791" s="157">
        <f>IF(A791="","",IF(Q791&gt;0,-Q791*B791*(1+BID_OFFER_SPREAD/2),-Q791*B791*(1-BID_OFFER_SPREAD/2)))</f>
        <v/>
      </c>
      <c r="T791" s="157">
        <f>IF(B791="","", K791+S791)</f>
        <v/>
      </c>
      <c r="U791" s="157">
        <f>IF(B791="","", R791*B791)</f>
        <v/>
      </c>
      <c r="V791" s="157">
        <f>IF(E791="","",U791/(U791+T791))</f>
        <v/>
      </c>
      <c r="W791" s="86">
        <f>IF(B791="","", IF(ROUND(V791,10)=ROUND(D791,10),"Correct", "Error"))</f>
        <v/>
      </c>
      <c r="X791" s="158">
        <f>IF(B791="","", T791+U791)</f>
        <v/>
      </c>
    </row>
    <row customHeight="1" ht="13.5" r="792" s="75">
      <c r="A792" s="126">
        <f>IF('Time Series Inputs'!A792="","",'Time Series Inputs'!A792)</f>
        <v/>
      </c>
      <c r="B792" s="157">
        <f>IF('Time Series Inputs'!B792="","",'Time Series Inputs'!B792)</f>
        <v/>
      </c>
      <c r="C792" s="157">
        <f>IF('Time Series Inputs'!C792="","",'Time Series Inputs'!C792)</f>
        <v/>
      </c>
      <c r="D792" s="157">
        <f>IF(A792="","",'Apply Constraints'!A792)</f>
        <v/>
      </c>
      <c r="E792" s="157">
        <f>IF(B792="","",(V791*B792/B791/(1+V791*(B792/B791-1))))</f>
        <v/>
      </c>
      <c r="F792" s="157">
        <f>IF(B792="","",R791*B792+T791)</f>
        <v/>
      </c>
      <c r="G792" s="157">
        <f>IF(B792="","", E792*F792)</f>
        <v/>
      </c>
      <c r="H792" s="157">
        <f>IF(B792="","", F792 - R791*B792)</f>
        <v/>
      </c>
      <c r="I792" s="157">
        <f>IF(B792="","", G792/B792)</f>
        <v/>
      </c>
      <c r="J792" s="157">
        <f>IF(B792="","", -F792* (1-(1-ANNUAL_STRATEGY_FEE)^(1/252)))</f>
        <v/>
      </c>
      <c r="K792" s="157">
        <f>IF(B792="","", H792+J792)</f>
        <v/>
      </c>
      <c r="L792" s="157">
        <f>IF(B792="","", K792+G792)</f>
        <v/>
      </c>
      <c r="M792" s="157">
        <f>IF(B792="","", G792/L792)</f>
        <v/>
      </c>
      <c r="N792" s="157">
        <f>IF(B792="","",(D792-M792))</f>
        <v/>
      </c>
      <c r="O792" s="157">
        <f>IF(B792="","",BID_OFFER_SPREAD/2*D792)</f>
        <v/>
      </c>
      <c r="P792" s="157">
        <f>IF(A792="","",IF(D792=0,-E792,IF(AND(D792=(N792+O792),NOT(O792=0)),0,IF(D792&gt;=M792,N792/(1+O792),N792/(1-O792)))))</f>
        <v/>
      </c>
      <c r="Q792" s="157">
        <f>IF(B792="","", IF(D792=0,F792*P792/B792, L792*P792/B792))</f>
        <v/>
      </c>
      <c r="R792" s="157">
        <f>IF(B792="","", Q792+I792)</f>
        <v/>
      </c>
      <c r="S792" s="157">
        <f>IF(A792="","",IF(Q792&gt;0,-Q792*B792*(1+BID_OFFER_SPREAD/2),-Q792*B792*(1-BID_OFFER_SPREAD/2)))</f>
        <v/>
      </c>
      <c r="T792" s="157">
        <f>IF(B792="","", K792+S792)</f>
        <v/>
      </c>
      <c r="U792" s="157">
        <f>IF(B792="","", R792*B792)</f>
        <v/>
      </c>
      <c r="V792" s="157">
        <f>IF(E792="","",U792/(U792+T792))</f>
        <v/>
      </c>
      <c r="W792" s="86">
        <f>IF(B792="","", IF(ROUND(V792,10)=ROUND(D792,10),"Correct", "Error"))</f>
        <v/>
      </c>
      <c r="X792" s="158">
        <f>IF(B792="","", T792+U792)</f>
        <v/>
      </c>
    </row>
    <row customHeight="1" ht="13.5" r="793" s="75">
      <c r="A793" s="126">
        <f>IF('Time Series Inputs'!A793="","",'Time Series Inputs'!A793)</f>
        <v/>
      </c>
      <c r="B793" s="157">
        <f>IF('Time Series Inputs'!B793="","",'Time Series Inputs'!B793)</f>
        <v/>
      </c>
      <c r="C793" s="157">
        <f>IF('Time Series Inputs'!C793="","",'Time Series Inputs'!C793)</f>
        <v/>
      </c>
      <c r="D793" s="157">
        <f>IF(A793="","",'Apply Constraints'!A793)</f>
        <v/>
      </c>
      <c r="E793" s="157">
        <f>IF(B793="","",(V792*B793/B792/(1+V792*(B793/B792-1))))</f>
        <v/>
      </c>
      <c r="F793" s="157">
        <f>IF(B793="","",R792*B793+T792)</f>
        <v/>
      </c>
      <c r="G793" s="157">
        <f>IF(B793="","", E793*F793)</f>
        <v/>
      </c>
      <c r="H793" s="157">
        <f>IF(B793="","", F793 - R792*B793)</f>
        <v/>
      </c>
      <c r="I793" s="157">
        <f>IF(B793="","", G793/B793)</f>
        <v/>
      </c>
      <c r="J793" s="157">
        <f>IF(B793="","", -F793* (1-(1-ANNUAL_STRATEGY_FEE)^(1/252)))</f>
        <v/>
      </c>
      <c r="K793" s="157">
        <f>IF(B793="","", H793+J793)</f>
        <v/>
      </c>
      <c r="L793" s="157">
        <f>IF(B793="","", K793+G793)</f>
        <v/>
      </c>
      <c r="M793" s="157">
        <f>IF(B793="","", G793/L793)</f>
        <v/>
      </c>
      <c r="N793" s="157">
        <f>IF(B793="","",(D793-M793))</f>
        <v/>
      </c>
      <c r="O793" s="157">
        <f>IF(B793="","",BID_OFFER_SPREAD/2*D793)</f>
        <v/>
      </c>
      <c r="P793" s="157">
        <f>IF(A793="","",IF(D793=0,-E793,IF(AND(D793=(N793+O793),NOT(O793=0)),0,IF(D793&gt;=M793,N793/(1+O793),N793/(1-O793)))))</f>
        <v/>
      </c>
      <c r="Q793" s="157">
        <f>IF(B793="","", IF(D793=0,F793*P793/B793, L793*P793/B793))</f>
        <v/>
      </c>
      <c r="R793" s="157">
        <f>IF(B793="","", Q793+I793)</f>
        <v/>
      </c>
      <c r="S793" s="157">
        <f>IF(A793="","",IF(Q793&gt;0,-Q793*B793*(1+BID_OFFER_SPREAD/2),-Q793*B793*(1-BID_OFFER_SPREAD/2)))</f>
        <v/>
      </c>
      <c r="T793" s="157">
        <f>IF(B793="","", K793+S793)</f>
        <v/>
      </c>
      <c r="U793" s="157">
        <f>IF(B793="","", R793*B793)</f>
        <v/>
      </c>
      <c r="V793" s="157">
        <f>IF(E793="","",U793/(U793+T793))</f>
        <v/>
      </c>
      <c r="W793" s="86">
        <f>IF(B793="","", IF(ROUND(V793,10)=ROUND(D793,10),"Correct", "Error"))</f>
        <v/>
      </c>
      <c r="X793" s="158">
        <f>IF(B793="","", T793+U793)</f>
        <v/>
      </c>
    </row>
    <row customHeight="1" ht="13.5" r="794" s="75">
      <c r="A794" s="126">
        <f>IF('Time Series Inputs'!A794="","",'Time Series Inputs'!A794)</f>
        <v/>
      </c>
      <c r="B794" s="157">
        <f>IF('Time Series Inputs'!B794="","",'Time Series Inputs'!B794)</f>
        <v/>
      </c>
      <c r="C794" s="157">
        <f>IF('Time Series Inputs'!C794="","",'Time Series Inputs'!C794)</f>
        <v/>
      </c>
      <c r="D794" s="157">
        <f>IF(A794="","",'Apply Constraints'!A794)</f>
        <v/>
      </c>
      <c r="E794" s="157">
        <f>IF(B794="","",(V793*B794/B793/(1+V793*(B794/B793-1))))</f>
        <v/>
      </c>
      <c r="F794" s="157">
        <f>IF(B794="","",R793*B794+T793)</f>
        <v/>
      </c>
      <c r="G794" s="157">
        <f>IF(B794="","", E794*F794)</f>
        <v/>
      </c>
      <c r="H794" s="157">
        <f>IF(B794="","", F794 - R793*B794)</f>
        <v/>
      </c>
      <c r="I794" s="157">
        <f>IF(B794="","", G794/B794)</f>
        <v/>
      </c>
      <c r="J794" s="157">
        <f>IF(B794="","", -F794* (1-(1-ANNUAL_STRATEGY_FEE)^(1/252)))</f>
        <v/>
      </c>
      <c r="K794" s="157">
        <f>IF(B794="","", H794+J794)</f>
        <v/>
      </c>
      <c r="L794" s="157">
        <f>IF(B794="","", K794+G794)</f>
        <v/>
      </c>
      <c r="M794" s="157">
        <f>IF(B794="","", G794/L794)</f>
        <v/>
      </c>
      <c r="N794" s="157">
        <f>IF(B794="","",(D794-M794))</f>
        <v/>
      </c>
      <c r="O794" s="157">
        <f>IF(B794="","",BID_OFFER_SPREAD/2*D794)</f>
        <v/>
      </c>
      <c r="P794" s="157">
        <f>IF(A794="","",IF(D794=0,-E794,IF(AND(D794=(N794+O794),NOT(O794=0)),0,IF(D794&gt;=M794,N794/(1+O794),N794/(1-O794)))))</f>
        <v/>
      </c>
      <c r="Q794" s="157">
        <f>IF(B794="","", IF(D794=0,F794*P794/B794, L794*P794/B794))</f>
        <v/>
      </c>
      <c r="R794" s="157">
        <f>IF(B794="","", Q794+I794)</f>
        <v/>
      </c>
      <c r="S794" s="157">
        <f>IF(A794="","",IF(Q794&gt;0,-Q794*B794*(1+BID_OFFER_SPREAD/2),-Q794*B794*(1-BID_OFFER_SPREAD/2)))</f>
        <v/>
      </c>
      <c r="T794" s="157">
        <f>IF(B794="","", K794+S794)</f>
        <v/>
      </c>
      <c r="U794" s="157">
        <f>IF(B794="","", R794*B794)</f>
        <v/>
      </c>
      <c r="V794" s="157">
        <f>IF(E794="","",U794/(U794+T794))</f>
        <v/>
      </c>
      <c r="W794" s="86">
        <f>IF(B794="","", IF(ROUND(V794,10)=ROUND(D794,10),"Correct", "Error"))</f>
        <v/>
      </c>
      <c r="X794" s="158">
        <f>IF(B794="","", T794+U794)</f>
        <v/>
      </c>
    </row>
    <row customHeight="1" ht="13.5" r="795" s="75">
      <c r="A795" s="126">
        <f>IF('Time Series Inputs'!A795="","",'Time Series Inputs'!A795)</f>
        <v/>
      </c>
      <c r="B795" s="157">
        <f>IF('Time Series Inputs'!B795="","",'Time Series Inputs'!B795)</f>
        <v/>
      </c>
      <c r="C795" s="157">
        <f>IF('Time Series Inputs'!C795="","",'Time Series Inputs'!C795)</f>
        <v/>
      </c>
      <c r="D795" s="157">
        <f>IF(A795="","",'Apply Constraints'!A795)</f>
        <v/>
      </c>
      <c r="E795" s="157">
        <f>IF(B795="","",(V794*B795/B794/(1+V794*(B795/B794-1))))</f>
        <v/>
      </c>
      <c r="F795" s="157">
        <f>IF(B795="","",R794*B795+T794)</f>
        <v/>
      </c>
      <c r="G795" s="157">
        <f>IF(B795="","", E795*F795)</f>
        <v/>
      </c>
      <c r="H795" s="157">
        <f>IF(B795="","", F795 - R794*B795)</f>
        <v/>
      </c>
      <c r="I795" s="157">
        <f>IF(B795="","", G795/B795)</f>
        <v/>
      </c>
      <c r="J795" s="157">
        <f>IF(B795="","", -F795* (1-(1-ANNUAL_STRATEGY_FEE)^(1/252)))</f>
        <v/>
      </c>
      <c r="K795" s="157">
        <f>IF(B795="","", H795+J795)</f>
        <v/>
      </c>
      <c r="L795" s="157">
        <f>IF(B795="","", K795+G795)</f>
        <v/>
      </c>
      <c r="M795" s="157">
        <f>IF(B795="","", G795/L795)</f>
        <v/>
      </c>
      <c r="N795" s="157">
        <f>IF(B795="","",(D795-M795))</f>
        <v/>
      </c>
      <c r="O795" s="157">
        <f>IF(B795="","",BID_OFFER_SPREAD/2*D795)</f>
        <v/>
      </c>
      <c r="P795" s="157">
        <f>IF(A795="","",IF(D795=0,-E795,IF(AND(D795=(N795+O795),NOT(O795=0)),0,IF(D795&gt;=M795,N795/(1+O795),N795/(1-O795)))))</f>
        <v/>
      </c>
      <c r="Q795" s="157">
        <f>IF(B795="","", IF(D795=0,F795*P795/B795, L795*P795/B795))</f>
        <v/>
      </c>
      <c r="R795" s="157">
        <f>IF(B795="","", Q795+I795)</f>
        <v/>
      </c>
      <c r="S795" s="157">
        <f>IF(A795="","",IF(Q795&gt;0,-Q795*B795*(1+BID_OFFER_SPREAD/2),-Q795*B795*(1-BID_OFFER_SPREAD/2)))</f>
        <v/>
      </c>
      <c r="T795" s="157">
        <f>IF(B795="","", K795+S795)</f>
        <v/>
      </c>
      <c r="U795" s="157">
        <f>IF(B795="","", R795*B795)</f>
        <v/>
      </c>
      <c r="V795" s="157">
        <f>IF(E795="","",U795/(U795+T795))</f>
        <v/>
      </c>
      <c r="W795" s="86">
        <f>IF(B795="","", IF(ROUND(V795,10)=ROUND(D795,10),"Correct", "Error"))</f>
        <v/>
      </c>
      <c r="X795" s="158">
        <f>IF(B795="","", T795+U795)</f>
        <v/>
      </c>
    </row>
    <row customHeight="1" ht="13.5" r="796" s="75">
      <c r="A796" s="126">
        <f>IF('Time Series Inputs'!A796="","",'Time Series Inputs'!A796)</f>
        <v/>
      </c>
      <c r="B796" s="157">
        <f>IF('Time Series Inputs'!B796="","",'Time Series Inputs'!B796)</f>
        <v/>
      </c>
      <c r="C796" s="157">
        <f>IF('Time Series Inputs'!C796="","",'Time Series Inputs'!C796)</f>
        <v/>
      </c>
      <c r="D796" s="157">
        <f>IF(A796="","",'Apply Constraints'!A796)</f>
        <v/>
      </c>
      <c r="E796" s="157">
        <f>IF(B796="","",(V795*B796/B795/(1+V795*(B796/B795-1))))</f>
        <v/>
      </c>
      <c r="F796" s="157">
        <f>IF(B796="","",R795*B796+T795)</f>
        <v/>
      </c>
      <c r="G796" s="157">
        <f>IF(B796="","", E796*F796)</f>
        <v/>
      </c>
      <c r="H796" s="157">
        <f>IF(B796="","", F796 - R795*B796)</f>
        <v/>
      </c>
      <c r="I796" s="157">
        <f>IF(B796="","", G796/B796)</f>
        <v/>
      </c>
      <c r="J796" s="157">
        <f>IF(B796="","", -F796* (1-(1-ANNUAL_STRATEGY_FEE)^(1/252)))</f>
        <v/>
      </c>
      <c r="K796" s="157">
        <f>IF(B796="","", H796+J796)</f>
        <v/>
      </c>
      <c r="L796" s="157">
        <f>IF(B796="","", K796+G796)</f>
        <v/>
      </c>
      <c r="M796" s="157">
        <f>IF(B796="","", G796/L796)</f>
        <v/>
      </c>
      <c r="N796" s="157">
        <f>IF(B796="","",(D796-M796))</f>
        <v/>
      </c>
      <c r="O796" s="157">
        <f>IF(B796="","",BID_OFFER_SPREAD/2*D796)</f>
        <v/>
      </c>
      <c r="P796" s="157">
        <f>IF(A796="","",IF(D796=0,-E796,IF(AND(D796=(N796+O796),NOT(O796=0)),0,IF(D796&gt;=M796,N796/(1+O796),N796/(1-O796)))))</f>
        <v/>
      </c>
      <c r="Q796" s="157">
        <f>IF(B796="","", IF(D796=0,F796*P796/B796, L796*P796/B796))</f>
        <v/>
      </c>
      <c r="R796" s="157">
        <f>IF(B796="","", Q796+I796)</f>
        <v/>
      </c>
      <c r="S796" s="157">
        <f>IF(A796="","",IF(Q796&gt;0,-Q796*B796*(1+BID_OFFER_SPREAD/2),-Q796*B796*(1-BID_OFFER_SPREAD/2)))</f>
        <v/>
      </c>
      <c r="T796" s="157">
        <f>IF(B796="","", K796+S796)</f>
        <v/>
      </c>
      <c r="U796" s="157">
        <f>IF(B796="","", R796*B796)</f>
        <v/>
      </c>
      <c r="V796" s="157">
        <f>IF(E796="","",U796/(U796+T796))</f>
        <v/>
      </c>
      <c r="W796" s="86">
        <f>IF(B796="","", IF(ROUND(V796,10)=ROUND(D796,10),"Correct", "Error"))</f>
        <v/>
      </c>
      <c r="X796" s="158">
        <f>IF(B796="","", T796+U796)</f>
        <v/>
      </c>
    </row>
    <row customHeight="1" ht="13.5" r="797" s="75">
      <c r="A797" s="126">
        <f>IF('Time Series Inputs'!A797="","",'Time Series Inputs'!A797)</f>
        <v/>
      </c>
      <c r="B797" s="157">
        <f>IF('Time Series Inputs'!B797="","",'Time Series Inputs'!B797)</f>
        <v/>
      </c>
      <c r="C797" s="157">
        <f>IF('Time Series Inputs'!C797="","",'Time Series Inputs'!C797)</f>
        <v/>
      </c>
      <c r="D797" s="157">
        <f>IF(A797="","",'Apply Constraints'!A797)</f>
        <v/>
      </c>
      <c r="E797" s="157">
        <f>IF(B797="","",(V796*B797/B796/(1+V796*(B797/B796-1))))</f>
        <v/>
      </c>
      <c r="F797" s="157">
        <f>IF(B797="","",R796*B797+T796)</f>
        <v/>
      </c>
      <c r="G797" s="157">
        <f>IF(B797="","", E797*F797)</f>
        <v/>
      </c>
      <c r="H797" s="157">
        <f>IF(B797="","", F797 - R796*B797)</f>
        <v/>
      </c>
      <c r="I797" s="157">
        <f>IF(B797="","", G797/B797)</f>
        <v/>
      </c>
      <c r="J797" s="157">
        <f>IF(B797="","", -F797* (1-(1-ANNUAL_STRATEGY_FEE)^(1/252)))</f>
        <v/>
      </c>
      <c r="K797" s="157">
        <f>IF(B797="","", H797+J797)</f>
        <v/>
      </c>
      <c r="L797" s="157">
        <f>IF(B797="","", K797+G797)</f>
        <v/>
      </c>
      <c r="M797" s="157">
        <f>IF(B797="","", G797/L797)</f>
        <v/>
      </c>
      <c r="N797" s="157">
        <f>IF(B797="","",(D797-M797))</f>
        <v/>
      </c>
      <c r="O797" s="157">
        <f>IF(B797="","",BID_OFFER_SPREAD/2*D797)</f>
        <v/>
      </c>
      <c r="P797" s="157">
        <f>IF(A797="","",IF(D797=0,-E797,IF(AND(D797=(N797+O797),NOT(O797=0)),0,IF(D797&gt;=M797,N797/(1+O797),N797/(1-O797)))))</f>
        <v/>
      </c>
      <c r="Q797" s="157">
        <f>IF(B797="","", IF(D797=0,F797*P797/B797, L797*P797/B797))</f>
        <v/>
      </c>
      <c r="R797" s="157">
        <f>IF(B797="","", Q797+I797)</f>
        <v/>
      </c>
      <c r="S797" s="157">
        <f>IF(A797="","",IF(Q797&gt;0,-Q797*B797*(1+BID_OFFER_SPREAD/2),-Q797*B797*(1-BID_OFFER_SPREAD/2)))</f>
        <v/>
      </c>
      <c r="T797" s="157">
        <f>IF(B797="","", K797+S797)</f>
        <v/>
      </c>
      <c r="U797" s="157">
        <f>IF(B797="","", R797*B797)</f>
        <v/>
      </c>
      <c r="V797" s="157">
        <f>IF(E797="","",U797/(U797+T797))</f>
        <v/>
      </c>
      <c r="W797" s="86">
        <f>IF(B797="","", IF(ROUND(V797,10)=ROUND(D797,10),"Correct", "Error"))</f>
        <v/>
      </c>
      <c r="X797" s="158">
        <f>IF(B797="","", T797+U797)</f>
        <v/>
      </c>
    </row>
    <row customHeight="1" ht="13.5" r="798" s="75">
      <c r="A798" s="126">
        <f>IF('Time Series Inputs'!A798="","",'Time Series Inputs'!A798)</f>
        <v/>
      </c>
      <c r="B798" s="157">
        <f>IF('Time Series Inputs'!B798="","",'Time Series Inputs'!B798)</f>
        <v/>
      </c>
      <c r="C798" s="157">
        <f>IF('Time Series Inputs'!C798="","",'Time Series Inputs'!C798)</f>
        <v/>
      </c>
      <c r="D798" s="157">
        <f>IF(A798="","",'Apply Constraints'!A798)</f>
        <v/>
      </c>
      <c r="E798" s="157">
        <f>IF(B798="","",(V797*B798/B797/(1+V797*(B798/B797-1))))</f>
        <v/>
      </c>
      <c r="F798" s="157">
        <f>IF(B798="","",R797*B798+T797)</f>
        <v/>
      </c>
      <c r="G798" s="157">
        <f>IF(B798="","", E798*F798)</f>
        <v/>
      </c>
      <c r="H798" s="157">
        <f>IF(B798="","", F798 - R797*B798)</f>
        <v/>
      </c>
      <c r="I798" s="157">
        <f>IF(B798="","", G798/B798)</f>
        <v/>
      </c>
      <c r="J798" s="157">
        <f>IF(B798="","", -F798* (1-(1-ANNUAL_STRATEGY_FEE)^(1/252)))</f>
        <v/>
      </c>
      <c r="K798" s="157">
        <f>IF(B798="","", H798+J798)</f>
        <v/>
      </c>
      <c r="L798" s="157">
        <f>IF(B798="","", K798+G798)</f>
        <v/>
      </c>
      <c r="M798" s="157">
        <f>IF(B798="","", G798/L798)</f>
        <v/>
      </c>
      <c r="N798" s="157">
        <f>IF(B798="","",(D798-M798))</f>
        <v/>
      </c>
      <c r="O798" s="157">
        <f>IF(B798="","",BID_OFFER_SPREAD/2*D798)</f>
        <v/>
      </c>
      <c r="P798" s="157">
        <f>IF(A798="","",IF(D798=0,-E798,IF(AND(D798=(N798+O798),NOT(O798=0)),0,IF(D798&gt;=M798,N798/(1+O798),N798/(1-O798)))))</f>
        <v/>
      </c>
      <c r="Q798" s="157">
        <f>IF(B798="","", IF(D798=0,F798*P798/B798, L798*P798/B798))</f>
        <v/>
      </c>
      <c r="R798" s="157">
        <f>IF(B798="","", Q798+I798)</f>
        <v/>
      </c>
      <c r="S798" s="157">
        <f>IF(A798="","",IF(Q798&gt;0,-Q798*B798*(1+BID_OFFER_SPREAD/2),-Q798*B798*(1-BID_OFFER_SPREAD/2)))</f>
        <v/>
      </c>
      <c r="T798" s="157">
        <f>IF(B798="","", K798+S798)</f>
        <v/>
      </c>
      <c r="U798" s="157">
        <f>IF(B798="","", R798*B798)</f>
        <v/>
      </c>
      <c r="V798" s="157">
        <f>IF(E798="","",U798/(U798+T798))</f>
        <v/>
      </c>
      <c r="W798" s="86">
        <f>IF(B798="","", IF(ROUND(V798,10)=ROUND(D798,10),"Correct", "Error"))</f>
        <v/>
      </c>
      <c r="X798" s="158">
        <f>IF(B798="","", T798+U798)</f>
        <v/>
      </c>
    </row>
    <row customHeight="1" ht="13.5" r="799" s="75">
      <c r="A799" s="126">
        <f>IF('Time Series Inputs'!A799="","",'Time Series Inputs'!A799)</f>
        <v/>
      </c>
      <c r="B799" s="157">
        <f>IF('Time Series Inputs'!B799="","",'Time Series Inputs'!B799)</f>
        <v/>
      </c>
      <c r="C799" s="157">
        <f>IF('Time Series Inputs'!C799="","",'Time Series Inputs'!C799)</f>
        <v/>
      </c>
      <c r="D799" s="157">
        <f>IF(A799="","",'Apply Constraints'!A799)</f>
        <v/>
      </c>
      <c r="E799" s="157">
        <f>IF(B799="","",(V798*B799/B798/(1+V798*(B799/B798-1))))</f>
        <v/>
      </c>
      <c r="F799" s="157">
        <f>IF(B799="","",R798*B799+T798)</f>
        <v/>
      </c>
      <c r="G799" s="157">
        <f>IF(B799="","", E799*F799)</f>
        <v/>
      </c>
      <c r="H799" s="157">
        <f>IF(B799="","", F799 - R798*B799)</f>
        <v/>
      </c>
      <c r="I799" s="157">
        <f>IF(B799="","", G799/B799)</f>
        <v/>
      </c>
      <c r="J799" s="157">
        <f>IF(B799="","", -F799* (1-(1-ANNUAL_STRATEGY_FEE)^(1/252)))</f>
        <v/>
      </c>
      <c r="K799" s="157">
        <f>IF(B799="","", H799+J799)</f>
        <v/>
      </c>
      <c r="L799" s="157">
        <f>IF(B799="","", K799+G799)</f>
        <v/>
      </c>
      <c r="M799" s="157">
        <f>IF(B799="","", G799/L799)</f>
        <v/>
      </c>
      <c r="N799" s="157">
        <f>IF(B799="","",(D799-M799))</f>
        <v/>
      </c>
      <c r="O799" s="157">
        <f>IF(B799="","",BID_OFFER_SPREAD/2*D799)</f>
        <v/>
      </c>
      <c r="P799" s="157">
        <f>IF(A799="","",IF(D799=0,-E799,IF(AND(D799=(N799+O799),NOT(O799=0)),0,IF(D799&gt;=M799,N799/(1+O799),N799/(1-O799)))))</f>
        <v/>
      </c>
      <c r="Q799" s="157">
        <f>IF(B799="","", IF(D799=0,F799*P799/B799, L799*P799/B799))</f>
        <v/>
      </c>
      <c r="R799" s="157">
        <f>IF(B799="","", Q799+I799)</f>
        <v/>
      </c>
      <c r="S799" s="157">
        <f>IF(A799="","",IF(Q799&gt;0,-Q799*B799*(1+BID_OFFER_SPREAD/2),-Q799*B799*(1-BID_OFFER_SPREAD/2)))</f>
        <v/>
      </c>
      <c r="T799" s="157">
        <f>IF(B799="","", K799+S799)</f>
        <v/>
      </c>
      <c r="U799" s="157">
        <f>IF(B799="","", R799*B799)</f>
        <v/>
      </c>
      <c r="V799" s="157">
        <f>IF(E799="","",U799/(U799+T799))</f>
        <v/>
      </c>
      <c r="W799" s="86">
        <f>IF(B799="","", IF(ROUND(V799,10)=ROUND(D799,10),"Correct", "Error"))</f>
        <v/>
      </c>
      <c r="X799" s="158">
        <f>IF(B799="","", T799+U799)</f>
        <v/>
      </c>
    </row>
    <row customHeight="1" ht="13.5" r="800" s="75">
      <c r="A800" s="126">
        <f>IF('Time Series Inputs'!A800="","",'Time Series Inputs'!A800)</f>
        <v/>
      </c>
      <c r="B800" s="157">
        <f>IF('Time Series Inputs'!B800="","",'Time Series Inputs'!B800)</f>
        <v/>
      </c>
      <c r="C800" s="157">
        <f>IF('Time Series Inputs'!C800="","",'Time Series Inputs'!C800)</f>
        <v/>
      </c>
      <c r="D800" s="157">
        <f>IF(A800="","",'Apply Constraints'!A800)</f>
        <v/>
      </c>
      <c r="E800" s="157">
        <f>IF(B800="","",(V799*B800/B799/(1+V799*(B800/B799-1))))</f>
        <v/>
      </c>
      <c r="F800" s="157">
        <f>IF(B800="","",R799*B800+T799)</f>
        <v/>
      </c>
      <c r="G800" s="157">
        <f>IF(B800="","", E800*F800)</f>
        <v/>
      </c>
      <c r="H800" s="157">
        <f>IF(B800="","", F800 - R799*B800)</f>
        <v/>
      </c>
      <c r="I800" s="157">
        <f>IF(B800="","", G800/B800)</f>
        <v/>
      </c>
      <c r="J800" s="157">
        <f>IF(B800="","", -F800* (1-(1-ANNUAL_STRATEGY_FEE)^(1/252)))</f>
        <v/>
      </c>
      <c r="K800" s="157">
        <f>IF(B800="","", H800+J800)</f>
        <v/>
      </c>
      <c r="L800" s="157">
        <f>IF(B800="","", K800+G800)</f>
        <v/>
      </c>
      <c r="M800" s="157">
        <f>IF(B800="","", G800/L800)</f>
        <v/>
      </c>
      <c r="N800" s="157">
        <f>IF(B800="","",(D800-M800))</f>
        <v/>
      </c>
      <c r="O800" s="157">
        <f>IF(B800="","",BID_OFFER_SPREAD/2*D800)</f>
        <v/>
      </c>
      <c r="P800" s="157">
        <f>IF(A800="","",IF(D800=0,-E800,IF(AND(D800=(N800+O800),NOT(O800=0)),0,IF(D800&gt;=M800,N800/(1+O800),N800/(1-O800)))))</f>
        <v/>
      </c>
      <c r="Q800" s="157">
        <f>IF(B800="","", IF(D800=0,F800*P800/B800, L800*P800/B800))</f>
        <v/>
      </c>
      <c r="R800" s="157">
        <f>IF(B800="","", Q800+I800)</f>
        <v/>
      </c>
      <c r="S800" s="157">
        <f>IF(A800="","",IF(Q800&gt;0,-Q800*B800*(1+BID_OFFER_SPREAD/2),-Q800*B800*(1-BID_OFFER_SPREAD/2)))</f>
        <v/>
      </c>
      <c r="T800" s="157">
        <f>IF(B800="","", K800+S800)</f>
        <v/>
      </c>
      <c r="U800" s="157">
        <f>IF(B800="","", R800*B800)</f>
        <v/>
      </c>
      <c r="V800" s="157">
        <f>IF(E800="","",U800/(U800+T800))</f>
        <v/>
      </c>
      <c r="W800" s="86">
        <f>IF(B800="","", IF(ROUND(V800,10)=ROUND(D800,10),"Correct", "Error"))</f>
        <v/>
      </c>
      <c r="X800" s="158">
        <f>IF(B800="","", T800+U800)</f>
        <v/>
      </c>
    </row>
    <row customHeight="1" ht="13.5" r="801" s="75">
      <c r="A801" s="126">
        <f>IF('Time Series Inputs'!A801="","",'Time Series Inputs'!A801)</f>
        <v/>
      </c>
      <c r="B801" s="157">
        <f>IF('Time Series Inputs'!B801="","",'Time Series Inputs'!B801)</f>
        <v/>
      </c>
      <c r="C801" s="157">
        <f>IF('Time Series Inputs'!C801="","",'Time Series Inputs'!C801)</f>
        <v/>
      </c>
      <c r="D801" s="157">
        <f>IF(A801="","",'Apply Constraints'!A801)</f>
        <v/>
      </c>
      <c r="E801" s="157">
        <f>IF(B801="","",(V800*B801/B800/(1+V800*(B801/B800-1))))</f>
        <v/>
      </c>
      <c r="F801" s="157">
        <f>IF(B801="","",R800*B801+T800)</f>
        <v/>
      </c>
      <c r="G801" s="157">
        <f>IF(B801="","", E801*F801)</f>
        <v/>
      </c>
      <c r="H801" s="157">
        <f>IF(B801="","", F801 - R800*B801)</f>
        <v/>
      </c>
      <c r="I801" s="157">
        <f>IF(B801="","", G801/B801)</f>
        <v/>
      </c>
      <c r="J801" s="157">
        <f>IF(B801="","", -F801* (1-(1-ANNUAL_STRATEGY_FEE)^(1/252)))</f>
        <v/>
      </c>
      <c r="K801" s="157">
        <f>IF(B801="","", H801+J801)</f>
        <v/>
      </c>
      <c r="L801" s="157">
        <f>IF(B801="","", K801+G801)</f>
        <v/>
      </c>
      <c r="M801" s="157">
        <f>IF(B801="","", G801/L801)</f>
        <v/>
      </c>
      <c r="N801" s="157">
        <f>IF(B801="","",(D801-M801))</f>
        <v/>
      </c>
      <c r="O801" s="157">
        <f>IF(B801="","",BID_OFFER_SPREAD/2*D801)</f>
        <v/>
      </c>
      <c r="P801" s="157">
        <f>IF(A801="","",IF(D801=0,-E801,IF(AND(D801=(N801+O801),NOT(O801=0)),0,IF(D801&gt;=M801,N801/(1+O801),N801/(1-O801)))))</f>
        <v/>
      </c>
      <c r="Q801" s="157">
        <f>IF(B801="","", IF(D801=0,F801*P801/B801, L801*P801/B801))</f>
        <v/>
      </c>
      <c r="R801" s="157">
        <f>IF(B801="","", Q801+I801)</f>
        <v/>
      </c>
      <c r="S801" s="157">
        <f>IF(A801="","",IF(Q801&gt;0,-Q801*B801*(1+BID_OFFER_SPREAD/2),-Q801*B801*(1-BID_OFFER_SPREAD/2)))</f>
        <v/>
      </c>
      <c r="T801" s="157">
        <f>IF(B801="","", K801+S801)</f>
        <v/>
      </c>
      <c r="U801" s="157">
        <f>IF(B801="","", R801*B801)</f>
        <v/>
      </c>
      <c r="V801" s="157">
        <f>IF(E801="","",U801/(U801+T801))</f>
        <v/>
      </c>
      <c r="W801" s="86">
        <f>IF(B801="","", IF(ROUND(V801,10)=ROUND(D801,10),"Correct", "Error"))</f>
        <v/>
      </c>
      <c r="X801" s="158">
        <f>IF(B801="","", T801+U801)</f>
        <v/>
      </c>
    </row>
    <row customHeight="1" ht="13.5" r="802" s="75">
      <c r="A802" s="126">
        <f>IF('Time Series Inputs'!A802="","",'Time Series Inputs'!A802)</f>
        <v/>
      </c>
      <c r="B802" s="157">
        <f>IF('Time Series Inputs'!B802="","",'Time Series Inputs'!B802)</f>
        <v/>
      </c>
      <c r="C802" s="157">
        <f>IF('Time Series Inputs'!C802="","",'Time Series Inputs'!C802)</f>
        <v/>
      </c>
      <c r="D802" s="157">
        <f>IF(A802="","",'Apply Constraints'!A802)</f>
        <v/>
      </c>
      <c r="E802" s="157">
        <f>IF(B802="","",(V801*B802/B801/(1+V801*(B802/B801-1))))</f>
        <v/>
      </c>
      <c r="F802" s="157">
        <f>IF(B802="","",R801*B802+T801)</f>
        <v/>
      </c>
      <c r="G802" s="157">
        <f>IF(B802="","", E802*F802)</f>
        <v/>
      </c>
      <c r="H802" s="157">
        <f>IF(B802="","", F802 - R801*B802)</f>
        <v/>
      </c>
      <c r="I802" s="157">
        <f>IF(B802="","", G802/B802)</f>
        <v/>
      </c>
      <c r="J802" s="157">
        <f>IF(B802="","", -F802* (1-(1-ANNUAL_STRATEGY_FEE)^(1/252)))</f>
        <v/>
      </c>
      <c r="K802" s="157">
        <f>IF(B802="","", H802+J802)</f>
        <v/>
      </c>
      <c r="L802" s="157">
        <f>IF(B802="","", K802+G802)</f>
        <v/>
      </c>
      <c r="M802" s="157">
        <f>IF(B802="","", G802/L802)</f>
        <v/>
      </c>
      <c r="N802" s="157">
        <f>IF(B802="","",(D802-M802))</f>
        <v/>
      </c>
      <c r="O802" s="157">
        <f>IF(B802="","",BID_OFFER_SPREAD/2*D802)</f>
        <v/>
      </c>
      <c r="P802" s="157">
        <f>IF(A802="","",IF(D802=0,-E802,IF(AND(D802=(N802+O802),NOT(O802=0)),0,IF(D802&gt;=M802,N802/(1+O802),N802/(1-O802)))))</f>
        <v/>
      </c>
      <c r="Q802" s="157">
        <f>IF(B802="","", IF(D802=0,F802*P802/B802, L802*P802/B802))</f>
        <v/>
      </c>
      <c r="R802" s="157">
        <f>IF(B802="","", Q802+I802)</f>
        <v/>
      </c>
      <c r="S802" s="157">
        <f>IF(A802="","",IF(Q802&gt;0,-Q802*B802*(1+BID_OFFER_SPREAD/2),-Q802*B802*(1-BID_OFFER_SPREAD/2)))</f>
        <v/>
      </c>
      <c r="T802" s="157">
        <f>IF(B802="","", K802+S802)</f>
        <v/>
      </c>
      <c r="U802" s="157">
        <f>IF(B802="","", R802*B802)</f>
        <v/>
      </c>
      <c r="V802" s="157">
        <f>IF(E802="","",U802/(U802+T802))</f>
        <v/>
      </c>
      <c r="W802" s="86">
        <f>IF(B802="","", IF(ROUND(V802,10)=ROUND(D802,10),"Correct", "Error"))</f>
        <v/>
      </c>
      <c r="X802" s="158">
        <f>IF(B802="","", T802+U802)</f>
        <v/>
      </c>
    </row>
    <row customHeight="1" ht="13.5" r="803" s="75">
      <c r="A803" s="126">
        <f>IF('Time Series Inputs'!A803="","",'Time Series Inputs'!A803)</f>
        <v/>
      </c>
      <c r="B803" s="157">
        <f>IF('Time Series Inputs'!B803="","",'Time Series Inputs'!B803)</f>
        <v/>
      </c>
      <c r="C803" s="157">
        <f>IF('Time Series Inputs'!C803="","",'Time Series Inputs'!C803)</f>
        <v/>
      </c>
      <c r="D803" s="157">
        <f>IF(A803="","",'Apply Constraints'!A803)</f>
        <v/>
      </c>
      <c r="E803" s="157">
        <f>IF(B803="","",(V802*B803/B802/(1+V802*(B803/B802-1))))</f>
        <v/>
      </c>
      <c r="F803" s="157">
        <f>IF(B803="","",R802*B803+T802)</f>
        <v/>
      </c>
      <c r="G803" s="157">
        <f>IF(B803="","", E803*F803)</f>
        <v/>
      </c>
      <c r="H803" s="157">
        <f>IF(B803="","", F803 - R802*B803)</f>
        <v/>
      </c>
      <c r="I803" s="157">
        <f>IF(B803="","", G803/B803)</f>
        <v/>
      </c>
      <c r="J803" s="157">
        <f>IF(B803="","", -F803* (1-(1-ANNUAL_STRATEGY_FEE)^(1/252)))</f>
        <v/>
      </c>
      <c r="K803" s="157">
        <f>IF(B803="","", H803+J803)</f>
        <v/>
      </c>
      <c r="L803" s="157">
        <f>IF(B803="","", K803+G803)</f>
        <v/>
      </c>
      <c r="M803" s="157">
        <f>IF(B803="","", G803/L803)</f>
        <v/>
      </c>
      <c r="N803" s="157">
        <f>IF(B803="","",(D803-M803))</f>
        <v/>
      </c>
      <c r="O803" s="157">
        <f>IF(B803="","",BID_OFFER_SPREAD/2*D803)</f>
        <v/>
      </c>
      <c r="P803" s="157">
        <f>IF(A803="","",IF(D803=0,-E803,IF(AND(D803=(N803+O803),NOT(O803=0)),0,IF(D803&gt;=M803,N803/(1+O803),N803/(1-O803)))))</f>
        <v/>
      </c>
      <c r="Q803" s="157">
        <f>IF(B803="","", IF(D803=0,F803*P803/B803, L803*P803/B803))</f>
        <v/>
      </c>
      <c r="R803" s="157">
        <f>IF(B803="","", Q803+I803)</f>
        <v/>
      </c>
      <c r="S803" s="157">
        <f>IF(A803="","",IF(Q803&gt;0,-Q803*B803*(1+BID_OFFER_SPREAD/2),-Q803*B803*(1-BID_OFFER_SPREAD/2)))</f>
        <v/>
      </c>
      <c r="T803" s="157">
        <f>IF(B803="","", K803+S803)</f>
        <v/>
      </c>
      <c r="U803" s="157">
        <f>IF(B803="","", R803*B803)</f>
        <v/>
      </c>
      <c r="V803" s="157">
        <f>IF(E803="","",U803/(U803+T803))</f>
        <v/>
      </c>
      <c r="W803" s="86">
        <f>IF(B803="","", IF(ROUND(V803,10)=ROUND(D803,10),"Correct", "Error"))</f>
        <v/>
      </c>
      <c r="X803" s="158">
        <f>IF(B803="","", T803+U803)</f>
        <v/>
      </c>
    </row>
    <row customHeight="1" ht="13.5" r="804" s="75">
      <c r="A804" s="126">
        <f>IF('Time Series Inputs'!A804="","",'Time Series Inputs'!A804)</f>
        <v/>
      </c>
      <c r="B804" s="157">
        <f>IF('Time Series Inputs'!B804="","",'Time Series Inputs'!B804)</f>
        <v/>
      </c>
      <c r="C804" s="157">
        <f>IF('Time Series Inputs'!C804="","",'Time Series Inputs'!C804)</f>
        <v/>
      </c>
      <c r="D804" s="157">
        <f>IF(A804="","",'Apply Constraints'!A804)</f>
        <v/>
      </c>
      <c r="E804" s="157">
        <f>IF(B804="","",(V803*B804/B803/(1+V803*(B804/B803-1))))</f>
        <v/>
      </c>
      <c r="F804" s="157">
        <f>IF(B804="","",R803*B804+T803)</f>
        <v/>
      </c>
      <c r="G804" s="157">
        <f>IF(B804="","", E804*F804)</f>
        <v/>
      </c>
      <c r="H804" s="157">
        <f>IF(B804="","", F804 - R803*B804)</f>
        <v/>
      </c>
      <c r="I804" s="157">
        <f>IF(B804="","", G804/B804)</f>
        <v/>
      </c>
      <c r="J804" s="157">
        <f>IF(B804="","", -F804* (1-(1-ANNUAL_STRATEGY_FEE)^(1/252)))</f>
        <v/>
      </c>
      <c r="K804" s="157">
        <f>IF(B804="","", H804+J804)</f>
        <v/>
      </c>
      <c r="L804" s="157">
        <f>IF(B804="","", K804+G804)</f>
        <v/>
      </c>
      <c r="M804" s="157">
        <f>IF(B804="","", G804/L804)</f>
        <v/>
      </c>
      <c r="N804" s="157">
        <f>IF(B804="","",(D804-M804))</f>
        <v/>
      </c>
      <c r="O804" s="157">
        <f>IF(B804="","",BID_OFFER_SPREAD/2*D804)</f>
        <v/>
      </c>
      <c r="P804" s="157">
        <f>IF(A804="","",IF(D804=0,-E804,IF(AND(D804=(N804+O804),NOT(O804=0)),0,IF(D804&gt;=M804,N804/(1+O804),N804/(1-O804)))))</f>
        <v/>
      </c>
      <c r="Q804" s="157">
        <f>IF(B804="","", IF(D804=0,F804*P804/B804, L804*P804/B804))</f>
        <v/>
      </c>
      <c r="R804" s="157">
        <f>IF(B804="","", Q804+I804)</f>
        <v/>
      </c>
      <c r="S804" s="157">
        <f>IF(A804="","",IF(Q804&gt;0,-Q804*B804*(1+BID_OFFER_SPREAD/2),-Q804*B804*(1-BID_OFFER_SPREAD/2)))</f>
        <v/>
      </c>
      <c r="T804" s="157">
        <f>IF(B804="","", K804+S804)</f>
        <v/>
      </c>
      <c r="U804" s="157">
        <f>IF(B804="","", R804*B804)</f>
        <v/>
      </c>
      <c r="V804" s="157">
        <f>IF(E804="","",U804/(U804+T804))</f>
        <v/>
      </c>
      <c r="W804" s="86">
        <f>IF(B804="","", IF(ROUND(V804,10)=ROUND(D804,10),"Correct", "Error"))</f>
        <v/>
      </c>
      <c r="X804" s="158">
        <f>IF(B804="","", T804+U804)</f>
        <v/>
      </c>
    </row>
    <row customHeight="1" ht="13.5" r="805" s="75">
      <c r="A805" s="126">
        <f>IF('Time Series Inputs'!A805="","",'Time Series Inputs'!A805)</f>
        <v/>
      </c>
      <c r="B805" s="157">
        <f>IF('Time Series Inputs'!B805="","",'Time Series Inputs'!B805)</f>
        <v/>
      </c>
      <c r="C805" s="157">
        <f>IF('Time Series Inputs'!C805="","",'Time Series Inputs'!C805)</f>
        <v/>
      </c>
      <c r="D805" s="157">
        <f>IF(A805="","",'Apply Constraints'!A805)</f>
        <v/>
      </c>
      <c r="E805" s="157">
        <f>IF(B805="","",(V804*B805/B804/(1+V804*(B805/B804-1))))</f>
        <v/>
      </c>
      <c r="F805" s="157">
        <f>IF(B805="","",R804*B805+T804)</f>
        <v/>
      </c>
      <c r="G805" s="157">
        <f>IF(B805="","", E805*F805)</f>
        <v/>
      </c>
      <c r="H805" s="157">
        <f>IF(B805="","", F805 - R804*B805)</f>
        <v/>
      </c>
      <c r="I805" s="157">
        <f>IF(B805="","", G805/B805)</f>
        <v/>
      </c>
      <c r="J805" s="157">
        <f>IF(B805="","", -F805* (1-(1-ANNUAL_STRATEGY_FEE)^(1/252)))</f>
        <v/>
      </c>
      <c r="K805" s="157">
        <f>IF(B805="","", H805+J805)</f>
        <v/>
      </c>
      <c r="L805" s="157">
        <f>IF(B805="","", K805+G805)</f>
        <v/>
      </c>
      <c r="M805" s="157">
        <f>IF(B805="","", G805/L805)</f>
        <v/>
      </c>
      <c r="N805" s="157">
        <f>IF(B805="","",(D805-M805))</f>
        <v/>
      </c>
      <c r="O805" s="157">
        <f>IF(B805="","",BID_OFFER_SPREAD/2*D805)</f>
        <v/>
      </c>
      <c r="P805" s="157">
        <f>IF(A805="","",IF(D805=0,-E805,IF(AND(D805=(N805+O805),NOT(O805=0)),0,IF(D805&gt;=M805,N805/(1+O805),N805/(1-O805)))))</f>
        <v/>
      </c>
      <c r="Q805" s="157">
        <f>IF(B805="","", IF(D805=0,F805*P805/B805, L805*P805/B805))</f>
        <v/>
      </c>
      <c r="R805" s="157">
        <f>IF(B805="","", Q805+I805)</f>
        <v/>
      </c>
      <c r="S805" s="157">
        <f>IF(A805="","",IF(Q805&gt;0,-Q805*B805*(1+BID_OFFER_SPREAD/2),-Q805*B805*(1-BID_OFFER_SPREAD/2)))</f>
        <v/>
      </c>
      <c r="T805" s="157">
        <f>IF(B805="","", K805+S805)</f>
        <v/>
      </c>
      <c r="U805" s="157">
        <f>IF(B805="","", R805*B805)</f>
        <v/>
      </c>
      <c r="V805" s="157">
        <f>IF(E805="","",U805/(U805+T805))</f>
        <v/>
      </c>
      <c r="W805" s="86">
        <f>IF(B805="","", IF(ROUND(V805,10)=ROUND(D805,10),"Correct", "Error"))</f>
        <v/>
      </c>
      <c r="X805" s="158">
        <f>IF(B805="","", T805+U805)</f>
        <v/>
      </c>
    </row>
    <row customHeight="1" ht="13.5" r="806" s="75">
      <c r="A806" s="126">
        <f>IF('Time Series Inputs'!A806="","",'Time Series Inputs'!A806)</f>
        <v/>
      </c>
      <c r="B806" s="157">
        <f>IF('Time Series Inputs'!B806="","",'Time Series Inputs'!B806)</f>
        <v/>
      </c>
      <c r="C806" s="157">
        <f>IF('Time Series Inputs'!C806="","",'Time Series Inputs'!C806)</f>
        <v/>
      </c>
      <c r="D806" s="157">
        <f>IF(A806="","",'Apply Constraints'!A806)</f>
        <v/>
      </c>
      <c r="E806" s="157">
        <f>IF(B806="","",(V805*B806/B805/(1+V805*(B806/B805-1))))</f>
        <v/>
      </c>
      <c r="F806" s="157">
        <f>IF(B806="","",R805*B806+T805)</f>
        <v/>
      </c>
      <c r="G806" s="157">
        <f>IF(B806="","", E806*F806)</f>
        <v/>
      </c>
      <c r="H806" s="157">
        <f>IF(B806="","", F806 - R805*B806)</f>
        <v/>
      </c>
      <c r="I806" s="157">
        <f>IF(B806="","", G806/B806)</f>
        <v/>
      </c>
      <c r="J806" s="157">
        <f>IF(B806="","", -F806* (1-(1-ANNUAL_STRATEGY_FEE)^(1/252)))</f>
        <v/>
      </c>
      <c r="K806" s="157">
        <f>IF(B806="","", H806+J806)</f>
        <v/>
      </c>
      <c r="L806" s="157">
        <f>IF(B806="","", K806+G806)</f>
        <v/>
      </c>
      <c r="M806" s="157">
        <f>IF(B806="","", G806/L806)</f>
        <v/>
      </c>
      <c r="N806" s="157">
        <f>IF(B806="","",(D806-M806))</f>
        <v/>
      </c>
      <c r="O806" s="157">
        <f>IF(B806="","",BID_OFFER_SPREAD/2*D806)</f>
        <v/>
      </c>
      <c r="P806" s="157">
        <f>IF(A806="","",IF(D806=0,-E806,IF(AND(D806=(N806+O806),NOT(O806=0)),0,IF(D806&gt;=M806,N806/(1+O806),N806/(1-O806)))))</f>
        <v/>
      </c>
      <c r="Q806" s="157">
        <f>IF(B806="","", IF(D806=0,F806*P806/B806, L806*P806/B806))</f>
        <v/>
      </c>
      <c r="R806" s="157">
        <f>IF(B806="","", Q806+I806)</f>
        <v/>
      </c>
      <c r="S806" s="157">
        <f>IF(A806="","",IF(Q806&gt;0,-Q806*B806*(1+BID_OFFER_SPREAD/2),-Q806*B806*(1-BID_OFFER_SPREAD/2)))</f>
        <v/>
      </c>
      <c r="T806" s="157">
        <f>IF(B806="","", K806+S806)</f>
        <v/>
      </c>
      <c r="U806" s="157">
        <f>IF(B806="","", R806*B806)</f>
        <v/>
      </c>
      <c r="V806" s="157">
        <f>IF(E806="","",U806/(U806+T806))</f>
        <v/>
      </c>
      <c r="W806" s="86">
        <f>IF(B806="","", IF(ROUND(V806,10)=ROUND(D806,10),"Correct", "Error"))</f>
        <v/>
      </c>
      <c r="X806" s="158">
        <f>IF(B806="","", T806+U806)</f>
        <v/>
      </c>
    </row>
    <row customHeight="1" ht="13.5" r="807" s="75">
      <c r="A807" s="126">
        <f>IF('Time Series Inputs'!A807="","",'Time Series Inputs'!A807)</f>
        <v/>
      </c>
      <c r="B807" s="157">
        <f>IF('Time Series Inputs'!B807="","",'Time Series Inputs'!B807)</f>
        <v/>
      </c>
      <c r="C807" s="157">
        <f>IF('Time Series Inputs'!C807="","",'Time Series Inputs'!C807)</f>
        <v/>
      </c>
      <c r="D807" s="157">
        <f>IF(A807="","",'Apply Constraints'!A807)</f>
        <v/>
      </c>
      <c r="E807" s="157">
        <f>IF(B807="","",(V806*B807/B806/(1+V806*(B807/B806-1))))</f>
        <v/>
      </c>
      <c r="F807" s="157">
        <f>IF(B807="","",R806*B807+T806)</f>
        <v/>
      </c>
      <c r="G807" s="157">
        <f>IF(B807="","", E807*F807)</f>
        <v/>
      </c>
      <c r="H807" s="157">
        <f>IF(B807="","", F807 - R806*B807)</f>
        <v/>
      </c>
      <c r="I807" s="157">
        <f>IF(B807="","", G807/B807)</f>
        <v/>
      </c>
      <c r="J807" s="157">
        <f>IF(B807="","", -F807* (1-(1-ANNUAL_STRATEGY_FEE)^(1/252)))</f>
        <v/>
      </c>
      <c r="K807" s="157">
        <f>IF(B807="","", H807+J807)</f>
        <v/>
      </c>
      <c r="L807" s="157">
        <f>IF(B807="","", K807+G807)</f>
        <v/>
      </c>
      <c r="M807" s="157">
        <f>IF(B807="","", G807/L807)</f>
        <v/>
      </c>
      <c r="N807" s="157">
        <f>IF(B807="","",(D807-M807))</f>
        <v/>
      </c>
      <c r="O807" s="157">
        <f>IF(B807="","",BID_OFFER_SPREAD/2*D807)</f>
        <v/>
      </c>
      <c r="P807" s="157">
        <f>IF(A807="","",IF(D807=0,-E807,IF(AND(D807=(N807+O807),NOT(O807=0)),0,IF(D807&gt;=M807,N807/(1+O807),N807/(1-O807)))))</f>
        <v/>
      </c>
      <c r="Q807" s="157">
        <f>IF(B807="","", IF(D807=0,F807*P807/B807, L807*P807/B807))</f>
        <v/>
      </c>
      <c r="R807" s="157">
        <f>IF(B807="","", Q807+I807)</f>
        <v/>
      </c>
      <c r="S807" s="157">
        <f>IF(A807="","",IF(Q807&gt;0,-Q807*B807*(1+BID_OFFER_SPREAD/2),-Q807*B807*(1-BID_OFFER_SPREAD/2)))</f>
        <v/>
      </c>
      <c r="T807" s="157">
        <f>IF(B807="","", K807+S807)</f>
        <v/>
      </c>
      <c r="U807" s="157">
        <f>IF(B807="","", R807*B807)</f>
        <v/>
      </c>
      <c r="V807" s="157">
        <f>IF(E807="","",U807/(U807+T807))</f>
        <v/>
      </c>
      <c r="W807" s="86">
        <f>IF(B807="","", IF(ROUND(V807,10)=ROUND(D807,10),"Correct", "Error"))</f>
        <v/>
      </c>
      <c r="X807" s="158">
        <f>IF(B807="","", T807+U807)</f>
        <v/>
      </c>
    </row>
    <row customHeight="1" ht="13.5" r="808" s="75">
      <c r="A808" s="126">
        <f>IF('Time Series Inputs'!A808="","",'Time Series Inputs'!A808)</f>
        <v/>
      </c>
      <c r="B808" s="157">
        <f>IF('Time Series Inputs'!B808="","",'Time Series Inputs'!B808)</f>
        <v/>
      </c>
      <c r="C808" s="157">
        <f>IF('Time Series Inputs'!C808="","",'Time Series Inputs'!C808)</f>
        <v/>
      </c>
      <c r="D808" s="157">
        <f>IF(A808="","",'Apply Constraints'!A808)</f>
        <v/>
      </c>
      <c r="E808" s="157">
        <f>IF(B808="","",(V807*B808/B807/(1+V807*(B808/B807-1))))</f>
        <v/>
      </c>
      <c r="F808" s="157">
        <f>IF(B808="","",R807*B808+T807)</f>
        <v/>
      </c>
      <c r="G808" s="157">
        <f>IF(B808="","", E808*F808)</f>
        <v/>
      </c>
      <c r="H808" s="157">
        <f>IF(B808="","", F808 - R807*B808)</f>
        <v/>
      </c>
      <c r="I808" s="157">
        <f>IF(B808="","", G808/B808)</f>
        <v/>
      </c>
      <c r="J808" s="157">
        <f>IF(B808="","", -F808* (1-(1-ANNUAL_STRATEGY_FEE)^(1/252)))</f>
        <v/>
      </c>
      <c r="K808" s="157">
        <f>IF(B808="","", H808+J808)</f>
        <v/>
      </c>
      <c r="L808" s="157">
        <f>IF(B808="","", K808+G808)</f>
        <v/>
      </c>
      <c r="M808" s="157">
        <f>IF(B808="","", G808/L808)</f>
        <v/>
      </c>
      <c r="N808" s="157">
        <f>IF(B808="","",(D808-M808))</f>
        <v/>
      </c>
      <c r="O808" s="157">
        <f>IF(B808="","",BID_OFFER_SPREAD/2*D808)</f>
        <v/>
      </c>
      <c r="P808" s="157">
        <f>IF(A808="","",IF(D808=0,-E808,IF(AND(D808=(N808+O808),NOT(O808=0)),0,IF(D808&gt;=M808,N808/(1+O808),N808/(1-O808)))))</f>
        <v/>
      </c>
      <c r="Q808" s="157">
        <f>IF(B808="","", IF(D808=0,F808*P808/B808, L808*P808/B808))</f>
        <v/>
      </c>
      <c r="R808" s="157">
        <f>IF(B808="","", Q808+I808)</f>
        <v/>
      </c>
      <c r="S808" s="157">
        <f>IF(A808="","",IF(Q808&gt;0,-Q808*B808*(1+BID_OFFER_SPREAD/2),-Q808*B808*(1-BID_OFFER_SPREAD/2)))</f>
        <v/>
      </c>
      <c r="T808" s="157">
        <f>IF(B808="","", K808+S808)</f>
        <v/>
      </c>
      <c r="U808" s="157">
        <f>IF(B808="","", R808*B808)</f>
        <v/>
      </c>
      <c r="V808" s="157">
        <f>IF(E808="","",U808/(U808+T808))</f>
        <v/>
      </c>
      <c r="W808" s="86">
        <f>IF(B808="","", IF(ROUND(V808,10)=ROUND(D808,10),"Correct", "Error"))</f>
        <v/>
      </c>
      <c r="X808" s="158">
        <f>IF(B808="","", T808+U808)</f>
        <v/>
      </c>
    </row>
    <row customHeight="1" ht="13.5" r="809" s="75">
      <c r="A809" s="126">
        <f>IF('Time Series Inputs'!A809="","",'Time Series Inputs'!A809)</f>
        <v/>
      </c>
      <c r="B809" s="157">
        <f>IF('Time Series Inputs'!B809="","",'Time Series Inputs'!B809)</f>
        <v/>
      </c>
      <c r="C809" s="157">
        <f>IF('Time Series Inputs'!C809="","",'Time Series Inputs'!C809)</f>
        <v/>
      </c>
      <c r="D809" s="157">
        <f>IF(A809="","",'Apply Constraints'!A809)</f>
        <v/>
      </c>
      <c r="E809" s="157">
        <f>IF(B809="","",(V808*B809/B808/(1+V808*(B809/B808-1))))</f>
        <v/>
      </c>
      <c r="F809" s="157">
        <f>IF(B809="","",R808*B809+T808)</f>
        <v/>
      </c>
      <c r="G809" s="157">
        <f>IF(B809="","", E809*F809)</f>
        <v/>
      </c>
      <c r="H809" s="157">
        <f>IF(B809="","", F809 - R808*B809)</f>
        <v/>
      </c>
      <c r="I809" s="157">
        <f>IF(B809="","", G809/B809)</f>
        <v/>
      </c>
      <c r="J809" s="157">
        <f>IF(B809="","", -F809* (1-(1-ANNUAL_STRATEGY_FEE)^(1/252)))</f>
        <v/>
      </c>
      <c r="K809" s="157">
        <f>IF(B809="","", H809+J809)</f>
        <v/>
      </c>
      <c r="L809" s="157">
        <f>IF(B809="","", K809+G809)</f>
        <v/>
      </c>
      <c r="M809" s="157">
        <f>IF(B809="","", G809/L809)</f>
        <v/>
      </c>
      <c r="N809" s="157">
        <f>IF(B809="","",(D809-M809))</f>
        <v/>
      </c>
      <c r="O809" s="157">
        <f>IF(B809="","",BID_OFFER_SPREAD/2*D809)</f>
        <v/>
      </c>
      <c r="P809" s="157">
        <f>IF(A809="","",IF(D809=0,-E809,IF(AND(D809=(N809+O809),NOT(O809=0)),0,IF(D809&gt;=M809,N809/(1+O809),N809/(1-O809)))))</f>
        <v/>
      </c>
      <c r="Q809" s="157">
        <f>IF(B809="","", IF(D809=0,F809*P809/B809, L809*P809/B809))</f>
        <v/>
      </c>
      <c r="R809" s="157">
        <f>IF(B809="","", Q809+I809)</f>
        <v/>
      </c>
      <c r="S809" s="157">
        <f>IF(A809="","",IF(Q809&gt;0,-Q809*B809*(1+BID_OFFER_SPREAD/2),-Q809*B809*(1-BID_OFFER_SPREAD/2)))</f>
        <v/>
      </c>
      <c r="T809" s="157">
        <f>IF(B809="","", K809+S809)</f>
        <v/>
      </c>
      <c r="U809" s="157">
        <f>IF(B809="","", R809*B809)</f>
        <v/>
      </c>
      <c r="V809" s="157">
        <f>IF(E809="","",U809/(U809+T809))</f>
        <v/>
      </c>
      <c r="W809" s="86">
        <f>IF(B809="","", IF(ROUND(V809,10)=ROUND(D809,10),"Correct", "Error"))</f>
        <v/>
      </c>
      <c r="X809" s="158">
        <f>IF(B809="","", T809+U809)</f>
        <v/>
      </c>
    </row>
    <row customHeight="1" ht="13.5" r="810" s="75">
      <c r="A810" s="126">
        <f>IF('Time Series Inputs'!A810="","",'Time Series Inputs'!A810)</f>
        <v/>
      </c>
      <c r="B810" s="157">
        <f>IF('Time Series Inputs'!B810="","",'Time Series Inputs'!B810)</f>
        <v/>
      </c>
      <c r="C810" s="157">
        <f>IF('Time Series Inputs'!C810="","",'Time Series Inputs'!C810)</f>
        <v/>
      </c>
      <c r="D810" s="157">
        <f>IF(A810="","",'Apply Constraints'!A810)</f>
        <v/>
      </c>
      <c r="E810" s="157">
        <f>IF(B810="","",(V809*B810/B809/(1+V809*(B810/B809-1))))</f>
        <v/>
      </c>
      <c r="F810" s="157">
        <f>IF(B810="","",R809*B810+T809)</f>
        <v/>
      </c>
      <c r="G810" s="157">
        <f>IF(B810="","", E810*F810)</f>
        <v/>
      </c>
      <c r="H810" s="157">
        <f>IF(B810="","", F810 - R809*B810)</f>
        <v/>
      </c>
      <c r="I810" s="157">
        <f>IF(B810="","", G810/B810)</f>
        <v/>
      </c>
      <c r="J810" s="157">
        <f>IF(B810="","", -F810* (1-(1-ANNUAL_STRATEGY_FEE)^(1/252)))</f>
        <v/>
      </c>
      <c r="K810" s="157">
        <f>IF(B810="","", H810+J810)</f>
        <v/>
      </c>
      <c r="L810" s="157">
        <f>IF(B810="","", K810+G810)</f>
        <v/>
      </c>
      <c r="M810" s="157">
        <f>IF(B810="","", G810/L810)</f>
        <v/>
      </c>
      <c r="N810" s="157">
        <f>IF(B810="","",(D810-M810))</f>
        <v/>
      </c>
      <c r="O810" s="157">
        <f>IF(B810="","",BID_OFFER_SPREAD/2*D810)</f>
        <v/>
      </c>
      <c r="P810" s="157">
        <f>IF(A810="","",IF(D810=0,-E810,IF(AND(D810=(N810+O810),NOT(O810=0)),0,IF(D810&gt;=M810,N810/(1+O810),N810/(1-O810)))))</f>
        <v/>
      </c>
      <c r="Q810" s="157">
        <f>IF(B810="","", IF(D810=0,F810*P810/B810, L810*P810/B810))</f>
        <v/>
      </c>
      <c r="R810" s="157">
        <f>IF(B810="","", Q810+I810)</f>
        <v/>
      </c>
      <c r="S810" s="157">
        <f>IF(A810="","",IF(Q810&gt;0,-Q810*B810*(1+BID_OFFER_SPREAD/2),-Q810*B810*(1-BID_OFFER_SPREAD/2)))</f>
        <v/>
      </c>
      <c r="T810" s="157">
        <f>IF(B810="","", K810+S810)</f>
        <v/>
      </c>
      <c r="U810" s="157">
        <f>IF(B810="","", R810*B810)</f>
        <v/>
      </c>
      <c r="V810" s="157">
        <f>IF(E810="","",U810/(U810+T810))</f>
        <v/>
      </c>
      <c r="W810" s="86">
        <f>IF(B810="","", IF(ROUND(V810,10)=ROUND(D810,10),"Correct", "Error"))</f>
        <v/>
      </c>
      <c r="X810" s="158">
        <f>IF(B810="","", T810+U810)</f>
        <v/>
      </c>
    </row>
    <row customHeight="1" ht="13.5" r="811" s="75">
      <c r="A811" s="126">
        <f>IF('Time Series Inputs'!A811="","",'Time Series Inputs'!A811)</f>
        <v/>
      </c>
      <c r="B811" s="157">
        <f>IF('Time Series Inputs'!B811="","",'Time Series Inputs'!B811)</f>
        <v/>
      </c>
      <c r="C811" s="157">
        <f>IF('Time Series Inputs'!C811="","",'Time Series Inputs'!C811)</f>
        <v/>
      </c>
      <c r="D811" s="157">
        <f>IF(A811="","",'Apply Constraints'!A811)</f>
        <v/>
      </c>
      <c r="E811" s="157">
        <f>IF(B811="","",(V810*B811/B810/(1+V810*(B811/B810-1))))</f>
        <v/>
      </c>
      <c r="F811" s="157">
        <f>IF(B811="","",R810*B811+T810)</f>
        <v/>
      </c>
      <c r="G811" s="157">
        <f>IF(B811="","", E811*F811)</f>
        <v/>
      </c>
      <c r="H811" s="157">
        <f>IF(B811="","", F811 - R810*B811)</f>
        <v/>
      </c>
      <c r="I811" s="157">
        <f>IF(B811="","", G811/B811)</f>
        <v/>
      </c>
      <c r="J811" s="157">
        <f>IF(B811="","", -F811* (1-(1-ANNUAL_STRATEGY_FEE)^(1/252)))</f>
        <v/>
      </c>
      <c r="K811" s="157">
        <f>IF(B811="","", H811+J811)</f>
        <v/>
      </c>
      <c r="L811" s="157">
        <f>IF(B811="","", K811+G811)</f>
        <v/>
      </c>
      <c r="M811" s="157">
        <f>IF(B811="","", G811/L811)</f>
        <v/>
      </c>
      <c r="N811" s="157">
        <f>IF(B811="","",(D811-M811))</f>
        <v/>
      </c>
      <c r="O811" s="157">
        <f>IF(B811="","",BID_OFFER_SPREAD/2*D811)</f>
        <v/>
      </c>
      <c r="P811" s="157">
        <f>IF(A811="","",IF(D811=0,-E811,IF(AND(D811=(N811+O811),NOT(O811=0)),0,IF(D811&gt;=M811,N811/(1+O811),N811/(1-O811)))))</f>
        <v/>
      </c>
      <c r="Q811" s="157">
        <f>IF(B811="","", IF(D811=0,F811*P811/B811, L811*P811/B811))</f>
        <v/>
      </c>
      <c r="R811" s="157">
        <f>IF(B811="","", Q811+I811)</f>
        <v/>
      </c>
      <c r="S811" s="157">
        <f>IF(A811="","",IF(Q811&gt;0,-Q811*B811*(1+BID_OFFER_SPREAD/2),-Q811*B811*(1-BID_OFFER_SPREAD/2)))</f>
        <v/>
      </c>
      <c r="T811" s="157">
        <f>IF(B811="","", K811+S811)</f>
        <v/>
      </c>
      <c r="U811" s="157">
        <f>IF(B811="","", R811*B811)</f>
        <v/>
      </c>
      <c r="V811" s="157">
        <f>IF(E811="","",U811/(U811+T811))</f>
        <v/>
      </c>
      <c r="W811" s="86">
        <f>IF(B811="","", IF(ROUND(V811,10)=ROUND(D811,10),"Correct", "Error"))</f>
        <v/>
      </c>
      <c r="X811" s="158">
        <f>IF(B811="","", T811+U811)</f>
        <v/>
      </c>
    </row>
    <row customHeight="1" ht="13.5" r="812" s="75">
      <c r="A812" s="126">
        <f>IF('Time Series Inputs'!A812="","",'Time Series Inputs'!A812)</f>
        <v/>
      </c>
      <c r="B812" s="157">
        <f>IF('Time Series Inputs'!B812="","",'Time Series Inputs'!B812)</f>
        <v/>
      </c>
      <c r="C812" s="157">
        <f>IF('Time Series Inputs'!C812="","",'Time Series Inputs'!C812)</f>
        <v/>
      </c>
      <c r="D812" s="157">
        <f>IF(A812="","",'Apply Constraints'!A812)</f>
        <v/>
      </c>
      <c r="E812" s="157">
        <f>IF(B812="","",(V811*B812/B811/(1+V811*(B812/B811-1))))</f>
        <v/>
      </c>
      <c r="F812" s="157">
        <f>IF(B812="","",R811*B812+T811)</f>
        <v/>
      </c>
      <c r="G812" s="157">
        <f>IF(B812="","", E812*F812)</f>
        <v/>
      </c>
      <c r="H812" s="157">
        <f>IF(B812="","", F812 - R811*B812)</f>
        <v/>
      </c>
      <c r="I812" s="157">
        <f>IF(B812="","", G812/B812)</f>
        <v/>
      </c>
      <c r="J812" s="157">
        <f>IF(B812="","", -F812* (1-(1-ANNUAL_STRATEGY_FEE)^(1/252)))</f>
        <v/>
      </c>
      <c r="K812" s="157">
        <f>IF(B812="","", H812+J812)</f>
        <v/>
      </c>
      <c r="L812" s="157">
        <f>IF(B812="","", K812+G812)</f>
        <v/>
      </c>
      <c r="M812" s="157">
        <f>IF(B812="","", G812/L812)</f>
        <v/>
      </c>
      <c r="N812" s="157">
        <f>IF(B812="","",(D812-M812))</f>
        <v/>
      </c>
      <c r="O812" s="157">
        <f>IF(B812="","",BID_OFFER_SPREAD/2*D812)</f>
        <v/>
      </c>
      <c r="P812" s="157">
        <f>IF(A812="","",IF(D812=0,-E812,IF(AND(D812=(N812+O812),NOT(O812=0)),0,IF(D812&gt;=M812,N812/(1+O812),N812/(1-O812)))))</f>
        <v/>
      </c>
      <c r="Q812" s="157">
        <f>IF(B812="","", IF(D812=0,F812*P812/B812, L812*P812/B812))</f>
        <v/>
      </c>
      <c r="R812" s="157">
        <f>IF(B812="","", Q812+I812)</f>
        <v/>
      </c>
      <c r="S812" s="157">
        <f>IF(A812="","",IF(Q812&gt;0,-Q812*B812*(1+BID_OFFER_SPREAD/2),-Q812*B812*(1-BID_OFFER_SPREAD/2)))</f>
        <v/>
      </c>
      <c r="T812" s="157">
        <f>IF(B812="","", K812+S812)</f>
        <v/>
      </c>
      <c r="U812" s="157">
        <f>IF(B812="","", R812*B812)</f>
        <v/>
      </c>
      <c r="V812" s="157">
        <f>IF(E812="","",U812/(U812+T812))</f>
        <v/>
      </c>
      <c r="W812" s="86">
        <f>IF(B812="","", IF(ROUND(V812,10)=ROUND(D812,10),"Correct", "Error"))</f>
        <v/>
      </c>
      <c r="X812" s="158">
        <f>IF(B812="","", T812+U812)</f>
        <v/>
      </c>
    </row>
    <row customHeight="1" ht="13.5" r="813" s="75">
      <c r="A813" s="126">
        <f>IF('Time Series Inputs'!A813="","",'Time Series Inputs'!A813)</f>
        <v/>
      </c>
      <c r="B813" s="157">
        <f>IF('Time Series Inputs'!B813="","",'Time Series Inputs'!B813)</f>
        <v/>
      </c>
      <c r="C813" s="157">
        <f>IF('Time Series Inputs'!C813="","",'Time Series Inputs'!C813)</f>
        <v/>
      </c>
      <c r="D813" s="157">
        <f>IF(A813="","",'Apply Constraints'!A813)</f>
        <v/>
      </c>
      <c r="E813" s="157">
        <f>IF(B813="","",(V812*B813/B812/(1+V812*(B813/B812-1))))</f>
        <v/>
      </c>
      <c r="F813" s="157">
        <f>IF(B813="","",R812*B813+T812)</f>
        <v/>
      </c>
      <c r="G813" s="157">
        <f>IF(B813="","", E813*F813)</f>
        <v/>
      </c>
      <c r="H813" s="157">
        <f>IF(B813="","", F813 - R812*B813)</f>
        <v/>
      </c>
      <c r="I813" s="157">
        <f>IF(B813="","", G813/B813)</f>
        <v/>
      </c>
      <c r="J813" s="157">
        <f>IF(B813="","", -F813* (1-(1-ANNUAL_STRATEGY_FEE)^(1/252)))</f>
        <v/>
      </c>
      <c r="K813" s="157">
        <f>IF(B813="","", H813+J813)</f>
        <v/>
      </c>
      <c r="L813" s="157">
        <f>IF(B813="","", K813+G813)</f>
        <v/>
      </c>
      <c r="M813" s="157">
        <f>IF(B813="","", G813/L813)</f>
        <v/>
      </c>
      <c r="N813" s="157">
        <f>IF(B813="","",(D813-M813))</f>
        <v/>
      </c>
      <c r="O813" s="157">
        <f>IF(B813="","",BID_OFFER_SPREAD/2*D813)</f>
        <v/>
      </c>
      <c r="P813" s="157">
        <f>IF(A813="","",IF(D813=0,-E813,IF(AND(D813=(N813+O813),NOT(O813=0)),0,IF(D813&gt;=M813,N813/(1+O813),N813/(1-O813)))))</f>
        <v/>
      </c>
      <c r="Q813" s="157">
        <f>IF(B813="","", IF(D813=0,F813*P813/B813, L813*P813/B813))</f>
        <v/>
      </c>
      <c r="R813" s="157">
        <f>IF(B813="","", Q813+I813)</f>
        <v/>
      </c>
      <c r="S813" s="157">
        <f>IF(A813="","",IF(Q813&gt;0,-Q813*B813*(1+BID_OFFER_SPREAD/2),-Q813*B813*(1-BID_OFFER_SPREAD/2)))</f>
        <v/>
      </c>
      <c r="T813" s="157">
        <f>IF(B813="","", K813+S813)</f>
        <v/>
      </c>
      <c r="U813" s="157">
        <f>IF(B813="","", R813*B813)</f>
        <v/>
      </c>
      <c r="V813" s="157">
        <f>IF(E813="","",U813/(U813+T813))</f>
        <v/>
      </c>
      <c r="W813" s="86">
        <f>IF(B813="","", IF(ROUND(V813,10)=ROUND(D813,10),"Correct", "Error"))</f>
        <v/>
      </c>
      <c r="X813" s="158">
        <f>IF(B813="","", T813+U813)</f>
        <v/>
      </c>
    </row>
    <row customHeight="1" ht="13.5" r="814" s="75">
      <c r="A814" s="126">
        <f>IF('Time Series Inputs'!A814="","",'Time Series Inputs'!A814)</f>
        <v/>
      </c>
      <c r="B814" s="157">
        <f>IF('Time Series Inputs'!B814="","",'Time Series Inputs'!B814)</f>
        <v/>
      </c>
      <c r="C814" s="157">
        <f>IF('Time Series Inputs'!C814="","",'Time Series Inputs'!C814)</f>
        <v/>
      </c>
      <c r="D814" s="157">
        <f>IF(A814="","",'Apply Constraints'!A814)</f>
        <v/>
      </c>
      <c r="E814" s="157">
        <f>IF(B814="","",(V813*B814/B813/(1+V813*(B814/B813-1))))</f>
        <v/>
      </c>
      <c r="F814" s="157">
        <f>IF(B814="","",R813*B814+T813)</f>
        <v/>
      </c>
      <c r="G814" s="157">
        <f>IF(B814="","", E814*F814)</f>
        <v/>
      </c>
      <c r="H814" s="157">
        <f>IF(B814="","", F814 - R813*B814)</f>
        <v/>
      </c>
      <c r="I814" s="157">
        <f>IF(B814="","", G814/B814)</f>
        <v/>
      </c>
      <c r="J814" s="157">
        <f>IF(B814="","", -F814* (1-(1-ANNUAL_STRATEGY_FEE)^(1/252)))</f>
        <v/>
      </c>
      <c r="K814" s="157">
        <f>IF(B814="","", H814+J814)</f>
        <v/>
      </c>
      <c r="L814" s="157">
        <f>IF(B814="","", K814+G814)</f>
        <v/>
      </c>
      <c r="M814" s="157">
        <f>IF(B814="","", G814/L814)</f>
        <v/>
      </c>
      <c r="N814" s="157">
        <f>IF(B814="","",(D814-M814))</f>
        <v/>
      </c>
      <c r="O814" s="157">
        <f>IF(B814="","",BID_OFFER_SPREAD/2*D814)</f>
        <v/>
      </c>
      <c r="P814" s="157">
        <f>IF(A814="","",IF(D814=0,-E814,IF(AND(D814=(N814+O814),NOT(O814=0)),0,IF(D814&gt;=M814,N814/(1+O814),N814/(1-O814)))))</f>
        <v/>
      </c>
      <c r="Q814" s="157">
        <f>IF(B814="","", IF(D814=0,F814*P814/B814, L814*P814/B814))</f>
        <v/>
      </c>
      <c r="R814" s="157">
        <f>IF(B814="","", Q814+I814)</f>
        <v/>
      </c>
      <c r="S814" s="157">
        <f>IF(A814="","",IF(Q814&gt;0,-Q814*B814*(1+BID_OFFER_SPREAD/2),-Q814*B814*(1-BID_OFFER_SPREAD/2)))</f>
        <v/>
      </c>
      <c r="T814" s="157">
        <f>IF(B814="","", K814+S814)</f>
        <v/>
      </c>
      <c r="U814" s="157">
        <f>IF(B814="","", R814*B814)</f>
        <v/>
      </c>
      <c r="V814" s="157">
        <f>IF(E814="","",U814/(U814+T814))</f>
        <v/>
      </c>
      <c r="W814" s="86">
        <f>IF(B814="","", IF(ROUND(V814,10)=ROUND(D814,10),"Correct", "Error"))</f>
        <v/>
      </c>
      <c r="X814" s="158">
        <f>IF(B814="","", T814+U814)</f>
        <v/>
      </c>
    </row>
    <row customHeight="1" ht="13.5" r="815" s="75">
      <c r="A815" s="126">
        <f>IF('Time Series Inputs'!A815="","",'Time Series Inputs'!A815)</f>
        <v/>
      </c>
      <c r="B815" s="157">
        <f>IF('Time Series Inputs'!B815="","",'Time Series Inputs'!B815)</f>
        <v/>
      </c>
      <c r="C815" s="157">
        <f>IF('Time Series Inputs'!C815="","",'Time Series Inputs'!C815)</f>
        <v/>
      </c>
      <c r="D815" s="157">
        <f>IF(A815="","",'Apply Constraints'!A815)</f>
        <v/>
      </c>
      <c r="E815" s="157">
        <f>IF(B815="","",(V814*B815/B814/(1+V814*(B815/B814-1))))</f>
        <v/>
      </c>
      <c r="F815" s="157">
        <f>IF(B815="","",R814*B815+T814)</f>
        <v/>
      </c>
      <c r="G815" s="157">
        <f>IF(B815="","", E815*F815)</f>
        <v/>
      </c>
      <c r="H815" s="157">
        <f>IF(B815="","", F815 - R814*B815)</f>
        <v/>
      </c>
      <c r="I815" s="157">
        <f>IF(B815="","", G815/B815)</f>
        <v/>
      </c>
      <c r="J815" s="157">
        <f>IF(B815="","", -F815* (1-(1-ANNUAL_STRATEGY_FEE)^(1/252)))</f>
        <v/>
      </c>
      <c r="K815" s="157">
        <f>IF(B815="","", H815+J815)</f>
        <v/>
      </c>
      <c r="L815" s="157">
        <f>IF(B815="","", K815+G815)</f>
        <v/>
      </c>
      <c r="M815" s="157">
        <f>IF(B815="","", G815/L815)</f>
        <v/>
      </c>
      <c r="N815" s="157">
        <f>IF(B815="","",(D815-M815))</f>
        <v/>
      </c>
      <c r="O815" s="157">
        <f>IF(B815="","",BID_OFFER_SPREAD/2*D815)</f>
        <v/>
      </c>
      <c r="P815" s="157">
        <f>IF(A815="","",IF(D815=0,-E815,IF(AND(D815=(N815+O815),NOT(O815=0)),0,IF(D815&gt;=M815,N815/(1+O815),N815/(1-O815)))))</f>
        <v/>
      </c>
      <c r="Q815" s="157">
        <f>IF(B815="","", IF(D815=0,F815*P815/B815, L815*P815/B815))</f>
        <v/>
      </c>
      <c r="R815" s="157">
        <f>IF(B815="","", Q815+I815)</f>
        <v/>
      </c>
      <c r="S815" s="157">
        <f>IF(A815="","",IF(Q815&gt;0,-Q815*B815*(1+BID_OFFER_SPREAD/2),-Q815*B815*(1-BID_OFFER_SPREAD/2)))</f>
        <v/>
      </c>
      <c r="T815" s="157">
        <f>IF(B815="","", K815+S815)</f>
        <v/>
      </c>
      <c r="U815" s="157">
        <f>IF(B815="","", R815*B815)</f>
        <v/>
      </c>
      <c r="V815" s="157">
        <f>IF(E815="","",U815/(U815+T815))</f>
        <v/>
      </c>
      <c r="W815" s="86">
        <f>IF(B815="","", IF(ROUND(V815,10)=ROUND(D815,10),"Correct", "Error"))</f>
        <v/>
      </c>
      <c r="X815" s="158">
        <f>IF(B815="","", T815+U815)</f>
        <v/>
      </c>
    </row>
    <row customHeight="1" ht="13.5" r="816" s="75">
      <c r="A816" s="126">
        <f>IF('Time Series Inputs'!A816="","",'Time Series Inputs'!A816)</f>
        <v/>
      </c>
      <c r="B816" s="157">
        <f>IF('Time Series Inputs'!B816="","",'Time Series Inputs'!B816)</f>
        <v/>
      </c>
      <c r="C816" s="157">
        <f>IF('Time Series Inputs'!C816="","",'Time Series Inputs'!C816)</f>
        <v/>
      </c>
      <c r="D816" s="157">
        <f>IF(A816="","",'Apply Constraints'!A816)</f>
        <v/>
      </c>
      <c r="E816" s="157">
        <f>IF(B816="","",(V815*B816/B815/(1+V815*(B816/B815-1))))</f>
        <v/>
      </c>
      <c r="F816" s="157">
        <f>IF(B816="","",R815*B816+T815)</f>
        <v/>
      </c>
      <c r="G816" s="157">
        <f>IF(B816="","", E816*F816)</f>
        <v/>
      </c>
      <c r="H816" s="157">
        <f>IF(B816="","", F816 - R815*B816)</f>
        <v/>
      </c>
      <c r="I816" s="157">
        <f>IF(B816="","", G816/B816)</f>
        <v/>
      </c>
      <c r="J816" s="157">
        <f>IF(B816="","", -F816* (1-(1-ANNUAL_STRATEGY_FEE)^(1/252)))</f>
        <v/>
      </c>
      <c r="K816" s="157">
        <f>IF(B816="","", H816+J816)</f>
        <v/>
      </c>
      <c r="L816" s="157">
        <f>IF(B816="","", K816+G816)</f>
        <v/>
      </c>
      <c r="M816" s="157">
        <f>IF(B816="","", G816/L816)</f>
        <v/>
      </c>
      <c r="N816" s="157">
        <f>IF(B816="","",(D816-M816))</f>
        <v/>
      </c>
      <c r="O816" s="157">
        <f>IF(B816="","",BID_OFFER_SPREAD/2*D816)</f>
        <v/>
      </c>
      <c r="P816" s="157">
        <f>IF(A816="","",IF(D816=0,-E816,IF(AND(D816=(N816+O816),NOT(O816=0)),0,IF(D816&gt;=M816,N816/(1+O816),N816/(1-O816)))))</f>
        <v/>
      </c>
      <c r="Q816" s="157">
        <f>IF(B816="","", IF(D816=0,F816*P816/B816, L816*P816/B816))</f>
        <v/>
      </c>
      <c r="R816" s="157">
        <f>IF(B816="","", Q816+I816)</f>
        <v/>
      </c>
      <c r="S816" s="157">
        <f>IF(A816="","",IF(Q816&gt;0,-Q816*B816*(1+BID_OFFER_SPREAD/2),-Q816*B816*(1-BID_OFFER_SPREAD/2)))</f>
        <v/>
      </c>
      <c r="T816" s="157">
        <f>IF(B816="","", K816+S816)</f>
        <v/>
      </c>
      <c r="U816" s="157">
        <f>IF(B816="","", R816*B816)</f>
        <v/>
      </c>
      <c r="V816" s="157">
        <f>IF(E816="","",U816/(U816+T816))</f>
        <v/>
      </c>
      <c r="W816" s="86">
        <f>IF(B816="","", IF(ROUND(V816,10)=ROUND(D816,10),"Correct", "Error"))</f>
        <v/>
      </c>
      <c r="X816" s="158">
        <f>IF(B816="","", T816+U816)</f>
        <v/>
      </c>
    </row>
    <row customHeight="1" ht="13.5" r="817" s="75">
      <c r="A817" s="126">
        <f>IF('Time Series Inputs'!A817="","",'Time Series Inputs'!A817)</f>
        <v/>
      </c>
      <c r="B817" s="157">
        <f>IF('Time Series Inputs'!B817="","",'Time Series Inputs'!B817)</f>
        <v/>
      </c>
      <c r="C817" s="157">
        <f>IF('Time Series Inputs'!C817="","",'Time Series Inputs'!C817)</f>
        <v/>
      </c>
      <c r="D817" s="157">
        <f>IF(A817="","",'Apply Constraints'!A817)</f>
        <v/>
      </c>
      <c r="E817" s="157">
        <f>IF(B817="","",(V816*B817/B816/(1+V816*(B817/B816-1))))</f>
        <v/>
      </c>
      <c r="F817" s="157">
        <f>IF(B817="","",R816*B817+T816)</f>
        <v/>
      </c>
      <c r="G817" s="157">
        <f>IF(B817="","", E817*F817)</f>
        <v/>
      </c>
      <c r="H817" s="157">
        <f>IF(B817="","", F817 - R816*B817)</f>
        <v/>
      </c>
      <c r="I817" s="157">
        <f>IF(B817="","", G817/B817)</f>
        <v/>
      </c>
      <c r="J817" s="157">
        <f>IF(B817="","", -F817* (1-(1-ANNUAL_STRATEGY_FEE)^(1/252)))</f>
        <v/>
      </c>
      <c r="K817" s="157">
        <f>IF(B817="","", H817+J817)</f>
        <v/>
      </c>
      <c r="L817" s="157">
        <f>IF(B817="","", K817+G817)</f>
        <v/>
      </c>
      <c r="M817" s="157">
        <f>IF(B817="","", G817/L817)</f>
        <v/>
      </c>
      <c r="N817" s="157">
        <f>IF(B817="","",(D817-M817))</f>
        <v/>
      </c>
      <c r="O817" s="157">
        <f>IF(B817="","",BID_OFFER_SPREAD/2*D817)</f>
        <v/>
      </c>
      <c r="P817" s="157">
        <f>IF(A817="","",IF(D817=0,-E817,IF(AND(D817=(N817+O817),NOT(O817=0)),0,IF(D817&gt;=M817,N817/(1+O817),N817/(1-O817)))))</f>
        <v/>
      </c>
      <c r="Q817" s="157">
        <f>IF(B817="","", IF(D817=0,F817*P817/B817, L817*P817/B817))</f>
        <v/>
      </c>
      <c r="R817" s="157">
        <f>IF(B817="","", Q817+I817)</f>
        <v/>
      </c>
      <c r="S817" s="157">
        <f>IF(A817="","",IF(Q817&gt;0,-Q817*B817*(1+BID_OFFER_SPREAD/2),-Q817*B817*(1-BID_OFFER_SPREAD/2)))</f>
        <v/>
      </c>
      <c r="T817" s="157">
        <f>IF(B817="","", K817+S817)</f>
        <v/>
      </c>
      <c r="U817" s="157">
        <f>IF(B817="","", R817*B817)</f>
        <v/>
      </c>
      <c r="V817" s="157">
        <f>IF(E817="","",U817/(U817+T817))</f>
        <v/>
      </c>
      <c r="W817" s="86">
        <f>IF(B817="","", IF(ROUND(V817,10)=ROUND(D817,10),"Correct", "Error"))</f>
        <v/>
      </c>
      <c r="X817" s="158">
        <f>IF(B817="","", T817+U817)</f>
        <v/>
      </c>
    </row>
    <row customHeight="1" ht="13.5" r="818" s="75">
      <c r="A818" s="126">
        <f>IF('Time Series Inputs'!A818="","",'Time Series Inputs'!A818)</f>
        <v/>
      </c>
      <c r="B818" s="157">
        <f>IF('Time Series Inputs'!B818="","",'Time Series Inputs'!B818)</f>
        <v/>
      </c>
      <c r="C818" s="157">
        <f>IF('Time Series Inputs'!C818="","",'Time Series Inputs'!C818)</f>
        <v/>
      </c>
      <c r="D818" s="157">
        <f>IF(A818="","",'Apply Constraints'!A818)</f>
        <v/>
      </c>
      <c r="E818" s="157">
        <f>IF(B818="","",(V817*B818/B817/(1+V817*(B818/B817-1))))</f>
        <v/>
      </c>
      <c r="F818" s="157">
        <f>IF(B818="","",R817*B818+T817)</f>
        <v/>
      </c>
      <c r="G818" s="157">
        <f>IF(B818="","", E818*F818)</f>
        <v/>
      </c>
      <c r="H818" s="157">
        <f>IF(B818="","", F818 - R817*B818)</f>
        <v/>
      </c>
      <c r="I818" s="157">
        <f>IF(B818="","", G818/B818)</f>
        <v/>
      </c>
      <c r="J818" s="157">
        <f>IF(B818="","", -F818* (1-(1-ANNUAL_STRATEGY_FEE)^(1/252)))</f>
        <v/>
      </c>
      <c r="K818" s="157">
        <f>IF(B818="","", H818+J818)</f>
        <v/>
      </c>
      <c r="L818" s="157">
        <f>IF(B818="","", K818+G818)</f>
        <v/>
      </c>
      <c r="M818" s="157">
        <f>IF(B818="","", G818/L818)</f>
        <v/>
      </c>
      <c r="N818" s="157">
        <f>IF(B818="","",(D818-M818))</f>
        <v/>
      </c>
      <c r="O818" s="157">
        <f>IF(B818="","",BID_OFFER_SPREAD/2*D818)</f>
        <v/>
      </c>
      <c r="P818" s="157">
        <f>IF(A818="","",IF(D818=0,-E818,IF(AND(D818=(N818+O818),NOT(O818=0)),0,IF(D818&gt;=M818,N818/(1+O818),N818/(1-O818)))))</f>
        <v/>
      </c>
      <c r="Q818" s="157">
        <f>IF(B818="","", IF(D818=0,F818*P818/B818, L818*P818/B818))</f>
        <v/>
      </c>
      <c r="R818" s="157">
        <f>IF(B818="","", Q818+I818)</f>
        <v/>
      </c>
      <c r="S818" s="157">
        <f>IF(A818="","",IF(Q818&gt;0,-Q818*B818*(1+BID_OFFER_SPREAD/2),-Q818*B818*(1-BID_OFFER_SPREAD/2)))</f>
        <v/>
      </c>
      <c r="T818" s="157">
        <f>IF(B818="","", K818+S818)</f>
        <v/>
      </c>
      <c r="U818" s="157">
        <f>IF(B818="","", R818*B818)</f>
        <v/>
      </c>
      <c r="V818" s="157">
        <f>IF(E818="","",U818/(U818+T818))</f>
        <v/>
      </c>
      <c r="W818" s="86">
        <f>IF(B818="","", IF(ROUND(V818,10)=ROUND(D818,10),"Correct", "Error"))</f>
        <v/>
      </c>
      <c r="X818" s="158">
        <f>IF(B818="","", T818+U818)</f>
        <v/>
      </c>
    </row>
    <row customHeight="1" ht="13.5" r="819" s="75">
      <c r="A819" s="126">
        <f>IF('Time Series Inputs'!A819="","",'Time Series Inputs'!A819)</f>
        <v/>
      </c>
      <c r="B819" s="157">
        <f>IF('Time Series Inputs'!B819="","",'Time Series Inputs'!B819)</f>
        <v/>
      </c>
      <c r="C819" s="157">
        <f>IF('Time Series Inputs'!C819="","",'Time Series Inputs'!C819)</f>
        <v/>
      </c>
      <c r="D819" s="157">
        <f>IF(A819="","",'Apply Constraints'!A819)</f>
        <v/>
      </c>
      <c r="E819" s="157">
        <f>IF(B819="","",(V818*B819/B818/(1+V818*(B819/B818-1))))</f>
        <v/>
      </c>
      <c r="F819" s="157">
        <f>IF(B819="","",R818*B819+T818)</f>
        <v/>
      </c>
      <c r="G819" s="157">
        <f>IF(B819="","", E819*F819)</f>
        <v/>
      </c>
      <c r="H819" s="157">
        <f>IF(B819="","", F819 - R818*B819)</f>
        <v/>
      </c>
      <c r="I819" s="157">
        <f>IF(B819="","", G819/B819)</f>
        <v/>
      </c>
      <c r="J819" s="157">
        <f>IF(B819="","", -F819* (1-(1-ANNUAL_STRATEGY_FEE)^(1/252)))</f>
        <v/>
      </c>
      <c r="K819" s="157">
        <f>IF(B819="","", H819+J819)</f>
        <v/>
      </c>
      <c r="L819" s="157">
        <f>IF(B819="","", K819+G819)</f>
        <v/>
      </c>
      <c r="M819" s="157">
        <f>IF(B819="","", G819/L819)</f>
        <v/>
      </c>
      <c r="N819" s="157">
        <f>IF(B819="","",(D819-M819))</f>
        <v/>
      </c>
      <c r="O819" s="157">
        <f>IF(B819="","",BID_OFFER_SPREAD/2*D819)</f>
        <v/>
      </c>
      <c r="P819" s="157">
        <f>IF(A819="","",IF(D819=0,-E819,IF(AND(D819=(N819+O819),NOT(O819=0)),0,IF(D819&gt;=M819,N819/(1+O819),N819/(1-O819)))))</f>
        <v/>
      </c>
      <c r="Q819" s="157">
        <f>IF(B819="","", IF(D819=0,F819*P819/B819, L819*P819/B819))</f>
        <v/>
      </c>
      <c r="R819" s="157">
        <f>IF(B819="","", Q819+I819)</f>
        <v/>
      </c>
      <c r="S819" s="157">
        <f>IF(A819="","",IF(Q819&gt;0,-Q819*B819*(1+BID_OFFER_SPREAD/2),-Q819*B819*(1-BID_OFFER_SPREAD/2)))</f>
        <v/>
      </c>
      <c r="T819" s="157">
        <f>IF(B819="","", K819+S819)</f>
        <v/>
      </c>
      <c r="U819" s="157">
        <f>IF(B819="","", R819*B819)</f>
        <v/>
      </c>
      <c r="V819" s="157">
        <f>IF(E819="","",U819/(U819+T819))</f>
        <v/>
      </c>
      <c r="W819" s="86">
        <f>IF(B819="","", IF(ROUND(V819,10)=ROUND(D819,10),"Correct", "Error"))</f>
        <v/>
      </c>
      <c r="X819" s="158">
        <f>IF(B819="","", T819+U819)</f>
        <v/>
      </c>
    </row>
    <row customHeight="1" ht="13.5" r="820" s="75">
      <c r="A820" s="126">
        <f>IF('Time Series Inputs'!A820="","",'Time Series Inputs'!A820)</f>
        <v/>
      </c>
      <c r="B820" s="157">
        <f>IF('Time Series Inputs'!B820="","",'Time Series Inputs'!B820)</f>
        <v/>
      </c>
      <c r="C820" s="157">
        <f>IF('Time Series Inputs'!C820="","",'Time Series Inputs'!C820)</f>
        <v/>
      </c>
      <c r="D820" s="157">
        <f>IF(A820="","",'Apply Constraints'!A820)</f>
        <v/>
      </c>
      <c r="E820" s="157">
        <f>IF(B820="","",(V819*B820/B819/(1+V819*(B820/B819-1))))</f>
        <v/>
      </c>
      <c r="F820" s="157">
        <f>IF(B820="","",R819*B820+T819)</f>
        <v/>
      </c>
      <c r="G820" s="157">
        <f>IF(B820="","", E820*F820)</f>
        <v/>
      </c>
      <c r="H820" s="157">
        <f>IF(B820="","", F820 - R819*B820)</f>
        <v/>
      </c>
      <c r="I820" s="157">
        <f>IF(B820="","", G820/B820)</f>
        <v/>
      </c>
      <c r="J820" s="157">
        <f>IF(B820="","", -F820* (1-(1-ANNUAL_STRATEGY_FEE)^(1/252)))</f>
        <v/>
      </c>
      <c r="K820" s="157">
        <f>IF(B820="","", H820+J820)</f>
        <v/>
      </c>
      <c r="L820" s="157">
        <f>IF(B820="","", K820+G820)</f>
        <v/>
      </c>
      <c r="M820" s="157">
        <f>IF(B820="","", G820/L820)</f>
        <v/>
      </c>
      <c r="N820" s="157">
        <f>IF(B820="","",(D820-M820))</f>
        <v/>
      </c>
      <c r="O820" s="157">
        <f>IF(B820="","",BID_OFFER_SPREAD/2*D820)</f>
        <v/>
      </c>
      <c r="P820" s="157">
        <f>IF(A820="","",IF(D820=0,-E820,IF(AND(D820=(N820+O820),NOT(O820=0)),0,IF(D820&gt;=M820,N820/(1+O820),N820/(1-O820)))))</f>
        <v/>
      </c>
      <c r="Q820" s="157">
        <f>IF(B820="","", IF(D820=0,F820*P820/B820, L820*P820/B820))</f>
        <v/>
      </c>
      <c r="R820" s="157">
        <f>IF(B820="","", Q820+I820)</f>
        <v/>
      </c>
      <c r="S820" s="157">
        <f>IF(A820="","",IF(Q820&gt;0,-Q820*B820*(1+BID_OFFER_SPREAD/2),-Q820*B820*(1-BID_OFFER_SPREAD/2)))</f>
        <v/>
      </c>
      <c r="T820" s="157">
        <f>IF(B820="","", K820+S820)</f>
        <v/>
      </c>
      <c r="U820" s="157">
        <f>IF(B820="","", R820*B820)</f>
        <v/>
      </c>
      <c r="V820" s="157">
        <f>IF(E820="","",U820/(U820+T820))</f>
        <v/>
      </c>
      <c r="W820" s="86">
        <f>IF(B820="","", IF(ROUND(V820,10)=ROUND(D820,10),"Correct", "Error"))</f>
        <v/>
      </c>
      <c r="X820" s="158">
        <f>IF(B820="","", T820+U820)</f>
        <v/>
      </c>
    </row>
    <row customHeight="1" ht="13.5" r="821" s="75">
      <c r="A821" s="126">
        <f>IF('Time Series Inputs'!A821="","",'Time Series Inputs'!A821)</f>
        <v/>
      </c>
      <c r="B821" s="157">
        <f>IF('Time Series Inputs'!B821="","",'Time Series Inputs'!B821)</f>
        <v/>
      </c>
      <c r="C821" s="157">
        <f>IF('Time Series Inputs'!C821="","",'Time Series Inputs'!C821)</f>
        <v/>
      </c>
      <c r="D821" s="157">
        <f>IF(A821="","",'Apply Constraints'!A821)</f>
        <v/>
      </c>
      <c r="E821" s="157">
        <f>IF(B821="","",(V820*B821/B820/(1+V820*(B821/B820-1))))</f>
        <v/>
      </c>
      <c r="F821" s="157">
        <f>IF(B821="","",R820*B821+T820)</f>
        <v/>
      </c>
      <c r="G821" s="157">
        <f>IF(B821="","", E821*F821)</f>
        <v/>
      </c>
      <c r="H821" s="157">
        <f>IF(B821="","", F821 - R820*B821)</f>
        <v/>
      </c>
      <c r="I821" s="157">
        <f>IF(B821="","", G821/B821)</f>
        <v/>
      </c>
      <c r="J821" s="157">
        <f>IF(B821="","", -F821* (1-(1-ANNUAL_STRATEGY_FEE)^(1/252)))</f>
        <v/>
      </c>
      <c r="K821" s="157">
        <f>IF(B821="","", H821+J821)</f>
        <v/>
      </c>
      <c r="L821" s="157">
        <f>IF(B821="","", K821+G821)</f>
        <v/>
      </c>
      <c r="M821" s="157">
        <f>IF(B821="","", G821/L821)</f>
        <v/>
      </c>
      <c r="N821" s="157">
        <f>IF(B821="","",(D821-M821))</f>
        <v/>
      </c>
      <c r="O821" s="157">
        <f>IF(B821="","",BID_OFFER_SPREAD/2*D821)</f>
        <v/>
      </c>
      <c r="P821" s="157">
        <f>IF(A821="","",IF(D821=0,-E821,IF(AND(D821=(N821+O821),NOT(O821=0)),0,IF(D821&gt;=M821,N821/(1+O821),N821/(1-O821)))))</f>
        <v/>
      </c>
      <c r="Q821" s="157">
        <f>IF(B821="","", IF(D821=0,F821*P821/B821, L821*P821/B821))</f>
        <v/>
      </c>
      <c r="R821" s="157">
        <f>IF(B821="","", Q821+I821)</f>
        <v/>
      </c>
      <c r="S821" s="157">
        <f>IF(A821="","",IF(Q821&gt;0,-Q821*B821*(1+BID_OFFER_SPREAD/2),-Q821*B821*(1-BID_OFFER_SPREAD/2)))</f>
        <v/>
      </c>
      <c r="T821" s="157">
        <f>IF(B821="","", K821+S821)</f>
        <v/>
      </c>
      <c r="U821" s="157">
        <f>IF(B821="","", R821*B821)</f>
        <v/>
      </c>
      <c r="V821" s="157">
        <f>IF(E821="","",U821/(U821+T821))</f>
        <v/>
      </c>
      <c r="W821" s="86">
        <f>IF(B821="","", IF(ROUND(V821,10)=ROUND(D821,10),"Correct", "Error"))</f>
        <v/>
      </c>
      <c r="X821" s="158">
        <f>IF(B821="","", T821+U821)</f>
        <v/>
      </c>
    </row>
    <row customHeight="1" ht="13.5" r="822" s="75">
      <c r="A822" s="126">
        <f>IF('Time Series Inputs'!A822="","",'Time Series Inputs'!A822)</f>
        <v/>
      </c>
      <c r="B822" s="157">
        <f>IF('Time Series Inputs'!B822="","",'Time Series Inputs'!B822)</f>
        <v/>
      </c>
      <c r="C822" s="157">
        <f>IF('Time Series Inputs'!C822="","",'Time Series Inputs'!C822)</f>
        <v/>
      </c>
      <c r="D822" s="157">
        <f>IF(A822="","",'Apply Constraints'!A822)</f>
        <v/>
      </c>
      <c r="E822" s="157">
        <f>IF(B822="","",(V821*B822/B821/(1+V821*(B822/B821-1))))</f>
        <v/>
      </c>
      <c r="F822" s="157">
        <f>IF(B822="","",R821*B822+T821)</f>
        <v/>
      </c>
      <c r="G822" s="157">
        <f>IF(B822="","", E822*F822)</f>
        <v/>
      </c>
      <c r="H822" s="157">
        <f>IF(B822="","", F822 - R821*B822)</f>
        <v/>
      </c>
      <c r="I822" s="157">
        <f>IF(B822="","", G822/B822)</f>
        <v/>
      </c>
      <c r="J822" s="157">
        <f>IF(B822="","", -F822* (1-(1-ANNUAL_STRATEGY_FEE)^(1/252)))</f>
        <v/>
      </c>
      <c r="K822" s="157">
        <f>IF(B822="","", H822+J822)</f>
        <v/>
      </c>
      <c r="L822" s="157">
        <f>IF(B822="","", K822+G822)</f>
        <v/>
      </c>
      <c r="M822" s="157">
        <f>IF(B822="","", G822/L822)</f>
        <v/>
      </c>
      <c r="N822" s="157">
        <f>IF(B822="","",(D822-M822))</f>
        <v/>
      </c>
      <c r="O822" s="157">
        <f>IF(B822="","",BID_OFFER_SPREAD/2*D822)</f>
        <v/>
      </c>
      <c r="P822" s="157">
        <f>IF(A822="","",IF(D822=0,-E822,IF(AND(D822=(N822+O822),NOT(O822=0)),0,IF(D822&gt;=M822,N822/(1+O822),N822/(1-O822)))))</f>
        <v/>
      </c>
      <c r="Q822" s="157">
        <f>IF(B822="","", IF(D822=0,F822*P822/B822, L822*P822/B822))</f>
        <v/>
      </c>
      <c r="R822" s="157">
        <f>IF(B822="","", Q822+I822)</f>
        <v/>
      </c>
      <c r="S822" s="157">
        <f>IF(A822="","",IF(Q822&gt;0,-Q822*B822*(1+BID_OFFER_SPREAD/2),-Q822*B822*(1-BID_OFFER_SPREAD/2)))</f>
        <v/>
      </c>
      <c r="T822" s="157">
        <f>IF(B822="","", K822+S822)</f>
        <v/>
      </c>
      <c r="U822" s="157">
        <f>IF(B822="","", R822*B822)</f>
        <v/>
      </c>
      <c r="V822" s="157">
        <f>IF(E822="","",U822/(U822+T822))</f>
        <v/>
      </c>
      <c r="W822" s="86">
        <f>IF(B822="","", IF(ROUND(V822,10)=ROUND(D822,10),"Correct", "Error"))</f>
        <v/>
      </c>
      <c r="X822" s="158">
        <f>IF(B822="","", T822+U822)</f>
        <v/>
      </c>
    </row>
    <row customHeight="1" ht="13.5" r="823" s="75">
      <c r="A823" s="126">
        <f>IF('Time Series Inputs'!A823="","",'Time Series Inputs'!A823)</f>
        <v/>
      </c>
      <c r="B823" s="157">
        <f>IF('Time Series Inputs'!B823="","",'Time Series Inputs'!B823)</f>
        <v/>
      </c>
      <c r="C823" s="157">
        <f>IF('Time Series Inputs'!C823="","",'Time Series Inputs'!C823)</f>
        <v/>
      </c>
      <c r="D823" s="157">
        <f>IF(A823="","",'Apply Constraints'!A823)</f>
        <v/>
      </c>
      <c r="E823" s="157">
        <f>IF(B823="","",(V822*B823/B822/(1+V822*(B823/B822-1))))</f>
        <v/>
      </c>
      <c r="F823" s="157">
        <f>IF(B823="","",R822*B823+T822)</f>
        <v/>
      </c>
      <c r="G823" s="157">
        <f>IF(B823="","", E823*F823)</f>
        <v/>
      </c>
      <c r="H823" s="157">
        <f>IF(B823="","", F823 - R822*B823)</f>
        <v/>
      </c>
      <c r="I823" s="157">
        <f>IF(B823="","", G823/B823)</f>
        <v/>
      </c>
      <c r="J823" s="157">
        <f>IF(B823="","", -F823* (1-(1-ANNUAL_STRATEGY_FEE)^(1/252)))</f>
        <v/>
      </c>
      <c r="K823" s="157">
        <f>IF(B823="","", H823+J823)</f>
        <v/>
      </c>
      <c r="L823" s="157">
        <f>IF(B823="","", K823+G823)</f>
        <v/>
      </c>
      <c r="M823" s="157">
        <f>IF(B823="","", G823/L823)</f>
        <v/>
      </c>
      <c r="N823" s="157">
        <f>IF(B823="","",(D823-M823))</f>
        <v/>
      </c>
      <c r="O823" s="157">
        <f>IF(B823="","",BID_OFFER_SPREAD/2*D823)</f>
        <v/>
      </c>
      <c r="P823" s="157">
        <f>IF(A823="","",IF(D823=0,-E823,IF(AND(D823=(N823+O823),NOT(O823=0)),0,IF(D823&gt;=M823,N823/(1+O823),N823/(1-O823)))))</f>
        <v/>
      </c>
      <c r="Q823" s="157">
        <f>IF(B823="","", IF(D823=0,F823*P823/B823, L823*P823/B823))</f>
        <v/>
      </c>
      <c r="R823" s="157">
        <f>IF(B823="","", Q823+I823)</f>
        <v/>
      </c>
      <c r="S823" s="157">
        <f>IF(A823="","",IF(Q823&gt;0,-Q823*B823*(1+BID_OFFER_SPREAD/2),-Q823*B823*(1-BID_OFFER_SPREAD/2)))</f>
        <v/>
      </c>
      <c r="T823" s="157">
        <f>IF(B823="","", K823+S823)</f>
        <v/>
      </c>
      <c r="U823" s="157">
        <f>IF(B823="","", R823*B823)</f>
        <v/>
      </c>
      <c r="V823" s="157">
        <f>IF(E823="","",U823/(U823+T823))</f>
        <v/>
      </c>
      <c r="W823" s="86">
        <f>IF(B823="","", IF(ROUND(V823,10)=ROUND(D823,10),"Correct", "Error"))</f>
        <v/>
      </c>
      <c r="X823" s="158">
        <f>IF(B823="","", T823+U823)</f>
        <v/>
      </c>
    </row>
    <row customHeight="1" ht="13.5" r="824" s="75">
      <c r="A824" s="126">
        <f>IF('Time Series Inputs'!A824="","",'Time Series Inputs'!A824)</f>
        <v/>
      </c>
      <c r="B824" s="157">
        <f>IF('Time Series Inputs'!B824="","",'Time Series Inputs'!B824)</f>
        <v/>
      </c>
      <c r="C824" s="157">
        <f>IF('Time Series Inputs'!C824="","",'Time Series Inputs'!C824)</f>
        <v/>
      </c>
      <c r="D824" s="157">
        <f>IF(A824="","",'Apply Constraints'!A824)</f>
        <v/>
      </c>
      <c r="E824" s="157">
        <f>IF(B824="","",(V823*B824/B823/(1+V823*(B824/B823-1))))</f>
        <v/>
      </c>
      <c r="F824" s="157">
        <f>IF(B824="","",R823*B824+T823)</f>
        <v/>
      </c>
      <c r="G824" s="157">
        <f>IF(B824="","", E824*F824)</f>
        <v/>
      </c>
      <c r="H824" s="157">
        <f>IF(B824="","", F824 - R823*B824)</f>
        <v/>
      </c>
      <c r="I824" s="157">
        <f>IF(B824="","", G824/B824)</f>
        <v/>
      </c>
      <c r="J824" s="157">
        <f>IF(B824="","", -F824* (1-(1-ANNUAL_STRATEGY_FEE)^(1/252)))</f>
        <v/>
      </c>
      <c r="K824" s="157">
        <f>IF(B824="","", H824+J824)</f>
        <v/>
      </c>
      <c r="L824" s="157">
        <f>IF(B824="","", K824+G824)</f>
        <v/>
      </c>
      <c r="M824" s="157">
        <f>IF(B824="","", G824/L824)</f>
        <v/>
      </c>
      <c r="N824" s="157">
        <f>IF(B824="","",(D824-M824))</f>
        <v/>
      </c>
      <c r="O824" s="157">
        <f>IF(B824="","",BID_OFFER_SPREAD/2*D824)</f>
        <v/>
      </c>
      <c r="P824" s="157">
        <f>IF(A824="","",IF(D824=0,-E824,IF(AND(D824=(N824+O824),NOT(O824=0)),0,IF(D824&gt;=M824,N824/(1+O824),N824/(1-O824)))))</f>
        <v/>
      </c>
      <c r="Q824" s="157">
        <f>IF(B824="","", IF(D824=0,F824*P824/B824, L824*P824/B824))</f>
        <v/>
      </c>
      <c r="R824" s="157">
        <f>IF(B824="","", Q824+I824)</f>
        <v/>
      </c>
      <c r="S824" s="157">
        <f>IF(A824="","",IF(Q824&gt;0,-Q824*B824*(1+BID_OFFER_SPREAD/2),-Q824*B824*(1-BID_OFFER_SPREAD/2)))</f>
        <v/>
      </c>
      <c r="T824" s="157">
        <f>IF(B824="","", K824+S824)</f>
        <v/>
      </c>
      <c r="U824" s="157">
        <f>IF(B824="","", R824*B824)</f>
        <v/>
      </c>
      <c r="V824" s="157">
        <f>IF(E824="","",U824/(U824+T824))</f>
        <v/>
      </c>
      <c r="W824" s="86">
        <f>IF(B824="","", IF(ROUND(V824,10)=ROUND(D824,10),"Correct", "Error"))</f>
        <v/>
      </c>
      <c r="X824" s="158">
        <f>IF(B824="","", T824+U824)</f>
        <v/>
      </c>
    </row>
    <row customHeight="1" ht="13.5" r="825" s="75">
      <c r="A825" s="126">
        <f>IF('Time Series Inputs'!A825="","",'Time Series Inputs'!A825)</f>
        <v/>
      </c>
      <c r="B825" s="157">
        <f>IF('Time Series Inputs'!B825="","",'Time Series Inputs'!B825)</f>
        <v/>
      </c>
      <c r="C825" s="157">
        <f>IF('Time Series Inputs'!C825="","",'Time Series Inputs'!C825)</f>
        <v/>
      </c>
      <c r="D825" s="157">
        <f>IF(A825="","",'Apply Constraints'!A825)</f>
        <v/>
      </c>
      <c r="E825" s="157">
        <f>IF(B825="","",(V824*B825/B824/(1+V824*(B825/B824-1))))</f>
        <v/>
      </c>
      <c r="F825" s="157">
        <f>IF(B825="","",R824*B825+T824)</f>
        <v/>
      </c>
      <c r="G825" s="157">
        <f>IF(B825="","", E825*F825)</f>
        <v/>
      </c>
      <c r="H825" s="157">
        <f>IF(B825="","", F825 - R824*B825)</f>
        <v/>
      </c>
      <c r="I825" s="157">
        <f>IF(B825="","", G825/B825)</f>
        <v/>
      </c>
      <c r="J825" s="157">
        <f>IF(B825="","", -F825* (1-(1-ANNUAL_STRATEGY_FEE)^(1/252)))</f>
        <v/>
      </c>
      <c r="K825" s="157">
        <f>IF(B825="","", H825+J825)</f>
        <v/>
      </c>
      <c r="L825" s="157">
        <f>IF(B825="","", K825+G825)</f>
        <v/>
      </c>
      <c r="M825" s="157">
        <f>IF(B825="","", G825/L825)</f>
        <v/>
      </c>
      <c r="N825" s="157">
        <f>IF(B825="","",(D825-M825))</f>
        <v/>
      </c>
      <c r="O825" s="157">
        <f>IF(B825="","",BID_OFFER_SPREAD/2*D825)</f>
        <v/>
      </c>
      <c r="P825" s="157">
        <f>IF(A825="","",IF(D825=0,-E825,IF(AND(D825=(N825+O825),NOT(O825=0)),0,IF(D825&gt;=M825,N825/(1+O825),N825/(1-O825)))))</f>
        <v/>
      </c>
      <c r="Q825" s="157">
        <f>IF(B825="","", IF(D825=0,F825*P825/B825, L825*P825/B825))</f>
        <v/>
      </c>
      <c r="R825" s="157">
        <f>IF(B825="","", Q825+I825)</f>
        <v/>
      </c>
      <c r="S825" s="157">
        <f>IF(A825="","",IF(Q825&gt;0,-Q825*B825*(1+BID_OFFER_SPREAD/2),-Q825*B825*(1-BID_OFFER_SPREAD/2)))</f>
        <v/>
      </c>
      <c r="T825" s="157">
        <f>IF(B825="","", K825+S825)</f>
        <v/>
      </c>
      <c r="U825" s="157">
        <f>IF(B825="","", R825*B825)</f>
        <v/>
      </c>
      <c r="V825" s="157">
        <f>IF(E825="","",U825/(U825+T825))</f>
        <v/>
      </c>
      <c r="W825" s="86">
        <f>IF(B825="","", IF(ROUND(V825,10)=ROUND(D825,10),"Correct", "Error"))</f>
        <v/>
      </c>
      <c r="X825" s="158">
        <f>IF(B825="","", T825+U825)</f>
        <v/>
      </c>
    </row>
    <row customHeight="1" ht="13.5" r="826" s="75">
      <c r="A826" s="126">
        <f>IF('Time Series Inputs'!A826="","",'Time Series Inputs'!A826)</f>
        <v/>
      </c>
      <c r="B826" s="157">
        <f>IF('Time Series Inputs'!B826="","",'Time Series Inputs'!B826)</f>
        <v/>
      </c>
      <c r="C826" s="157">
        <f>IF('Time Series Inputs'!C826="","",'Time Series Inputs'!C826)</f>
        <v/>
      </c>
      <c r="D826" s="157">
        <f>IF(A826="","",'Apply Constraints'!A826)</f>
        <v/>
      </c>
      <c r="E826" s="157">
        <f>IF(B826="","",(V825*B826/B825/(1+V825*(B826/B825-1))))</f>
        <v/>
      </c>
      <c r="F826" s="157">
        <f>IF(B826="","",R825*B826+T825)</f>
        <v/>
      </c>
      <c r="G826" s="157">
        <f>IF(B826="","", E826*F826)</f>
        <v/>
      </c>
      <c r="H826" s="157">
        <f>IF(B826="","", F826 - R825*B826)</f>
        <v/>
      </c>
      <c r="I826" s="157">
        <f>IF(B826="","", G826/B826)</f>
        <v/>
      </c>
      <c r="J826" s="157">
        <f>IF(B826="","", -F826* (1-(1-ANNUAL_STRATEGY_FEE)^(1/252)))</f>
        <v/>
      </c>
      <c r="K826" s="157">
        <f>IF(B826="","", H826+J826)</f>
        <v/>
      </c>
      <c r="L826" s="157">
        <f>IF(B826="","", K826+G826)</f>
        <v/>
      </c>
      <c r="M826" s="157">
        <f>IF(B826="","", G826/L826)</f>
        <v/>
      </c>
      <c r="N826" s="157">
        <f>IF(B826="","",(D826-M826))</f>
        <v/>
      </c>
      <c r="O826" s="157">
        <f>IF(B826="","",BID_OFFER_SPREAD/2*D826)</f>
        <v/>
      </c>
      <c r="P826" s="157">
        <f>IF(A826="","",IF(D826=0,-E826,IF(AND(D826=(N826+O826),NOT(O826=0)),0,IF(D826&gt;=M826,N826/(1+O826),N826/(1-O826)))))</f>
        <v/>
      </c>
      <c r="Q826" s="157">
        <f>IF(B826="","", IF(D826=0,F826*P826/B826, L826*P826/B826))</f>
        <v/>
      </c>
      <c r="R826" s="157">
        <f>IF(B826="","", Q826+I826)</f>
        <v/>
      </c>
      <c r="S826" s="157">
        <f>IF(A826="","",IF(Q826&gt;0,-Q826*B826*(1+BID_OFFER_SPREAD/2),-Q826*B826*(1-BID_OFFER_SPREAD/2)))</f>
        <v/>
      </c>
      <c r="T826" s="157">
        <f>IF(B826="","", K826+S826)</f>
        <v/>
      </c>
      <c r="U826" s="157">
        <f>IF(B826="","", R826*B826)</f>
        <v/>
      </c>
      <c r="V826" s="157">
        <f>IF(E826="","",U826/(U826+T826))</f>
        <v/>
      </c>
      <c r="W826" s="86">
        <f>IF(B826="","", IF(ROUND(V826,10)=ROUND(D826,10),"Correct", "Error"))</f>
        <v/>
      </c>
      <c r="X826" s="158">
        <f>IF(B826="","", T826+U826)</f>
        <v/>
      </c>
    </row>
    <row customHeight="1" ht="13.5" r="827" s="75">
      <c r="A827" s="126">
        <f>IF('Time Series Inputs'!A827="","",'Time Series Inputs'!A827)</f>
        <v/>
      </c>
      <c r="B827" s="157">
        <f>IF('Time Series Inputs'!B827="","",'Time Series Inputs'!B827)</f>
        <v/>
      </c>
      <c r="C827" s="157">
        <f>IF('Time Series Inputs'!C827="","",'Time Series Inputs'!C827)</f>
        <v/>
      </c>
      <c r="D827" s="157">
        <f>IF(A827="","",'Apply Constraints'!A827)</f>
        <v/>
      </c>
      <c r="E827" s="157">
        <f>IF(B827="","",(V826*B827/B826/(1+V826*(B827/B826-1))))</f>
        <v/>
      </c>
      <c r="F827" s="157">
        <f>IF(B827="","",R826*B827+T826)</f>
        <v/>
      </c>
      <c r="G827" s="157">
        <f>IF(B827="","", E827*F827)</f>
        <v/>
      </c>
      <c r="H827" s="157">
        <f>IF(B827="","", F827 - R826*B827)</f>
        <v/>
      </c>
      <c r="I827" s="157">
        <f>IF(B827="","", G827/B827)</f>
        <v/>
      </c>
      <c r="J827" s="157">
        <f>IF(B827="","", -F827* (1-(1-ANNUAL_STRATEGY_FEE)^(1/252)))</f>
        <v/>
      </c>
      <c r="K827" s="157">
        <f>IF(B827="","", H827+J827)</f>
        <v/>
      </c>
      <c r="L827" s="157">
        <f>IF(B827="","", K827+G827)</f>
        <v/>
      </c>
      <c r="M827" s="157">
        <f>IF(B827="","", G827/L827)</f>
        <v/>
      </c>
      <c r="N827" s="157">
        <f>IF(B827="","",(D827-M827))</f>
        <v/>
      </c>
      <c r="O827" s="157">
        <f>IF(B827="","",BID_OFFER_SPREAD/2*D827)</f>
        <v/>
      </c>
      <c r="P827" s="157">
        <f>IF(A827="","",IF(D827=0,-E827,IF(AND(D827=(N827+O827),NOT(O827=0)),0,IF(D827&gt;=M827,N827/(1+O827),N827/(1-O827)))))</f>
        <v/>
      </c>
      <c r="Q827" s="157">
        <f>IF(B827="","", IF(D827=0,F827*P827/B827, L827*P827/B827))</f>
        <v/>
      </c>
      <c r="R827" s="157">
        <f>IF(B827="","", Q827+I827)</f>
        <v/>
      </c>
      <c r="S827" s="157">
        <f>IF(A827="","",IF(Q827&gt;0,-Q827*B827*(1+BID_OFFER_SPREAD/2),-Q827*B827*(1-BID_OFFER_SPREAD/2)))</f>
        <v/>
      </c>
      <c r="T827" s="157">
        <f>IF(B827="","", K827+S827)</f>
        <v/>
      </c>
      <c r="U827" s="157">
        <f>IF(B827="","", R827*B827)</f>
        <v/>
      </c>
      <c r="V827" s="157">
        <f>IF(E827="","",U827/(U827+T827))</f>
        <v/>
      </c>
      <c r="W827" s="86">
        <f>IF(B827="","", IF(ROUND(V827,10)=ROUND(D827,10),"Correct", "Error"))</f>
        <v/>
      </c>
      <c r="X827" s="158">
        <f>IF(B827="","", T827+U827)</f>
        <v/>
      </c>
    </row>
    <row customHeight="1" ht="13.5" r="828" s="75">
      <c r="A828" s="126">
        <f>IF('Time Series Inputs'!A828="","",'Time Series Inputs'!A828)</f>
        <v/>
      </c>
      <c r="B828" s="157">
        <f>IF('Time Series Inputs'!B828="","",'Time Series Inputs'!B828)</f>
        <v/>
      </c>
      <c r="C828" s="157">
        <f>IF('Time Series Inputs'!C828="","",'Time Series Inputs'!C828)</f>
        <v/>
      </c>
      <c r="D828" s="157">
        <f>IF(A828="","",'Apply Constraints'!A828)</f>
        <v/>
      </c>
      <c r="E828" s="157">
        <f>IF(B828="","",(V827*B828/B827/(1+V827*(B828/B827-1))))</f>
        <v/>
      </c>
      <c r="F828" s="157">
        <f>IF(B828="","",R827*B828+T827)</f>
        <v/>
      </c>
      <c r="G828" s="157">
        <f>IF(B828="","", E828*F828)</f>
        <v/>
      </c>
      <c r="H828" s="157">
        <f>IF(B828="","", F828 - R827*B828)</f>
        <v/>
      </c>
      <c r="I828" s="157">
        <f>IF(B828="","", G828/B828)</f>
        <v/>
      </c>
      <c r="J828" s="157">
        <f>IF(B828="","", -F828* (1-(1-ANNUAL_STRATEGY_FEE)^(1/252)))</f>
        <v/>
      </c>
      <c r="K828" s="157">
        <f>IF(B828="","", H828+J828)</f>
        <v/>
      </c>
      <c r="L828" s="157">
        <f>IF(B828="","", K828+G828)</f>
        <v/>
      </c>
      <c r="M828" s="157">
        <f>IF(B828="","", G828/L828)</f>
        <v/>
      </c>
      <c r="N828" s="157">
        <f>IF(B828="","",(D828-M828))</f>
        <v/>
      </c>
      <c r="O828" s="157">
        <f>IF(B828="","",BID_OFFER_SPREAD/2*D828)</f>
        <v/>
      </c>
      <c r="P828" s="157">
        <f>IF(A828="","",IF(D828=0,-E828,IF(AND(D828=(N828+O828),NOT(O828=0)),0,IF(D828&gt;=M828,N828/(1+O828),N828/(1-O828)))))</f>
        <v/>
      </c>
      <c r="Q828" s="157">
        <f>IF(B828="","", IF(D828=0,F828*P828/B828, L828*P828/B828))</f>
        <v/>
      </c>
      <c r="R828" s="157">
        <f>IF(B828="","", Q828+I828)</f>
        <v/>
      </c>
      <c r="S828" s="157">
        <f>IF(A828="","",IF(Q828&gt;0,-Q828*B828*(1+BID_OFFER_SPREAD/2),-Q828*B828*(1-BID_OFFER_SPREAD/2)))</f>
        <v/>
      </c>
      <c r="T828" s="157">
        <f>IF(B828="","", K828+S828)</f>
        <v/>
      </c>
      <c r="U828" s="157">
        <f>IF(B828="","", R828*B828)</f>
        <v/>
      </c>
      <c r="V828" s="157">
        <f>IF(E828="","",U828/(U828+T828))</f>
        <v/>
      </c>
      <c r="W828" s="86">
        <f>IF(B828="","", IF(ROUND(V828,10)=ROUND(D828,10),"Correct", "Error"))</f>
        <v/>
      </c>
      <c r="X828" s="158">
        <f>IF(B828="","", T828+U828)</f>
        <v/>
      </c>
    </row>
    <row customHeight="1" ht="13.5" r="829" s="75">
      <c r="A829" s="126">
        <f>IF('Time Series Inputs'!A829="","",'Time Series Inputs'!A829)</f>
        <v/>
      </c>
      <c r="B829" s="157">
        <f>IF('Time Series Inputs'!B829="","",'Time Series Inputs'!B829)</f>
        <v/>
      </c>
      <c r="C829" s="157">
        <f>IF('Time Series Inputs'!C829="","",'Time Series Inputs'!C829)</f>
        <v/>
      </c>
      <c r="D829" s="157">
        <f>IF(A829="","",'Apply Constraints'!A829)</f>
        <v/>
      </c>
      <c r="E829" s="157">
        <f>IF(B829="","",(V828*B829/B828/(1+V828*(B829/B828-1))))</f>
        <v/>
      </c>
      <c r="F829" s="157">
        <f>IF(B829="","",R828*B829+T828)</f>
        <v/>
      </c>
      <c r="G829" s="157">
        <f>IF(B829="","", E829*F829)</f>
        <v/>
      </c>
      <c r="H829" s="157">
        <f>IF(B829="","", F829 - R828*B829)</f>
        <v/>
      </c>
      <c r="I829" s="157">
        <f>IF(B829="","", G829/B829)</f>
        <v/>
      </c>
      <c r="J829" s="157">
        <f>IF(B829="","", -F829* (1-(1-ANNUAL_STRATEGY_FEE)^(1/252)))</f>
        <v/>
      </c>
      <c r="K829" s="157">
        <f>IF(B829="","", H829+J829)</f>
        <v/>
      </c>
      <c r="L829" s="157">
        <f>IF(B829="","", K829+G829)</f>
        <v/>
      </c>
      <c r="M829" s="157">
        <f>IF(B829="","", G829/L829)</f>
        <v/>
      </c>
      <c r="N829" s="157">
        <f>IF(B829="","",(D829-M829))</f>
        <v/>
      </c>
      <c r="O829" s="157">
        <f>IF(B829="","",BID_OFFER_SPREAD/2*D829)</f>
        <v/>
      </c>
      <c r="P829" s="157">
        <f>IF(A829="","",IF(D829=0,-E829,IF(AND(D829=(N829+O829),NOT(O829=0)),0,IF(D829&gt;=M829,N829/(1+O829),N829/(1-O829)))))</f>
        <v/>
      </c>
      <c r="Q829" s="157">
        <f>IF(B829="","", IF(D829=0,F829*P829/B829, L829*P829/B829))</f>
        <v/>
      </c>
      <c r="R829" s="157">
        <f>IF(B829="","", Q829+I829)</f>
        <v/>
      </c>
      <c r="S829" s="157">
        <f>IF(A829="","",IF(Q829&gt;0,-Q829*B829*(1+BID_OFFER_SPREAD/2),-Q829*B829*(1-BID_OFFER_SPREAD/2)))</f>
        <v/>
      </c>
      <c r="T829" s="157">
        <f>IF(B829="","", K829+S829)</f>
        <v/>
      </c>
      <c r="U829" s="157">
        <f>IF(B829="","", R829*B829)</f>
        <v/>
      </c>
      <c r="V829" s="157">
        <f>IF(E829="","",U829/(U829+T829))</f>
        <v/>
      </c>
      <c r="W829" s="86">
        <f>IF(B829="","", IF(ROUND(V829,10)=ROUND(D829,10),"Correct", "Error"))</f>
        <v/>
      </c>
      <c r="X829" s="158">
        <f>IF(B829="","", T829+U829)</f>
        <v/>
      </c>
    </row>
    <row customHeight="1" ht="13.5" r="830" s="75">
      <c r="A830" s="126">
        <f>IF('Time Series Inputs'!A830="","",'Time Series Inputs'!A830)</f>
        <v/>
      </c>
      <c r="B830" s="157">
        <f>IF('Time Series Inputs'!B830="","",'Time Series Inputs'!B830)</f>
        <v/>
      </c>
      <c r="C830" s="157">
        <f>IF('Time Series Inputs'!C830="","",'Time Series Inputs'!C830)</f>
        <v/>
      </c>
      <c r="D830" s="157">
        <f>IF(A830="","",'Apply Constraints'!A830)</f>
        <v/>
      </c>
      <c r="E830" s="157">
        <f>IF(B830="","",(V829*B830/B829/(1+V829*(B830/B829-1))))</f>
        <v/>
      </c>
      <c r="F830" s="157">
        <f>IF(B830="","",R829*B830+T829)</f>
        <v/>
      </c>
      <c r="G830" s="157">
        <f>IF(B830="","", E830*F830)</f>
        <v/>
      </c>
      <c r="H830" s="157">
        <f>IF(B830="","", F830 - R829*B830)</f>
        <v/>
      </c>
      <c r="I830" s="157">
        <f>IF(B830="","", G830/B830)</f>
        <v/>
      </c>
      <c r="J830" s="157">
        <f>IF(B830="","", -F830* (1-(1-ANNUAL_STRATEGY_FEE)^(1/252)))</f>
        <v/>
      </c>
      <c r="K830" s="157">
        <f>IF(B830="","", H830+J830)</f>
        <v/>
      </c>
      <c r="L830" s="157">
        <f>IF(B830="","", K830+G830)</f>
        <v/>
      </c>
      <c r="M830" s="157">
        <f>IF(B830="","", G830/L830)</f>
        <v/>
      </c>
      <c r="N830" s="157">
        <f>IF(B830="","",(D830-M830))</f>
        <v/>
      </c>
      <c r="O830" s="157">
        <f>IF(B830="","",BID_OFFER_SPREAD/2*D830)</f>
        <v/>
      </c>
      <c r="P830" s="157">
        <f>IF(A830="","",IF(D830=0,-E830,IF(AND(D830=(N830+O830),NOT(O830=0)),0,IF(D830&gt;=M830,N830/(1+O830),N830/(1-O830)))))</f>
        <v/>
      </c>
      <c r="Q830" s="157">
        <f>IF(B830="","", IF(D830=0,F830*P830/B830, L830*P830/B830))</f>
        <v/>
      </c>
      <c r="R830" s="157">
        <f>IF(B830="","", Q830+I830)</f>
        <v/>
      </c>
      <c r="S830" s="157">
        <f>IF(A830="","",IF(Q830&gt;0,-Q830*B830*(1+BID_OFFER_SPREAD/2),-Q830*B830*(1-BID_OFFER_SPREAD/2)))</f>
        <v/>
      </c>
      <c r="T830" s="157">
        <f>IF(B830="","", K830+S830)</f>
        <v/>
      </c>
      <c r="U830" s="157">
        <f>IF(B830="","", R830*B830)</f>
        <v/>
      </c>
      <c r="V830" s="157">
        <f>IF(E830="","",U830/(U830+T830))</f>
        <v/>
      </c>
      <c r="W830" s="86">
        <f>IF(B830="","", IF(ROUND(V830,10)=ROUND(D830,10),"Correct", "Error"))</f>
        <v/>
      </c>
      <c r="X830" s="158">
        <f>IF(B830="","", T830+U830)</f>
        <v/>
      </c>
    </row>
    <row customHeight="1" ht="13.5" r="831" s="75">
      <c r="A831" s="126">
        <f>IF('Time Series Inputs'!A831="","",'Time Series Inputs'!A831)</f>
        <v/>
      </c>
      <c r="B831" s="157">
        <f>IF('Time Series Inputs'!B831="","",'Time Series Inputs'!B831)</f>
        <v/>
      </c>
      <c r="C831" s="157">
        <f>IF('Time Series Inputs'!C831="","",'Time Series Inputs'!C831)</f>
        <v/>
      </c>
      <c r="D831" s="157">
        <f>IF(A831="","",'Apply Constraints'!A831)</f>
        <v/>
      </c>
      <c r="E831" s="157">
        <f>IF(B831="","",(V830*B831/B830/(1+V830*(B831/B830-1))))</f>
        <v/>
      </c>
      <c r="F831" s="157">
        <f>IF(B831="","",R830*B831+T830)</f>
        <v/>
      </c>
      <c r="G831" s="157">
        <f>IF(B831="","", E831*F831)</f>
        <v/>
      </c>
      <c r="H831" s="157">
        <f>IF(B831="","", F831 - R830*B831)</f>
        <v/>
      </c>
      <c r="I831" s="157">
        <f>IF(B831="","", G831/B831)</f>
        <v/>
      </c>
      <c r="J831" s="157">
        <f>IF(B831="","", -F831* (1-(1-ANNUAL_STRATEGY_FEE)^(1/252)))</f>
        <v/>
      </c>
      <c r="K831" s="157">
        <f>IF(B831="","", H831+J831)</f>
        <v/>
      </c>
      <c r="L831" s="157">
        <f>IF(B831="","", K831+G831)</f>
        <v/>
      </c>
      <c r="M831" s="157">
        <f>IF(B831="","", G831/L831)</f>
        <v/>
      </c>
      <c r="N831" s="157">
        <f>IF(B831="","",(D831-M831))</f>
        <v/>
      </c>
      <c r="O831" s="157">
        <f>IF(B831="","",BID_OFFER_SPREAD/2*D831)</f>
        <v/>
      </c>
      <c r="P831" s="157">
        <f>IF(A831="","",IF(D831=0,-E831,IF(AND(D831=(N831+O831),NOT(O831=0)),0,IF(D831&gt;=M831,N831/(1+O831),N831/(1-O831)))))</f>
        <v/>
      </c>
      <c r="Q831" s="157">
        <f>IF(B831="","", IF(D831=0,F831*P831/B831, L831*P831/B831))</f>
        <v/>
      </c>
      <c r="R831" s="157">
        <f>IF(B831="","", Q831+I831)</f>
        <v/>
      </c>
      <c r="S831" s="157">
        <f>IF(A831="","",IF(Q831&gt;0,-Q831*B831*(1+BID_OFFER_SPREAD/2),-Q831*B831*(1-BID_OFFER_SPREAD/2)))</f>
        <v/>
      </c>
      <c r="T831" s="157">
        <f>IF(B831="","", K831+S831)</f>
        <v/>
      </c>
      <c r="U831" s="157">
        <f>IF(B831="","", R831*B831)</f>
        <v/>
      </c>
      <c r="V831" s="157">
        <f>IF(E831="","",U831/(U831+T831))</f>
        <v/>
      </c>
      <c r="W831" s="86">
        <f>IF(B831="","", IF(ROUND(V831,10)=ROUND(D831,10),"Correct", "Error"))</f>
        <v/>
      </c>
      <c r="X831" s="158">
        <f>IF(B831="","", T831+U831)</f>
        <v/>
      </c>
    </row>
    <row customHeight="1" ht="13.5" r="832" s="75">
      <c r="A832" s="126">
        <f>IF('Time Series Inputs'!A832="","",'Time Series Inputs'!A832)</f>
        <v/>
      </c>
      <c r="B832" s="157">
        <f>IF('Time Series Inputs'!B832="","",'Time Series Inputs'!B832)</f>
        <v/>
      </c>
      <c r="C832" s="157">
        <f>IF('Time Series Inputs'!C832="","",'Time Series Inputs'!C832)</f>
        <v/>
      </c>
      <c r="D832" s="157">
        <f>IF(A832="","",'Apply Constraints'!A832)</f>
        <v/>
      </c>
      <c r="E832" s="157">
        <f>IF(B832="","",(V831*B832/B831/(1+V831*(B832/B831-1))))</f>
        <v/>
      </c>
      <c r="F832" s="157">
        <f>IF(B832="","",R831*B832+T831)</f>
        <v/>
      </c>
      <c r="G832" s="157">
        <f>IF(B832="","", E832*F832)</f>
        <v/>
      </c>
      <c r="H832" s="157">
        <f>IF(B832="","", F832 - R831*B832)</f>
        <v/>
      </c>
      <c r="I832" s="157">
        <f>IF(B832="","", G832/B832)</f>
        <v/>
      </c>
      <c r="J832" s="157">
        <f>IF(B832="","", -F832* (1-(1-ANNUAL_STRATEGY_FEE)^(1/252)))</f>
        <v/>
      </c>
      <c r="K832" s="157">
        <f>IF(B832="","", H832+J832)</f>
        <v/>
      </c>
      <c r="L832" s="157">
        <f>IF(B832="","", K832+G832)</f>
        <v/>
      </c>
      <c r="M832" s="157">
        <f>IF(B832="","", G832/L832)</f>
        <v/>
      </c>
      <c r="N832" s="157">
        <f>IF(B832="","",(D832-M832))</f>
        <v/>
      </c>
      <c r="O832" s="157">
        <f>IF(B832="","",BID_OFFER_SPREAD/2*D832)</f>
        <v/>
      </c>
      <c r="P832" s="157">
        <f>IF(A832="","",IF(D832=0,-E832,IF(AND(D832=(N832+O832),NOT(O832=0)),0,IF(D832&gt;=M832,N832/(1+O832),N832/(1-O832)))))</f>
        <v/>
      </c>
      <c r="Q832" s="157">
        <f>IF(B832="","", IF(D832=0,F832*P832/B832, L832*P832/B832))</f>
        <v/>
      </c>
      <c r="R832" s="157">
        <f>IF(B832="","", Q832+I832)</f>
        <v/>
      </c>
      <c r="S832" s="157">
        <f>IF(A832="","",IF(Q832&gt;0,-Q832*B832*(1+BID_OFFER_SPREAD/2),-Q832*B832*(1-BID_OFFER_SPREAD/2)))</f>
        <v/>
      </c>
      <c r="T832" s="157">
        <f>IF(B832="","", K832+S832)</f>
        <v/>
      </c>
      <c r="U832" s="157">
        <f>IF(B832="","", R832*B832)</f>
        <v/>
      </c>
      <c r="V832" s="157">
        <f>IF(E832="","",U832/(U832+T832))</f>
        <v/>
      </c>
      <c r="W832" s="86">
        <f>IF(B832="","", IF(ROUND(V832,10)=ROUND(D832,10),"Correct", "Error"))</f>
        <v/>
      </c>
      <c r="X832" s="158">
        <f>IF(B832="","", T832+U832)</f>
        <v/>
      </c>
    </row>
    <row customHeight="1" ht="13.5" r="833" s="75">
      <c r="A833" s="126">
        <f>IF('Time Series Inputs'!A833="","",'Time Series Inputs'!A833)</f>
        <v/>
      </c>
      <c r="B833" s="157">
        <f>IF('Time Series Inputs'!B833="","",'Time Series Inputs'!B833)</f>
        <v/>
      </c>
      <c r="C833" s="157">
        <f>IF('Time Series Inputs'!C833="","",'Time Series Inputs'!C833)</f>
        <v/>
      </c>
      <c r="D833" s="157">
        <f>IF(A833="","",'Apply Constraints'!A833)</f>
        <v/>
      </c>
      <c r="E833" s="157">
        <f>IF(B833="","",(V832*B833/B832/(1+V832*(B833/B832-1))))</f>
        <v/>
      </c>
      <c r="F833" s="157">
        <f>IF(B833="","",R832*B833+T832)</f>
        <v/>
      </c>
      <c r="G833" s="157">
        <f>IF(B833="","", E833*F833)</f>
        <v/>
      </c>
      <c r="H833" s="157">
        <f>IF(B833="","", F833 - R832*B833)</f>
        <v/>
      </c>
      <c r="I833" s="157">
        <f>IF(B833="","", G833/B833)</f>
        <v/>
      </c>
      <c r="J833" s="157">
        <f>IF(B833="","", -F833* (1-(1-ANNUAL_STRATEGY_FEE)^(1/252)))</f>
        <v/>
      </c>
      <c r="K833" s="157">
        <f>IF(B833="","", H833+J833)</f>
        <v/>
      </c>
      <c r="L833" s="157">
        <f>IF(B833="","", K833+G833)</f>
        <v/>
      </c>
      <c r="M833" s="157">
        <f>IF(B833="","", G833/L833)</f>
        <v/>
      </c>
      <c r="N833" s="157">
        <f>IF(B833="","",(D833-M833))</f>
        <v/>
      </c>
      <c r="O833" s="157">
        <f>IF(B833="","",BID_OFFER_SPREAD/2*D833)</f>
        <v/>
      </c>
      <c r="P833" s="157">
        <f>IF(A833="","",IF(D833=0,-E833,IF(AND(D833=(N833+O833),NOT(O833=0)),0,IF(D833&gt;=M833,N833/(1+O833),N833/(1-O833)))))</f>
        <v/>
      </c>
      <c r="Q833" s="157">
        <f>IF(B833="","", IF(D833=0,F833*P833/B833, L833*P833/B833))</f>
        <v/>
      </c>
      <c r="R833" s="157">
        <f>IF(B833="","", Q833+I833)</f>
        <v/>
      </c>
      <c r="S833" s="157">
        <f>IF(A833="","",IF(Q833&gt;0,-Q833*B833*(1+BID_OFFER_SPREAD/2),-Q833*B833*(1-BID_OFFER_SPREAD/2)))</f>
        <v/>
      </c>
      <c r="T833" s="157">
        <f>IF(B833="","", K833+S833)</f>
        <v/>
      </c>
      <c r="U833" s="157">
        <f>IF(B833="","", R833*B833)</f>
        <v/>
      </c>
      <c r="V833" s="157">
        <f>IF(E833="","",U833/(U833+T833))</f>
        <v/>
      </c>
      <c r="W833" s="86">
        <f>IF(B833="","", IF(ROUND(V833,10)=ROUND(D833,10),"Correct", "Error"))</f>
        <v/>
      </c>
      <c r="X833" s="158">
        <f>IF(B833="","", T833+U833)</f>
        <v/>
      </c>
    </row>
    <row customHeight="1" ht="13.5" r="834" s="75">
      <c r="A834" s="126">
        <f>IF('Time Series Inputs'!A834="","",'Time Series Inputs'!A834)</f>
        <v/>
      </c>
      <c r="B834" s="157">
        <f>IF('Time Series Inputs'!B834="","",'Time Series Inputs'!B834)</f>
        <v/>
      </c>
      <c r="C834" s="157">
        <f>IF('Time Series Inputs'!C834="","",'Time Series Inputs'!C834)</f>
        <v/>
      </c>
      <c r="D834" s="157">
        <f>IF(A834="","",'Apply Constraints'!A834)</f>
        <v/>
      </c>
      <c r="E834" s="157">
        <f>IF(B834="","",(V833*B834/B833/(1+V833*(B834/B833-1))))</f>
        <v/>
      </c>
      <c r="F834" s="157">
        <f>IF(B834="","",R833*B834+T833)</f>
        <v/>
      </c>
      <c r="G834" s="157">
        <f>IF(B834="","", E834*F834)</f>
        <v/>
      </c>
      <c r="H834" s="157">
        <f>IF(B834="","", F834 - R833*B834)</f>
        <v/>
      </c>
      <c r="I834" s="157">
        <f>IF(B834="","", G834/B834)</f>
        <v/>
      </c>
      <c r="J834" s="157">
        <f>IF(B834="","", -F834* (1-(1-ANNUAL_STRATEGY_FEE)^(1/252)))</f>
        <v/>
      </c>
      <c r="K834" s="157">
        <f>IF(B834="","", H834+J834)</f>
        <v/>
      </c>
      <c r="L834" s="157">
        <f>IF(B834="","", K834+G834)</f>
        <v/>
      </c>
      <c r="M834" s="157">
        <f>IF(B834="","", G834/L834)</f>
        <v/>
      </c>
      <c r="N834" s="157">
        <f>IF(B834="","",(D834-M834))</f>
        <v/>
      </c>
      <c r="O834" s="157">
        <f>IF(B834="","",BID_OFFER_SPREAD/2*D834)</f>
        <v/>
      </c>
      <c r="P834" s="157">
        <f>IF(A834="","",IF(D834=0,-E834,IF(AND(D834=(N834+O834),NOT(O834=0)),0,IF(D834&gt;=M834,N834/(1+O834),N834/(1-O834)))))</f>
        <v/>
      </c>
      <c r="Q834" s="157">
        <f>IF(B834="","", IF(D834=0,F834*P834/B834, L834*P834/B834))</f>
        <v/>
      </c>
      <c r="R834" s="157">
        <f>IF(B834="","", Q834+I834)</f>
        <v/>
      </c>
      <c r="S834" s="157">
        <f>IF(A834="","",IF(Q834&gt;0,-Q834*B834*(1+BID_OFFER_SPREAD/2),-Q834*B834*(1-BID_OFFER_SPREAD/2)))</f>
        <v/>
      </c>
      <c r="T834" s="157">
        <f>IF(B834="","", K834+S834)</f>
        <v/>
      </c>
      <c r="U834" s="157">
        <f>IF(B834="","", R834*B834)</f>
        <v/>
      </c>
      <c r="V834" s="157">
        <f>IF(E834="","",U834/(U834+T834))</f>
        <v/>
      </c>
      <c r="W834" s="86">
        <f>IF(B834="","", IF(ROUND(V834,10)=ROUND(D834,10),"Correct", "Error"))</f>
        <v/>
      </c>
      <c r="X834" s="158">
        <f>IF(B834="","", T834+U834)</f>
        <v/>
      </c>
    </row>
    <row customHeight="1" ht="13.5" r="835" s="75">
      <c r="A835" s="126">
        <f>IF('Time Series Inputs'!A835="","",'Time Series Inputs'!A835)</f>
        <v/>
      </c>
      <c r="B835" s="157">
        <f>IF('Time Series Inputs'!B835="","",'Time Series Inputs'!B835)</f>
        <v/>
      </c>
      <c r="C835" s="157">
        <f>IF('Time Series Inputs'!C835="","",'Time Series Inputs'!C835)</f>
        <v/>
      </c>
      <c r="D835" s="157">
        <f>IF(A835="","",'Apply Constraints'!A835)</f>
        <v/>
      </c>
      <c r="E835" s="157">
        <f>IF(B835="","",(V834*B835/B834/(1+V834*(B835/B834-1))))</f>
        <v/>
      </c>
      <c r="F835" s="157">
        <f>IF(B835="","",R834*B835+T834)</f>
        <v/>
      </c>
      <c r="G835" s="157">
        <f>IF(B835="","", E835*F835)</f>
        <v/>
      </c>
      <c r="H835" s="157">
        <f>IF(B835="","", F835 - R834*B835)</f>
        <v/>
      </c>
      <c r="I835" s="157">
        <f>IF(B835="","", G835/B835)</f>
        <v/>
      </c>
      <c r="J835" s="157">
        <f>IF(B835="","", -F835* (1-(1-ANNUAL_STRATEGY_FEE)^(1/252)))</f>
        <v/>
      </c>
      <c r="K835" s="157">
        <f>IF(B835="","", H835+J835)</f>
        <v/>
      </c>
      <c r="L835" s="157">
        <f>IF(B835="","", K835+G835)</f>
        <v/>
      </c>
      <c r="M835" s="157">
        <f>IF(B835="","", G835/L835)</f>
        <v/>
      </c>
      <c r="N835" s="157">
        <f>IF(B835="","",(D835-M835))</f>
        <v/>
      </c>
      <c r="O835" s="157">
        <f>IF(B835="","",BID_OFFER_SPREAD/2*D835)</f>
        <v/>
      </c>
      <c r="P835" s="157">
        <f>IF(A835="","",IF(D835=0,-E835,IF(AND(D835=(N835+O835),NOT(O835=0)),0,IF(D835&gt;=M835,N835/(1+O835),N835/(1-O835)))))</f>
        <v/>
      </c>
      <c r="Q835" s="157">
        <f>IF(B835="","", IF(D835=0,F835*P835/B835, L835*P835/B835))</f>
        <v/>
      </c>
      <c r="R835" s="157">
        <f>IF(B835="","", Q835+I835)</f>
        <v/>
      </c>
      <c r="S835" s="157">
        <f>IF(A835="","",IF(Q835&gt;0,-Q835*B835*(1+BID_OFFER_SPREAD/2),-Q835*B835*(1-BID_OFFER_SPREAD/2)))</f>
        <v/>
      </c>
      <c r="T835" s="157">
        <f>IF(B835="","", K835+S835)</f>
        <v/>
      </c>
      <c r="U835" s="157">
        <f>IF(B835="","", R835*B835)</f>
        <v/>
      </c>
      <c r="V835" s="157">
        <f>IF(E835="","",U835/(U835+T835))</f>
        <v/>
      </c>
      <c r="W835" s="86">
        <f>IF(B835="","", IF(ROUND(V835,10)=ROUND(D835,10),"Correct", "Error"))</f>
        <v/>
      </c>
      <c r="X835" s="158">
        <f>IF(B835="","", T835+U835)</f>
        <v/>
      </c>
    </row>
    <row customHeight="1" ht="13.5" r="836" s="75">
      <c r="A836" s="126">
        <f>IF('Time Series Inputs'!A836="","",'Time Series Inputs'!A836)</f>
        <v/>
      </c>
      <c r="B836" s="157">
        <f>IF('Time Series Inputs'!B836="","",'Time Series Inputs'!B836)</f>
        <v/>
      </c>
      <c r="C836" s="157">
        <f>IF('Time Series Inputs'!C836="","",'Time Series Inputs'!C836)</f>
        <v/>
      </c>
      <c r="D836" s="157">
        <f>IF(A836="","",'Apply Constraints'!A836)</f>
        <v/>
      </c>
      <c r="E836" s="157">
        <f>IF(B836="","",(V835*B836/B835/(1+V835*(B836/B835-1))))</f>
        <v/>
      </c>
      <c r="F836" s="157">
        <f>IF(B836="","",R835*B836+T835)</f>
        <v/>
      </c>
      <c r="G836" s="157">
        <f>IF(B836="","", E836*F836)</f>
        <v/>
      </c>
      <c r="H836" s="157">
        <f>IF(B836="","", F836 - R835*B836)</f>
        <v/>
      </c>
      <c r="I836" s="157">
        <f>IF(B836="","", G836/B836)</f>
        <v/>
      </c>
      <c r="J836" s="157">
        <f>IF(B836="","", -F836* (1-(1-ANNUAL_STRATEGY_FEE)^(1/252)))</f>
        <v/>
      </c>
      <c r="K836" s="157">
        <f>IF(B836="","", H836+J836)</f>
        <v/>
      </c>
      <c r="L836" s="157">
        <f>IF(B836="","", K836+G836)</f>
        <v/>
      </c>
      <c r="M836" s="157">
        <f>IF(B836="","", G836/L836)</f>
        <v/>
      </c>
      <c r="N836" s="157">
        <f>IF(B836="","",(D836-M836))</f>
        <v/>
      </c>
      <c r="O836" s="157">
        <f>IF(B836="","",BID_OFFER_SPREAD/2*D836)</f>
        <v/>
      </c>
      <c r="P836" s="157">
        <f>IF(A836="","",IF(D836=0,-E836,IF(AND(D836=(N836+O836),NOT(O836=0)),0,IF(D836&gt;=M836,N836/(1+O836),N836/(1-O836)))))</f>
        <v/>
      </c>
      <c r="Q836" s="157">
        <f>IF(B836="","", IF(D836=0,F836*P836/B836, L836*P836/B836))</f>
        <v/>
      </c>
      <c r="R836" s="157">
        <f>IF(B836="","", Q836+I836)</f>
        <v/>
      </c>
      <c r="S836" s="157">
        <f>IF(A836="","",IF(Q836&gt;0,-Q836*B836*(1+BID_OFFER_SPREAD/2),-Q836*B836*(1-BID_OFFER_SPREAD/2)))</f>
        <v/>
      </c>
      <c r="T836" s="157">
        <f>IF(B836="","", K836+S836)</f>
        <v/>
      </c>
      <c r="U836" s="157">
        <f>IF(B836="","", R836*B836)</f>
        <v/>
      </c>
      <c r="V836" s="157">
        <f>IF(E836="","",U836/(U836+T836))</f>
        <v/>
      </c>
      <c r="W836" s="86">
        <f>IF(B836="","", IF(ROUND(V836,10)=ROUND(D836,10),"Correct", "Error"))</f>
        <v/>
      </c>
      <c r="X836" s="158">
        <f>IF(B836="","", T836+U836)</f>
        <v/>
      </c>
    </row>
    <row customHeight="1" ht="13.5" r="837" s="75">
      <c r="A837" s="126">
        <f>IF('Time Series Inputs'!A837="","",'Time Series Inputs'!A837)</f>
        <v/>
      </c>
      <c r="B837" s="157">
        <f>IF('Time Series Inputs'!B837="","",'Time Series Inputs'!B837)</f>
        <v/>
      </c>
      <c r="C837" s="157">
        <f>IF('Time Series Inputs'!C837="","",'Time Series Inputs'!C837)</f>
        <v/>
      </c>
      <c r="D837" s="157">
        <f>IF(A837="","",'Apply Constraints'!A837)</f>
        <v/>
      </c>
      <c r="E837" s="157">
        <f>IF(B837="","",(V836*B837/B836/(1+V836*(B837/B836-1))))</f>
        <v/>
      </c>
      <c r="F837" s="157">
        <f>IF(B837="","",R836*B837+T836)</f>
        <v/>
      </c>
      <c r="G837" s="157">
        <f>IF(B837="","", E837*F837)</f>
        <v/>
      </c>
      <c r="H837" s="157">
        <f>IF(B837="","", F837 - R836*B837)</f>
        <v/>
      </c>
      <c r="I837" s="157">
        <f>IF(B837="","", G837/B837)</f>
        <v/>
      </c>
      <c r="J837" s="157">
        <f>IF(B837="","", -F837* (1-(1-ANNUAL_STRATEGY_FEE)^(1/252)))</f>
        <v/>
      </c>
      <c r="K837" s="157">
        <f>IF(B837="","", H837+J837)</f>
        <v/>
      </c>
      <c r="L837" s="157">
        <f>IF(B837="","", K837+G837)</f>
        <v/>
      </c>
      <c r="M837" s="157">
        <f>IF(B837="","", G837/L837)</f>
        <v/>
      </c>
      <c r="N837" s="157">
        <f>IF(B837="","",(D837-M837))</f>
        <v/>
      </c>
      <c r="O837" s="157">
        <f>IF(B837="","",BID_OFFER_SPREAD/2*D837)</f>
        <v/>
      </c>
      <c r="P837" s="157">
        <f>IF(A837="","",IF(D837=0,-E837,IF(AND(D837=(N837+O837),NOT(O837=0)),0,IF(D837&gt;=M837,N837/(1+O837),N837/(1-O837)))))</f>
        <v/>
      </c>
      <c r="Q837" s="157">
        <f>IF(B837="","", IF(D837=0,F837*P837/B837, L837*P837/B837))</f>
        <v/>
      </c>
      <c r="R837" s="157">
        <f>IF(B837="","", Q837+I837)</f>
        <v/>
      </c>
      <c r="S837" s="157">
        <f>IF(A837="","",IF(Q837&gt;0,-Q837*B837*(1+BID_OFFER_SPREAD/2),-Q837*B837*(1-BID_OFFER_SPREAD/2)))</f>
        <v/>
      </c>
      <c r="T837" s="157">
        <f>IF(B837="","", K837+S837)</f>
        <v/>
      </c>
      <c r="U837" s="157">
        <f>IF(B837="","", R837*B837)</f>
        <v/>
      </c>
      <c r="V837" s="157">
        <f>IF(E837="","",U837/(U837+T837))</f>
        <v/>
      </c>
      <c r="W837" s="86">
        <f>IF(B837="","", IF(ROUND(V837,10)=ROUND(D837,10),"Correct", "Error"))</f>
        <v/>
      </c>
      <c r="X837" s="158">
        <f>IF(B837="","", T837+U837)</f>
        <v/>
      </c>
    </row>
    <row customHeight="1" ht="13.5" r="838" s="75">
      <c r="A838" s="126">
        <f>IF('Time Series Inputs'!A838="","",'Time Series Inputs'!A838)</f>
        <v/>
      </c>
      <c r="B838" s="157">
        <f>IF('Time Series Inputs'!B838="","",'Time Series Inputs'!B838)</f>
        <v/>
      </c>
      <c r="C838" s="157">
        <f>IF('Time Series Inputs'!C838="","",'Time Series Inputs'!C838)</f>
        <v/>
      </c>
      <c r="D838" s="157">
        <f>IF(A838="","",'Apply Constraints'!A838)</f>
        <v/>
      </c>
      <c r="E838" s="157">
        <f>IF(B838="","",(V837*B838/B837/(1+V837*(B838/B837-1))))</f>
        <v/>
      </c>
      <c r="F838" s="157">
        <f>IF(B838="","",R837*B838+T837)</f>
        <v/>
      </c>
      <c r="G838" s="157">
        <f>IF(B838="","", E838*F838)</f>
        <v/>
      </c>
      <c r="H838" s="157">
        <f>IF(B838="","", F838 - R837*B838)</f>
        <v/>
      </c>
      <c r="I838" s="157">
        <f>IF(B838="","", G838/B838)</f>
        <v/>
      </c>
      <c r="J838" s="157">
        <f>IF(B838="","", -F838* (1-(1-ANNUAL_STRATEGY_FEE)^(1/252)))</f>
        <v/>
      </c>
      <c r="K838" s="157">
        <f>IF(B838="","", H838+J838)</f>
        <v/>
      </c>
      <c r="L838" s="157">
        <f>IF(B838="","", K838+G838)</f>
        <v/>
      </c>
      <c r="M838" s="157">
        <f>IF(B838="","", G838/L838)</f>
        <v/>
      </c>
      <c r="N838" s="157">
        <f>IF(B838="","",(D838-M838))</f>
        <v/>
      </c>
      <c r="O838" s="157">
        <f>IF(B838="","",BID_OFFER_SPREAD/2*D838)</f>
        <v/>
      </c>
      <c r="P838" s="157">
        <f>IF(A838="","",IF(D838=0,-E838,IF(AND(D838=(N838+O838),NOT(O838=0)),0,IF(D838&gt;=M838,N838/(1+O838),N838/(1-O838)))))</f>
        <v/>
      </c>
      <c r="Q838" s="157">
        <f>IF(B838="","", IF(D838=0,F838*P838/B838, L838*P838/B838))</f>
        <v/>
      </c>
      <c r="R838" s="157">
        <f>IF(B838="","", Q838+I838)</f>
        <v/>
      </c>
      <c r="S838" s="157">
        <f>IF(A838="","",IF(Q838&gt;0,-Q838*B838*(1+BID_OFFER_SPREAD/2),-Q838*B838*(1-BID_OFFER_SPREAD/2)))</f>
        <v/>
      </c>
      <c r="T838" s="157">
        <f>IF(B838="","", K838+S838)</f>
        <v/>
      </c>
      <c r="U838" s="157">
        <f>IF(B838="","", R838*B838)</f>
        <v/>
      </c>
      <c r="V838" s="157">
        <f>IF(E838="","",U838/(U838+T838))</f>
        <v/>
      </c>
      <c r="W838" s="86">
        <f>IF(B838="","", IF(ROUND(V838,10)=ROUND(D838,10),"Correct", "Error"))</f>
        <v/>
      </c>
      <c r="X838" s="158">
        <f>IF(B838="","", T838+U838)</f>
        <v/>
      </c>
    </row>
    <row customHeight="1" ht="13.5" r="839" s="75">
      <c r="A839" s="126">
        <f>IF('Time Series Inputs'!A839="","",'Time Series Inputs'!A839)</f>
        <v/>
      </c>
      <c r="B839" s="157">
        <f>IF('Time Series Inputs'!B839="","",'Time Series Inputs'!B839)</f>
        <v/>
      </c>
      <c r="C839" s="157">
        <f>IF('Time Series Inputs'!C839="","",'Time Series Inputs'!C839)</f>
        <v/>
      </c>
      <c r="D839" s="157">
        <f>IF(A839="","",'Apply Constraints'!A839)</f>
        <v/>
      </c>
      <c r="E839" s="157">
        <f>IF(B839="","",(V838*B839/B838/(1+V838*(B839/B838-1))))</f>
        <v/>
      </c>
      <c r="F839" s="157">
        <f>IF(B839="","",R838*B839+T838)</f>
        <v/>
      </c>
      <c r="G839" s="157">
        <f>IF(B839="","", E839*F839)</f>
        <v/>
      </c>
      <c r="H839" s="157">
        <f>IF(B839="","", F839 - R838*B839)</f>
        <v/>
      </c>
      <c r="I839" s="157">
        <f>IF(B839="","", G839/B839)</f>
        <v/>
      </c>
      <c r="J839" s="157">
        <f>IF(B839="","", -F839* (1-(1-ANNUAL_STRATEGY_FEE)^(1/252)))</f>
        <v/>
      </c>
      <c r="K839" s="157">
        <f>IF(B839="","", H839+J839)</f>
        <v/>
      </c>
      <c r="L839" s="157">
        <f>IF(B839="","", K839+G839)</f>
        <v/>
      </c>
      <c r="M839" s="157">
        <f>IF(B839="","", G839/L839)</f>
        <v/>
      </c>
      <c r="N839" s="157">
        <f>IF(B839="","",(D839-M839))</f>
        <v/>
      </c>
      <c r="O839" s="157">
        <f>IF(B839="","",BID_OFFER_SPREAD/2*D839)</f>
        <v/>
      </c>
      <c r="P839" s="157">
        <f>IF(A839="","",IF(D839=0,-E839,IF(AND(D839=(N839+O839),NOT(O839=0)),0,IF(D839&gt;=M839,N839/(1+O839),N839/(1-O839)))))</f>
        <v/>
      </c>
      <c r="Q839" s="157">
        <f>IF(B839="","", IF(D839=0,F839*P839/B839, L839*P839/B839))</f>
        <v/>
      </c>
      <c r="R839" s="157">
        <f>IF(B839="","", Q839+I839)</f>
        <v/>
      </c>
      <c r="S839" s="157">
        <f>IF(A839="","",IF(Q839&gt;0,-Q839*B839*(1+BID_OFFER_SPREAD/2),-Q839*B839*(1-BID_OFFER_SPREAD/2)))</f>
        <v/>
      </c>
      <c r="T839" s="157">
        <f>IF(B839="","", K839+S839)</f>
        <v/>
      </c>
      <c r="U839" s="157">
        <f>IF(B839="","", R839*B839)</f>
        <v/>
      </c>
      <c r="V839" s="157">
        <f>IF(E839="","",U839/(U839+T839))</f>
        <v/>
      </c>
      <c r="W839" s="86">
        <f>IF(B839="","", IF(ROUND(V839,10)=ROUND(D839,10),"Correct", "Error"))</f>
        <v/>
      </c>
      <c r="X839" s="158">
        <f>IF(B839="","", T839+U839)</f>
        <v/>
      </c>
    </row>
    <row customHeight="1" ht="13.5" r="840" s="75">
      <c r="A840" s="126">
        <f>IF('Time Series Inputs'!A840="","",'Time Series Inputs'!A840)</f>
        <v/>
      </c>
      <c r="B840" s="157">
        <f>IF('Time Series Inputs'!B840="","",'Time Series Inputs'!B840)</f>
        <v/>
      </c>
      <c r="C840" s="157">
        <f>IF('Time Series Inputs'!C840="","",'Time Series Inputs'!C840)</f>
        <v/>
      </c>
      <c r="D840" s="157">
        <f>IF(A840="","",'Apply Constraints'!A840)</f>
        <v/>
      </c>
      <c r="E840" s="157">
        <f>IF(B840="","",(V839*B840/B839/(1+V839*(B840/B839-1))))</f>
        <v/>
      </c>
      <c r="F840" s="157">
        <f>IF(B840="","",R839*B840+T839)</f>
        <v/>
      </c>
      <c r="G840" s="157">
        <f>IF(B840="","", E840*F840)</f>
        <v/>
      </c>
      <c r="H840" s="157">
        <f>IF(B840="","", F840 - R839*B840)</f>
        <v/>
      </c>
      <c r="I840" s="157">
        <f>IF(B840="","", G840/B840)</f>
        <v/>
      </c>
      <c r="J840" s="157">
        <f>IF(B840="","", -F840* (1-(1-ANNUAL_STRATEGY_FEE)^(1/252)))</f>
        <v/>
      </c>
      <c r="K840" s="157">
        <f>IF(B840="","", H840+J840)</f>
        <v/>
      </c>
      <c r="L840" s="157">
        <f>IF(B840="","", K840+G840)</f>
        <v/>
      </c>
      <c r="M840" s="157">
        <f>IF(B840="","", G840/L840)</f>
        <v/>
      </c>
      <c r="N840" s="157">
        <f>IF(B840="","",(D840-M840))</f>
        <v/>
      </c>
      <c r="O840" s="157">
        <f>IF(B840="","",BID_OFFER_SPREAD/2*D840)</f>
        <v/>
      </c>
      <c r="P840" s="157">
        <f>IF(A840="","",IF(D840=0,-E840,IF(AND(D840=(N840+O840),NOT(O840=0)),0,IF(D840&gt;=M840,N840/(1+O840),N840/(1-O840)))))</f>
        <v/>
      </c>
      <c r="Q840" s="157">
        <f>IF(B840="","", IF(D840=0,F840*P840/B840, L840*P840/B840))</f>
        <v/>
      </c>
      <c r="R840" s="157">
        <f>IF(B840="","", Q840+I840)</f>
        <v/>
      </c>
      <c r="S840" s="157">
        <f>IF(A840="","",IF(Q840&gt;0,-Q840*B840*(1+BID_OFFER_SPREAD/2),-Q840*B840*(1-BID_OFFER_SPREAD/2)))</f>
        <v/>
      </c>
      <c r="T840" s="157">
        <f>IF(B840="","", K840+S840)</f>
        <v/>
      </c>
      <c r="U840" s="157">
        <f>IF(B840="","", R840*B840)</f>
        <v/>
      </c>
      <c r="V840" s="157">
        <f>IF(E840="","",U840/(U840+T840))</f>
        <v/>
      </c>
      <c r="W840" s="86">
        <f>IF(B840="","", IF(ROUND(V840,10)=ROUND(D840,10),"Correct", "Error"))</f>
        <v/>
      </c>
      <c r="X840" s="158">
        <f>IF(B840="","", T840+U840)</f>
        <v/>
      </c>
    </row>
    <row customHeight="1" ht="13.5" r="841" s="75">
      <c r="A841" s="126">
        <f>IF('Time Series Inputs'!A841="","",'Time Series Inputs'!A841)</f>
        <v/>
      </c>
      <c r="B841" s="157">
        <f>IF('Time Series Inputs'!B841="","",'Time Series Inputs'!B841)</f>
        <v/>
      </c>
      <c r="C841" s="157">
        <f>IF('Time Series Inputs'!C841="","",'Time Series Inputs'!C841)</f>
        <v/>
      </c>
      <c r="D841" s="157">
        <f>IF(A841="","",'Apply Constraints'!A841)</f>
        <v/>
      </c>
      <c r="E841" s="157">
        <f>IF(B841="","",(V840*B841/B840/(1+V840*(B841/B840-1))))</f>
        <v/>
      </c>
      <c r="F841" s="157">
        <f>IF(B841="","",R840*B841+T840)</f>
        <v/>
      </c>
      <c r="G841" s="157">
        <f>IF(B841="","", E841*F841)</f>
        <v/>
      </c>
      <c r="H841" s="157">
        <f>IF(B841="","", F841 - R840*B841)</f>
        <v/>
      </c>
      <c r="I841" s="157">
        <f>IF(B841="","", G841/B841)</f>
        <v/>
      </c>
      <c r="J841" s="157">
        <f>IF(B841="","", -F841* (1-(1-ANNUAL_STRATEGY_FEE)^(1/252)))</f>
        <v/>
      </c>
      <c r="K841" s="157">
        <f>IF(B841="","", H841+J841)</f>
        <v/>
      </c>
      <c r="L841" s="157">
        <f>IF(B841="","", K841+G841)</f>
        <v/>
      </c>
      <c r="M841" s="157">
        <f>IF(B841="","", G841/L841)</f>
        <v/>
      </c>
      <c r="N841" s="157">
        <f>IF(B841="","",(D841-M841))</f>
        <v/>
      </c>
      <c r="O841" s="157">
        <f>IF(B841="","",BID_OFFER_SPREAD/2*D841)</f>
        <v/>
      </c>
      <c r="P841" s="157">
        <f>IF(A841="","",IF(D841=0,-E841,IF(AND(D841=(N841+O841),NOT(O841=0)),0,IF(D841&gt;=M841,N841/(1+O841),N841/(1-O841)))))</f>
        <v/>
      </c>
      <c r="Q841" s="157">
        <f>IF(B841="","", IF(D841=0,F841*P841/B841, L841*P841/B841))</f>
        <v/>
      </c>
      <c r="R841" s="157">
        <f>IF(B841="","", Q841+I841)</f>
        <v/>
      </c>
      <c r="S841" s="157">
        <f>IF(A841="","",IF(Q841&gt;0,-Q841*B841*(1+BID_OFFER_SPREAD/2),-Q841*B841*(1-BID_OFFER_SPREAD/2)))</f>
        <v/>
      </c>
      <c r="T841" s="157">
        <f>IF(B841="","", K841+S841)</f>
        <v/>
      </c>
      <c r="U841" s="157">
        <f>IF(B841="","", R841*B841)</f>
        <v/>
      </c>
      <c r="V841" s="157">
        <f>IF(E841="","",U841/(U841+T841))</f>
        <v/>
      </c>
      <c r="W841" s="86">
        <f>IF(B841="","", IF(ROUND(V841,10)=ROUND(D841,10),"Correct", "Error"))</f>
        <v/>
      </c>
      <c r="X841" s="158">
        <f>IF(B841="","", T841+U841)</f>
        <v/>
      </c>
    </row>
    <row customHeight="1" ht="13.5" r="842" s="75">
      <c r="A842" s="126">
        <f>IF('Time Series Inputs'!A842="","",'Time Series Inputs'!A842)</f>
        <v/>
      </c>
      <c r="B842" s="157">
        <f>IF('Time Series Inputs'!B842="","",'Time Series Inputs'!B842)</f>
        <v/>
      </c>
      <c r="C842" s="157">
        <f>IF('Time Series Inputs'!C842="","",'Time Series Inputs'!C842)</f>
        <v/>
      </c>
      <c r="D842" s="157">
        <f>IF(A842="","",'Apply Constraints'!A842)</f>
        <v/>
      </c>
      <c r="E842" s="157">
        <f>IF(B842="","",(V841*B842/B841/(1+V841*(B842/B841-1))))</f>
        <v/>
      </c>
      <c r="F842" s="157">
        <f>IF(B842="","",R841*B842+T841)</f>
        <v/>
      </c>
      <c r="G842" s="157">
        <f>IF(B842="","", E842*F842)</f>
        <v/>
      </c>
      <c r="H842" s="157">
        <f>IF(B842="","", F842 - R841*B842)</f>
        <v/>
      </c>
      <c r="I842" s="157">
        <f>IF(B842="","", G842/B842)</f>
        <v/>
      </c>
      <c r="J842" s="157">
        <f>IF(B842="","", -F842* (1-(1-ANNUAL_STRATEGY_FEE)^(1/252)))</f>
        <v/>
      </c>
      <c r="K842" s="157">
        <f>IF(B842="","", H842+J842)</f>
        <v/>
      </c>
      <c r="L842" s="157">
        <f>IF(B842="","", K842+G842)</f>
        <v/>
      </c>
      <c r="M842" s="157">
        <f>IF(B842="","", G842/L842)</f>
        <v/>
      </c>
      <c r="N842" s="157">
        <f>IF(B842="","",(D842-M842))</f>
        <v/>
      </c>
      <c r="O842" s="157">
        <f>IF(B842="","",BID_OFFER_SPREAD/2*D842)</f>
        <v/>
      </c>
      <c r="P842" s="157">
        <f>IF(A842="","",IF(D842=0,-E842,IF(AND(D842=(N842+O842),NOT(O842=0)),0,IF(D842&gt;=M842,N842/(1+O842),N842/(1-O842)))))</f>
        <v/>
      </c>
      <c r="Q842" s="157">
        <f>IF(B842="","", IF(D842=0,F842*P842/B842, L842*P842/B842))</f>
        <v/>
      </c>
      <c r="R842" s="157">
        <f>IF(B842="","", Q842+I842)</f>
        <v/>
      </c>
      <c r="S842" s="157">
        <f>IF(A842="","",IF(Q842&gt;0,-Q842*B842*(1+BID_OFFER_SPREAD/2),-Q842*B842*(1-BID_OFFER_SPREAD/2)))</f>
        <v/>
      </c>
      <c r="T842" s="157">
        <f>IF(B842="","", K842+S842)</f>
        <v/>
      </c>
      <c r="U842" s="157">
        <f>IF(B842="","", R842*B842)</f>
        <v/>
      </c>
      <c r="V842" s="157">
        <f>IF(E842="","",U842/(U842+T842))</f>
        <v/>
      </c>
      <c r="W842" s="86">
        <f>IF(B842="","", IF(ROUND(V842,10)=ROUND(D842,10),"Correct", "Error"))</f>
        <v/>
      </c>
      <c r="X842" s="158">
        <f>IF(B842="","", T842+U842)</f>
        <v/>
      </c>
    </row>
    <row customHeight="1" ht="13.5" r="843" s="75">
      <c r="A843" s="126">
        <f>IF('Time Series Inputs'!A843="","",'Time Series Inputs'!A843)</f>
        <v/>
      </c>
      <c r="B843" s="157">
        <f>IF('Time Series Inputs'!B843="","",'Time Series Inputs'!B843)</f>
        <v/>
      </c>
      <c r="C843" s="157">
        <f>IF('Time Series Inputs'!C843="","",'Time Series Inputs'!C843)</f>
        <v/>
      </c>
      <c r="D843" s="157">
        <f>IF(A843="","",'Apply Constraints'!A843)</f>
        <v/>
      </c>
      <c r="E843" s="157">
        <f>IF(B843="","",(V842*B843/B842/(1+V842*(B843/B842-1))))</f>
        <v/>
      </c>
      <c r="F843" s="157">
        <f>IF(B843="","",R842*B843+T842)</f>
        <v/>
      </c>
      <c r="G843" s="157">
        <f>IF(B843="","", E843*F843)</f>
        <v/>
      </c>
      <c r="H843" s="157">
        <f>IF(B843="","", F843 - R842*B843)</f>
        <v/>
      </c>
      <c r="I843" s="157">
        <f>IF(B843="","", G843/B843)</f>
        <v/>
      </c>
      <c r="J843" s="157">
        <f>IF(B843="","", -F843* (1-(1-ANNUAL_STRATEGY_FEE)^(1/252)))</f>
        <v/>
      </c>
      <c r="K843" s="157">
        <f>IF(B843="","", H843+J843)</f>
        <v/>
      </c>
      <c r="L843" s="157">
        <f>IF(B843="","", K843+G843)</f>
        <v/>
      </c>
      <c r="M843" s="157">
        <f>IF(B843="","", G843/L843)</f>
        <v/>
      </c>
      <c r="N843" s="157">
        <f>IF(B843="","",(D843-M843))</f>
        <v/>
      </c>
      <c r="O843" s="157">
        <f>IF(B843="","",BID_OFFER_SPREAD/2*D843)</f>
        <v/>
      </c>
      <c r="P843" s="157">
        <f>IF(A843="","",IF(D843=0,-E843,IF(AND(D843=(N843+O843),NOT(O843=0)),0,IF(D843&gt;=M843,N843/(1+O843),N843/(1-O843)))))</f>
        <v/>
      </c>
      <c r="Q843" s="157">
        <f>IF(B843="","", IF(D843=0,F843*P843/B843, L843*P843/B843))</f>
        <v/>
      </c>
      <c r="R843" s="157">
        <f>IF(B843="","", Q843+I843)</f>
        <v/>
      </c>
      <c r="S843" s="157">
        <f>IF(A843="","",IF(Q843&gt;0,-Q843*B843*(1+BID_OFFER_SPREAD/2),-Q843*B843*(1-BID_OFFER_SPREAD/2)))</f>
        <v/>
      </c>
      <c r="T843" s="157">
        <f>IF(B843="","", K843+S843)</f>
        <v/>
      </c>
      <c r="U843" s="157">
        <f>IF(B843="","", R843*B843)</f>
        <v/>
      </c>
      <c r="V843" s="157">
        <f>IF(E843="","",U843/(U843+T843))</f>
        <v/>
      </c>
      <c r="W843" s="86">
        <f>IF(B843="","", IF(ROUND(V843,10)=ROUND(D843,10),"Correct", "Error"))</f>
        <v/>
      </c>
      <c r="X843" s="158">
        <f>IF(B843="","", T843+U843)</f>
        <v/>
      </c>
    </row>
    <row customHeight="1" ht="13.5" r="844" s="75">
      <c r="A844" s="126">
        <f>IF('Time Series Inputs'!A844="","",'Time Series Inputs'!A844)</f>
        <v/>
      </c>
      <c r="B844" s="157">
        <f>IF('Time Series Inputs'!B844="","",'Time Series Inputs'!B844)</f>
        <v/>
      </c>
      <c r="C844" s="157">
        <f>IF('Time Series Inputs'!C844="","",'Time Series Inputs'!C844)</f>
        <v/>
      </c>
      <c r="D844" s="157">
        <f>IF(A844="","",'Apply Constraints'!A844)</f>
        <v/>
      </c>
      <c r="E844" s="157">
        <f>IF(B844="","",(V843*B844/B843/(1+V843*(B844/B843-1))))</f>
        <v/>
      </c>
      <c r="F844" s="157">
        <f>IF(B844="","",R843*B844+T843)</f>
        <v/>
      </c>
      <c r="G844" s="157">
        <f>IF(B844="","", E844*F844)</f>
        <v/>
      </c>
      <c r="H844" s="157">
        <f>IF(B844="","", F844 - R843*B844)</f>
        <v/>
      </c>
      <c r="I844" s="157">
        <f>IF(B844="","", G844/B844)</f>
        <v/>
      </c>
      <c r="J844" s="157">
        <f>IF(B844="","", -F844* (1-(1-ANNUAL_STRATEGY_FEE)^(1/252)))</f>
        <v/>
      </c>
      <c r="K844" s="157">
        <f>IF(B844="","", H844+J844)</f>
        <v/>
      </c>
      <c r="L844" s="157">
        <f>IF(B844="","", K844+G844)</f>
        <v/>
      </c>
      <c r="M844" s="157">
        <f>IF(B844="","", G844/L844)</f>
        <v/>
      </c>
      <c r="N844" s="157">
        <f>IF(B844="","",(D844-M844))</f>
        <v/>
      </c>
      <c r="O844" s="157">
        <f>IF(B844="","",BID_OFFER_SPREAD/2*D844)</f>
        <v/>
      </c>
      <c r="P844" s="157">
        <f>IF(A844="","",IF(D844=0,-E844,IF(AND(D844=(N844+O844),NOT(O844=0)),0,IF(D844&gt;=M844,N844/(1+O844),N844/(1-O844)))))</f>
        <v/>
      </c>
      <c r="Q844" s="157">
        <f>IF(B844="","", IF(D844=0,F844*P844/B844, L844*P844/B844))</f>
        <v/>
      </c>
      <c r="R844" s="157">
        <f>IF(B844="","", Q844+I844)</f>
        <v/>
      </c>
      <c r="S844" s="157">
        <f>IF(A844="","",IF(Q844&gt;0,-Q844*B844*(1+BID_OFFER_SPREAD/2),-Q844*B844*(1-BID_OFFER_SPREAD/2)))</f>
        <v/>
      </c>
      <c r="T844" s="157">
        <f>IF(B844="","", K844+S844)</f>
        <v/>
      </c>
      <c r="U844" s="157">
        <f>IF(B844="","", R844*B844)</f>
        <v/>
      </c>
      <c r="V844" s="157">
        <f>IF(E844="","",U844/(U844+T844))</f>
        <v/>
      </c>
      <c r="W844" s="86">
        <f>IF(B844="","", IF(ROUND(V844,10)=ROUND(D844,10),"Correct", "Error"))</f>
        <v/>
      </c>
      <c r="X844" s="158">
        <f>IF(B844="","", T844+U844)</f>
        <v/>
      </c>
    </row>
    <row customHeight="1" ht="13.5" r="845" s="75">
      <c r="A845" s="126">
        <f>IF('Time Series Inputs'!A845="","",'Time Series Inputs'!A845)</f>
        <v/>
      </c>
      <c r="B845" s="157">
        <f>IF('Time Series Inputs'!B845="","",'Time Series Inputs'!B845)</f>
        <v/>
      </c>
      <c r="C845" s="157">
        <f>IF('Time Series Inputs'!C845="","",'Time Series Inputs'!C845)</f>
        <v/>
      </c>
      <c r="D845" s="157">
        <f>IF(A845="","",'Apply Constraints'!A845)</f>
        <v/>
      </c>
      <c r="E845" s="157">
        <f>IF(B845="","",(V844*B845/B844/(1+V844*(B845/B844-1))))</f>
        <v/>
      </c>
      <c r="F845" s="157">
        <f>IF(B845="","",R844*B845+T844)</f>
        <v/>
      </c>
      <c r="G845" s="157">
        <f>IF(B845="","", E845*F845)</f>
        <v/>
      </c>
      <c r="H845" s="157">
        <f>IF(B845="","", F845 - R844*B845)</f>
        <v/>
      </c>
      <c r="I845" s="157">
        <f>IF(B845="","", G845/B845)</f>
        <v/>
      </c>
      <c r="J845" s="157">
        <f>IF(B845="","", -F845* (1-(1-ANNUAL_STRATEGY_FEE)^(1/252)))</f>
        <v/>
      </c>
      <c r="K845" s="157">
        <f>IF(B845="","", H845+J845)</f>
        <v/>
      </c>
      <c r="L845" s="157">
        <f>IF(B845="","", K845+G845)</f>
        <v/>
      </c>
      <c r="M845" s="157">
        <f>IF(B845="","", G845/L845)</f>
        <v/>
      </c>
      <c r="N845" s="157">
        <f>IF(B845="","",(D845-M845))</f>
        <v/>
      </c>
      <c r="O845" s="157">
        <f>IF(B845="","",BID_OFFER_SPREAD/2*D845)</f>
        <v/>
      </c>
      <c r="P845" s="157">
        <f>IF(A845="","",IF(D845=0,-E845,IF(AND(D845=(N845+O845),NOT(O845=0)),0,IF(D845&gt;=M845,N845/(1+O845),N845/(1-O845)))))</f>
        <v/>
      </c>
      <c r="Q845" s="157">
        <f>IF(B845="","", IF(D845=0,F845*P845/B845, L845*P845/B845))</f>
        <v/>
      </c>
      <c r="R845" s="157">
        <f>IF(B845="","", Q845+I845)</f>
        <v/>
      </c>
      <c r="S845" s="157">
        <f>IF(A845="","",IF(Q845&gt;0,-Q845*B845*(1+BID_OFFER_SPREAD/2),-Q845*B845*(1-BID_OFFER_SPREAD/2)))</f>
        <v/>
      </c>
      <c r="T845" s="157">
        <f>IF(B845="","", K845+S845)</f>
        <v/>
      </c>
      <c r="U845" s="157">
        <f>IF(B845="","", R845*B845)</f>
        <v/>
      </c>
      <c r="V845" s="157">
        <f>IF(E845="","",U845/(U845+T845))</f>
        <v/>
      </c>
      <c r="W845" s="86">
        <f>IF(B845="","", IF(ROUND(V845,10)=ROUND(D845,10),"Correct", "Error"))</f>
        <v/>
      </c>
      <c r="X845" s="158">
        <f>IF(B845="","", T845+U845)</f>
        <v/>
      </c>
    </row>
    <row customHeight="1" ht="13.5" r="846" s="75">
      <c r="A846" s="126">
        <f>IF('Time Series Inputs'!A846="","",'Time Series Inputs'!A846)</f>
        <v/>
      </c>
      <c r="B846" s="157">
        <f>IF('Time Series Inputs'!B846="","",'Time Series Inputs'!B846)</f>
        <v/>
      </c>
      <c r="C846" s="157">
        <f>IF('Time Series Inputs'!C846="","",'Time Series Inputs'!C846)</f>
        <v/>
      </c>
      <c r="D846" s="157">
        <f>IF(A846="","",'Apply Constraints'!A846)</f>
        <v/>
      </c>
      <c r="E846" s="157">
        <f>IF(B846="","",(V845*B846/B845/(1+V845*(B846/B845-1))))</f>
        <v/>
      </c>
      <c r="F846" s="157">
        <f>IF(B846="","",R845*B846+T845)</f>
        <v/>
      </c>
      <c r="G846" s="157">
        <f>IF(B846="","", E846*F846)</f>
        <v/>
      </c>
      <c r="H846" s="157">
        <f>IF(B846="","", F846 - R845*B846)</f>
        <v/>
      </c>
      <c r="I846" s="157">
        <f>IF(B846="","", G846/B846)</f>
        <v/>
      </c>
      <c r="J846" s="157">
        <f>IF(B846="","", -F846* (1-(1-ANNUAL_STRATEGY_FEE)^(1/252)))</f>
        <v/>
      </c>
      <c r="K846" s="157">
        <f>IF(B846="","", H846+J846)</f>
        <v/>
      </c>
      <c r="L846" s="157">
        <f>IF(B846="","", K846+G846)</f>
        <v/>
      </c>
      <c r="M846" s="157">
        <f>IF(B846="","", G846/L846)</f>
        <v/>
      </c>
      <c r="N846" s="157">
        <f>IF(B846="","",(D846-M846))</f>
        <v/>
      </c>
      <c r="O846" s="157">
        <f>IF(B846="","",BID_OFFER_SPREAD/2*D846)</f>
        <v/>
      </c>
      <c r="P846" s="157">
        <f>IF(A846="","",IF(D846=0,-E846,IF(AND(D846=(N846+O846),NOT(O846=0)),0,IF(D846&gt;=M846,N846/(1+O846),N846/(1-O846)))))</f>
        <v/>
      </c>
      <c r="Q846" s="157">
        <f>IF(B846="","", IF(D846=0,F846*P846/B846, L846*P846/B846))</f>
        <v/>
      </c>
      <c r="R846" s="157">
        <f>IF(B846="","", Q846+I846)</f>
        <v/>
      </c>
      <c r="S846" s="157">
        <f>IF(A846="","",IF(Q846&gt;0,-Q846*B846*(1+BID_OFFER_SPREAD/2),-Q846*B846*(1-BID_OFFER_SPREAD/2)))</f>
        <v/>
      </c>
      <c r="T846" s="157">
        <f>IF(B846="","", K846+S846)</f>
        <v/>
      </c>
      <c r="U846" s="157">
        <f>IF(B846="","", R846*B846)</f>
        <v/>
      </c>
      <c r="V846" s="157">
        <f>IF(E846="","",U846/(U846+T846))</f>
        <v/>
      </c>
      <c r="W846" s="86">
        <f>IF(B846="","", IF(ROUND(V846,10)=ROUND(D846,10),"Correct", "Error"))</f>
        <v/>
      </c>
      <c r="X846" s="158">
        <f>IF(B846="","", T846+U846)</f>
        <v/>
      </c>
    </row>
    <row customHeight="1" ht="13.5" r="847" s="75">
      <c r="A847" s="126">
        <f>IF('Time Series Inputs'!A847="","",'Time Series Inputs'!A847)</f>
        <v/>
      </c>
      <c r="B847" s="157">
        <f>IF('Time Series Inputs'!B847="","",'Time Series Inputs'!B847)</f>
        <v/>
      </c>
      <c r="C847" s="157">
        <f>IF('Time Series Inputs'!C847="","",'Time Series Inputs'!C847)</f>
        <v/>
      </c>
      <c r="D847" s="157">
        <f>IF(A847="","",'Apply Constraints'!A847)</f>
        <v/>
      </c>
      <c r="E847" s="157">
        <f>IF(B847="","",(V846*B847/B846/(1+V846*(B847/B846-1))))</f>
        <v/>
      </c>
      <c r="F847" s="157">
        <f>IF(B847="","",R846*B847+T846)</f>
        <v/>
      </c>
      <c r="G847" s="157">
        <f>IF(B847="","", E847*F847)</f>
        <v/>
      </c>
      <c r="H847" s="157">
        <f>IF(B847="","", F847 - R846*B847)</f>
        <v/>
      </c>
      <c r="I847" s="157">
        <f>IF(B847="","", G847/B847)</f>
        <v/>
      </c>
      <c r="J847" s="157">
        <f>IF(B847="","", -F847* (1-(1-ANNUAL_STRATEGY_FEE)^(1/252)))</f>
        <v/>
      </c>
      <c r="K847" s="157">
        <f>IF(B847="","", H847+J847)</f>
        <v/>
      </c>
      <c r="L847" s="157">
        <f>IF(B847="","", K847+G847)</f>
        <v/>
      </c>
      <c r="M847" s="157">
        <f>IF(B847="","", G847/L847)</f>
        <v/>
      </c>
      <c r="N847" s="157">
        <f>IF(B847="","",(D847-M847))</f>
        <v/>
      </c>
      <c r="O847" s="157">
        <f>IF(B847="","",BID_OFFER_SPREAD/2*D847)</f>
        <v/>
      </c>
      <c r="P847" s="157">
        <f>IF(A847="","",IF(D847=0,-E847,IF(AND(D847=(N847+O847),NOT(O847=0)),0,IF(D847&gt;=M847,N847/(1+O847),N847/(1-O847)))))</f>
        <v/>
      </c>
      <c r="Q847" s="157">
        <f>IF(B847="","", IF(D847=0,F847*P847/B847, L847*P847/B847))</f>
        <v/>
      </c>
      <c r="R847" s="157">
        <f>IF(B847="","", Q847+I847)</f>
        <v/>
      </c>
      <c r="S847" s="157">
        <f>IF(A847="","",IF(Q847&gt;0,-Q847*B847*(1+BID_OFFER_SPREAD/2),-Q847*B847*(1-BID_OFFER_SPREAD/2)))</f>
        <v/>
      </c>
      <c r="T847" s="157">
        <f>IF(B847="","", K847+S847)</f>
        <v/>
      </c>
      <c r="U847" s="157">
        <f>IF(B847="","", R847*B847)</f>
        <v/>
      </c>
      <c r="V847" s="157">
        <f>IF(E847="","",U847/(U847+T847))</f>
        <v/>
      </c>
      <c r="W847" s="86">
        <f>IF(B847="","", IF(ROUND(V847,10)=ROUND(D847,10),"Correct", "Error"))</f>
        <v/>
      </c>
      <c r="X847" s="158">
        <f>IF(B847="","", T847+U847)</f>
        <v/>
      </c>
    </row>
    <row customHeight="1" ht="13.5" r="848" s="75">
      <c r="A848" s="126">
        <f>IF('Time Series Inputs'!A848="","",'Time Series Inputs'!A848)</f>
        <v/>
      </c>
      <c r="B848" s="157">
        <f>IF('Time Series Inputs'!B848="","",'Time Series Inputs'!B848)</f>
        <v/>
      </c>
      <c r="C848" s="157">
        <f>IF('Time Series Inputs'!C848="","",'Time Series Inputs'!C848)</f>
        <v/>
      </c>
      <c r="D848" s="157">
        <f>IF(A848="","",'Apply Constraints'!A848)</f>
        <v/>
      </c>
      <c r="E848" s="157">
        <f>IF(B848="","",(V847*B848/B847/(1+V847*(B848/B847-1))))</f>
        <v/>
      </c>
      <c r="F848" s="157">
        <f>IF(B848="","",R847*B848+T847)</f>
        <v/>
      </c>
      <c r="G848" s="157">
        <f>IF(B848="","", E848*F848)</f>
        <v/>
      </c>
      <c r="H848" s="157">
        <f>IF(B848="","", F848 - R847*B848)</f>
        <v/>
      </c>
      <c r="I848" s="157">
        <f>IF(B848="","", G848/B848)</f>
        <v/>
      </c>
      <c r="J848" s="157">
        <f>IF(B848="","", -F848* (1-(1-ANNUAL_STRATEGY_FEE)^(1/252)))</f>
        <v/>
      </c>
      <c r="K848" s="157">
        <f>IF(B848="","", H848+J848)</f>
        <v/>
      </c>
      <c r="L848" s="157">
        <f>IF(B848="","", K848+G848)</f>
        <v/>
      </c>
      <c r="M848" s="157">
        <f>IF(B848="","", G848/L848)</f>
        <v/>
      </c>
      <c r="N848" s="157">
        <f>IF(B848="","",(D848-M848))</f>
        <v/>
      </c>
      <c r="O848" s="157">
        <f>IF(B848="","",BID_OFFER_SPREAD/2*D848)</f>
        <v/>
      </c>
      <c r="P848" s="157">
        <f>IF(A848="","",IF(D848=0,-E848,IF(AND(D848=(N848+O848),NOT(O848=0)),0,IF(D848&gt;=M848,N848/(1+O848),N848/(1-O848)))))</f>
        <v/>
      </c>
      <c r="Q848" s="157">
        <f>IF(B848="","", IF(D848=0,F848*P848/B848, L848*P848/B848))</f>
        <v/>
      </c>
      <c r="R848" s="157">
        <f>IF(B848="","", Q848+I848)</f>
        <v/>
      </c>
      <c r="S848" s="157">
        <f>IF(A848="","",IF(Q848&gt;0,-Q848*B848*(1+BID_OFFER_SPREAD/2),-Q848*B848*(1-BID_OFFER_SPREAD/2)))</f>
        <v/>
      </c>
      <c r="T848" s="157">
        <f>IF(B848="","", K848+S848)</f>
        <v/>
      </c>
      <c r="U848" s="157">
        <f>IF(B848="","", R848*B848)</f>
        <v/>
      </c>
      <c r="V848" s="157">
        <f>IF(E848="","",U848/(U848+T848))</f>
        <v/>
      </c>
      <c r="W848" s="86">
        <f>IF(B848="","", IF(ROUND(V848,10)=ROUND(D848,10),"Correct", "Error"))</f>
        <v/>
      </c>
      <c r="X848" s="158">
        <f>IF(B848="","", T848+U848)</f>
        <v/>
      </c>
    </row>
    <row customHeight="1" ht="13.5" r="849" s="75">
      <c r="A849" s="126">
        <f>IF('Time Series Inputs'!A849="","",'Time Series Inputs'!A849)</f>
        <v/>
      </c>
      <c r="B849" s="157">
        <f>IF('Time Series Inputs'!B849="","",'Time Series Inputs'!B849)</f>
        <v/>
      </c>
      <c r="C849" s="157">
        <f>IF('Time Series Inputs'!C849="","",'Time Series Inputs'!C849)</f>
        <v/>
      </c>
      <c r="D849" s="157">
        <f>IF(A849="","",'Apply Constraints'!A849)</f>
        <v/>
      </c>
      <c r="E849" s="157">
        <f>IF(B849="","",(V848*B849/B848/(1+V848*(B849/B848-1))))</f>
        <v/>
      </c>
      <c r="F849" s="157">
        <f>IF(B849="","",R848*B849+T848)</f>
        <v/>
      </c>
      <c r="G849" s="157">
        <f>IF(B849="","", E849*F849)</f>
        <v/>
      </c>
      <c r="H849" s="157">
        <f>IF(B849="","", F849 - R848*B849)</f>
        <v/>
      </c>
      <c r="I849" s="157">
        <f>IF(B849="","", G849/B849)</f>
        <v/>
      </c>
      <c r="J849" s="157">
        <f>IF(B849="","", -F849* (1-(1-ANNUAL_STRATEGY_FEE)^(1/252)))</f>
        <v/>
      </c>
      <c r="K849" s="157">
        <f>IF(B849="","", H849+J849)</f>
        <v/>
      </c>
      <c r="L849" s="157">
        <f>IF(B849="","", K849+G849)</f>
        <v/>
      </c>
      <c r="M849" s="157">
        <f>IF(B849="","", G849/L849)</f>
        <v/>
      </c>
      <c r="N849" s="157">
        <f>IF(B849="","",(D849-M849))</f>
        <v/>
      </c>
      <c r="O849" s="157">
        <f>IF(B849="","",BID_OFFER_SPREAD/2*D849)</f>
        <v/>
      </c>
      <c r="P849" s="157">
        <f>IF(A849="","",IF(D849=0,-E849,IF(AND(D849=(N849+O849),NOT(O849=0)),0,IF(D849&gt;=M849,N849/(1+O849),N849/(1-O849)))))</f>
        <v/>
      </c>
      <c r="Q849" s="157">
        <f>IF(B849="","", IF(D849=0,F849*P849/B849, L849*P849/B849))</f>
        <v/>
      </c>
      <c r="R849" s="157">
        <f>IF(B849="","", Q849+I849)</f>
        <v/>
      </c>
      <c r="S849" s="157">
        <f>IF(A849="","",IF(Q849&gt;0,-Q849*B849*(1+BID_OFFER_SPREAD/2),-Q849*B849*(1-BID_OFFER_SPREAD/2)))</f>
        <v/>
      </c>
      <c r="T849" s="157">
        <f>IF(B849="","", K849+S849)</f>
        <v/>
      </c>
      <c r="U849" s="157">
        <f>IF(B849="","", R849*B849)</f>
        <v/>
      </c>
      <c r="V849" s="157">
        <f>IF(E849="","",U849/(U849+T849))</f>
        <v/>
      </c>
      <c r="W849" s="86">
        <f>IF(B849="","", IF(ROUND(V849,10)=ROUND(D849,10),"Correct", "Error"))</f>
        <v/>
      </c>
      <c r="X849" s="158">
        <f>IF(B849="","", T849+U849)</f>
        <v/>
      </c>
    </row>
    <row customHeight="1" ht="13.5" r="850" s="75">
      <c r="A850" s="126">
        <f>IF('Time Series Inputs'!A850="","",'Time Series Inputs'!A850)</f>
        <v/>
      </c>
      <c r="B850" s="157">
        <f>IF('Time Series Inputs'!B850="","",'Time Series Inputs'!B850)</f>
        <v/>
      </c>
      <c r="C850" s="157">
        <f>IF('Time Series Inputs'!C850="","",'Time Series Inputs'!C850)</f>
        <v/>
      </c>
      <c r="D850" s="157">
        <f>IF(A850="","",'Apply Constraints'!A850)</f>
        <v/>
      </c>
      <c r="E850" s="157">
        <f>IF(B850="","",(V849*B850/B849/(1+V849*(B850/B849-1))))</f>
        <v/>
      </c>
      <c r="F850" s="157">
        <f>IF(B850="","",R849*B850+T849)</f>
        <v/>
      </c>
      <c r="G850" s="157">
        <f>IF(B850="","", E850*F850)</f>
        <v/>
      </c>
      <c r="H850" s="157">
        <f>IF(B850="","", F850 - R849*B850)</f>
        <v/>
      </c>
      <c r="I850" s="157">
        <f>IF(B850="","", G850/B850)</f>
        <v/>
      </c>
      <c r="J850" s="157">
        <f>IF(B850="","", -F850* (1-(1-ANNUAL_STRATEGY_FEE)^(1/252)))</f>
        <v/>
      </c>
      <c r="K850" s="157">
        <f>IF(B850="","", H850+J850)</f>
        <v/>
      </c>
      <c r="L850" s="157">
        <f>IF(B850="","", K850+G850)</f>
        <v/>
      </c>
      <c r="M850" s="157">
        <f>IF(B850="","", G850/L850)</f>
        <v/>
      </c>
      <c r="N850" s="157">
        <f>IF(B850="","",(D850-M850))</f>
        <v/>
      </c>
      <c r="O850" s="157">
        <f>IF(B850="","",BID_OFFER_SPREAD/2*D850)</f>
        <v/>
      </c>
      <c r="P850" s="157">
        <f>IF(A850="","",IF(D850=0,-E850,IF(AND(D850=(N850+O850),NOT(O850=0)),0,IF(D850&gt;=M850,N850/(1+O850),N850/(1-O850)))))</f>
        <v/>
      </c>
      <c r="Q850" s="157">
        <f>IF(B850="","", IF(D850=0,F850*P850/B850, L850*P850/B850))</f>
        <v/>
      </c>
      <c r="R850" s="157">
        <f>IF(B850="","", Q850+I850)</f>
        <v/>
      </c>
      <c r="S850" s="157">
        <f>IF(A850="","",IF(Q850&gt;0,-Q850*B850*(1+BID_OFFER_SPREAD/2),-Q850*B850*(1-BID_OFFER_SPREAD/2)))</f>
        <v/>
      </c>
      <c r="T850" s="157">
        <f>IF(B850="","", K850+S850)</f>
        <v/>
      </c>
      <c r="U850" s="157">
        <f>IF(B850="","", R850*B850)</f>
        <v/>
      </c>
      <c r="V850" s="157">
        <f>IF(E850="","",U850/(U850+T850))</f>
        <v/>
      </c>
      <c r="W850" s="86">
        <f>IF(B850="","", IF(ROUND(V850,10)=ROUND(D850,10),"Correct", "Error"))</f>
        <v/>
      </c>
      <c r="X850" s="158">
        <f>IF(B850="","", T850+U850)</f>
        <v/>
      </c>
    </row>
    <row customHeight="1" ht="13.5" r="851" s="75">
      <c r="A851" s="126">
        <f>IF('Time Series Inputs'!A851="","",'Time Series Inputs'!A851)</f>
        <v/>
      </c>
      <c r="B851" s="157">
        <f>IF('Time Series Inputs'!B851="","",'Time Series Inputs'!B851)</f>
        <v/>
      </c>
      <c r="C851" s="157">
        <f>IF('Time Series Inputs'!C851="","",'Time Series Inputs'!C851)</f>
        <v/>
      </c>
      <c r="D851" s="157">
        <f>IF(A851="","",'Apply Constraints'!A851)</f>
        <v/>
      </c>
      <c r="E851" s="157">
        <f>IF(B851="","",(V850*B851/B850/(1+V850*(B851/B850-1))))</f>
        <v/>
      </c>
      <c r="F851" s="157">
        <f>IF(B851="","",R850*B851+T850)</f>
        <v/>
      </c>
      <c r="G851" s="157">
        <f>IF(B851="","", E851*F851)</f>
        <v/>
      </c>
      <c r="H851" s="157">
        <f>IF(B851="","", F851 - R850*B851)</f>
        <v/>
      </c>
      <c r="I851" s="157">
        <f>IF(B851="","", G851/B851)</f>
        <v/>
      </c>
      <c r="J851" s="157">
        <f>IF(B851="","", -F851* (1-(1-ANNUAL_STRATEGY_FEE)^(1/252)))</f>
        <v/>
      </c>
      <c r="K851" s="157">
        <f>IF(B851="","", H851+J851)</f>
        <v/>
      </c>
      <c r="L851" s="157">
        <f>IF(B851="","", K851+G851)</f>
        <v/>
      </c>
      <c r="M851" s="157">
        <f>IF(B851="","", G851/L851)</f>
        <v/>
      </c>
      <c r="N851" s="157">
        <f>IF(B851="","",(D851-M851))</f>
        <v/>
      </c>
      <c r="O851" s="157">
        <f>IF(B851="","",BID_OFFER_SPREAD/2*D851)</f>
        <v/>
      </c>
      <c r="P851" s="157">
        <f>IF(A851="","",IF(D851=0,-E851,IF(AND(D851=(N851+O851),NOT(O851=0)),0,IF(D851&gt;=M851,N851/(1+O851),N851/(1-O851)))))</f>
        <v/>
      </c>
      <c r="Q851" s="157">
        <f>IF(B851="","", IF(D851=0,F851*P851/B851, L851*P851/B851))</f>
        <v/>
      </c>
      <c r="R851" s="157">
        <f>IF(B851="","", Q851+I851)</f>
        <v/>
      </c>
      <c r="S851" s="157">
        <f>IF(A851="","",IF(Q851&gt;0,-Q851*B851*(1+BID_OFFER_SPREAD/2),-Q851*B851*(1-BID_OFFER_SPREAD/2)))</f>
        <v/>
      </c>
      <c r="T851" s="157">
        <f>IF(B851="","", K851+S851)</f>
        <v/>
      </c>
      <c r="U851" s="157">
        <f>IF(B851="","", R851*B851)</f>
        <v/>
      </c>
      <c r="V851" s="157">
        <f>IF(E851="","",U851/(U851+T851))</f>
        <v/>
      </c>
      <c r="W851" s="86">
        <f>IF(B851="","", IF(ROUND(V851,10)=ROUND(D851,10),"Correct", "Error"))</f>
        <v/>
      </c>
      <c r="X851" s="158">
        <f>IF(B851="","", T851+U851)</f>
        <v/>
      </c>
    </row>
    <row customHeight="1" ht="13.5" r="852" s="75">
      <c r="A852" s="126">
        <f>IF('Time Series Inputs'!A852="","",'Time Series Inputs'!A852)</f>
        <v/>
      </c>
      <c r="B852" s="157">
        <f>IF('Time Series Inputs'!B852="","",'Time Series Inputs'!B852)</f>
        <v/>
      </c>
      <c r="C852" s="157">
        <f>IF('Time Series Inputs'!C852="","",'Time Series Inputs'!C852)</f>
        <v/>
      </c>
      <c r="D852" s="157">
        <f>IF(A852="","",'Apply Constraints'!A852)</f>
        <v/>
      </c>
      <c r="E852" s="157">
        <f>IF(B852="","",(V851*B852/B851/(1+V851*(B852/B851-1))))</f>
        <v/>
      </c>
      <c r="F852" s="157">
        <f>IF(B852="","",R851*B852+T851)</f>
        <v/>
      </c>
      <c r="G852" s="157">
        <f>IF(B852="","", E852*F852)</f>
        <v/>
      </c>
      <c r="H852" s="157">
        <f>IF(B852="","", F852 - R851*B852)</f>
        <v/>
      </c>
      <c r="I852" s="157">
        <f>IF(B852="","", G852/B852)</f>
        <v/>
      </c>
      <c r="J852" s="157">
        <f>IF(B852="","", -F852* (1-(1-ANNUAL_STRATEGY_FEE)^(1/252)))</f>
        <v/>
      </c>
      <c r="K852" s="157">
        <f>IF(B852="","", H852+J852)</f>
        <v/>
      </c>
      <c r="L852" s="157">
        <f>IF(B852="","", K852+G852)</f>
        <v/>
      </c>
      <c r="M852" s="157">
        <f>IF(B852="","", G852/L852)</f>
        <v/>
      </c>
      <c r="N852" s="157">
        <f>IF(B852="","",(D852-M852))</f>
        <v/>
      </c>
      <c r="O852" s="157">
        <f>IF(B852="","",BID_OFFER_SPREAD/2*D852)</f>
        <v/>
      </c>
      <c r="P852" s="157">
        <f>IF(A852="","",IF(D852=0,-E852,IF(AND(D852=(N852+O852),NOT(O852=0)),0,IF(D852&gt;=M852,N852/(1+O852),N852/(1-O852)))))</f>
        <v/>
      </c>
      <c r="Q852" s="157">
        <f>IF(B852="","", IF(D852=0,F852*P852/B852, L852*P852/B852))</f>
        <v/>
      </c>
      <c r="R852" s="157">
        <f>IF(B852="","", Q852+I852)</f>
        <v/>
      </c>
      <c r="S852" s="157">
        <f>IF(A852="","",IF(Q852&gt;0,-Q852*B852*(1+BID_OFFER_SPREAD/2),-Q852*B852*(1-BID_OFFER_SPREAD/2)))</f>
        <v/>
      </c>
      <c r="T852" s="157">
        <f>IF(B852="","", K852+S852)</f>
        <v/>
      </c>
      <c r="U852" s="157">
        <f>IF(B852="","", R852*B852)</f>
        <v/>
      </c>
      <c r="V852" s="157">
        <f>IF(E852="","",U852/(U852+T852))</f>
        <v/>
      </c>
      <c r="W852" s="86">
        <f>IF(B852="","", IF(ROUND(V852,10)=ROUND(D852,10),"Correct", "Error"))</f>
        <v/>
      </c>
      <c r="X852" s="158">
        <f>IF(B852="","", T852+U852)</f>
        <v/>
      </c>
    </row>
    <row customHeight="1" ht="13.5" r="853" s="75">
      <c r="A853" s="126">
        <f>IF('Time Series Inputs'!A853="","",'Time Series Inputs'!A853)</f>
        <v/>
      </c>
      <c r="B853" s="157">
        <f>IF('Time Series Inputs'!B853="","",'Time Series Inputs'!B853)</f>
        <v/>
      </c>
      <c r="C853" s="157">
        <f>IF('Time Series Inputs'!C853="","",'Time Series Inputs'!C853)</f>
        <v/>
      </c>
      <c r="D853" s="157">
        <f>IF(A853="","",'Apply Constraints'!A853)</f>
        <v/>
      </c>
      <c r="E853" s="157">
        <f>IF(B853="","",(V852*B853/B852/(1+V852*(B853/B852-1))))</f>
        <v/>
      </c>
      <c r="F853" s="157">
        <f>IF(B853="","",R852*B853+T852)</f>
        <v/>
      </c>
      <c r="G853" s="157">
        <f>IF(B853="","", E853*F853)</f>
        <v/>
      </c>
      <c r="H853" s="157">
        <f>IF(B853="","", F853 - R852*B853)</f>
        <v/>
      </c>
      <c r="I853" s="157">
        <f>IF(B853="","", G853/B853)</f>
        <v/>
      </c>
      <c r="J853" s="157">
        <f>IF(B853="","", -F853* (1-(1-ANNUAL_STRATEGY_FEE)^(1/252)))</f>
        <v/>
      </c>
      <c r="K853" s="157">
        <f>IF(B853="","", H853+J853)</f>
        <v/>
      </c>
      <c r="L853" s="157">
        <f>IF(B853="","", K853+G853)</f>
        <v/>
      </c>
      <c r="M853" s="157">
        <f>IF(B853="","", G853/L853)</f>
        <v/>
      </c>
      <c r="N853" s="157">
        <f>IF(B853="","",(D853-M853))</f>
        <v/>
      </c>
      <c r="O853" s="157">
        <f>IF(B853="","",BID_OFFER_SPREAD/2*D853)</f>
        <v/>
      </c>
      <c r="P853" s="157">
        <f>IF(A853="","",IF(D853=0,-E853,IF(AND(D853=(N853+O853),NOT(O853=0)),0,IF(D853&gt;=M853,N853/(1+O853),N853/(1-O853)))))</f>
        <v/>
      </c>
      <c r="Q853" s="157">
        <f>IF(B853="","", IF(D853=0,F853*P853/B853, L853*P853/B853))</f>
        <v/>
      </c>
      <c r="R853" s="157">
        <f>IF(B853="","", Q853+I853)</f>
        <v/>
      </c>
      <c r="S853" s="157">
        <f>IF(A853="","",IF(Q853&gt;0,-Q853*B853*(1+BID_OFFER_SPREAD/2),-Q853*B853*(1-BID_OFFER_SPREAD/2)))</f>
        <v/>
      </c>
      <c r="T853" s="157">
        <f>IF(B853="","", K853+S853)</f>
        <v/>
      </c>
      <c r="U853" s="157">
        <f>IF(B853="","", R853*B853)</f>
        <v/>
      </c>
      <c r="V853" s="157">
        <f>IF(E853="","",U853/(U853+T853))</f>
        <v/>
      </c>
      <c r="W853" s="86">
        <f>IF(B853="","", IF(ROUND(V853,10)=ROUND(D853,10),"Correct", "Error"))</f>
        <v/>
      </c>
      <c r="X853" s="158">
        <f>IF(B853="","", T853+U853)</f>
        <v/>
      </c>
    </row>
    <row customHeight="1" ht="13.5" r="854" s="75">
      <c r="A854" s="126">
        <f>IF('Time Series Inputs'!A854="","",'Time Series Inputs'!A854)</f>
        <v/>
      </c>
      <c r="B854" s="157">
        <f>IF('Time Series Inputs'!B854="","",'Time Series Inputs'!B854)</f>
        <v/>
      </c>
      <c r="C854" s="157">
        <f>IF('Time Series Inputs'!C854="","",'Time Series Inputs'!C854)</f>
        <v/>
      </c>
      <c r="D854" s="157">
        <f>IF(A854="","",'Apply Constraints'!A854)</f>
        <v/>
      </c>
      <c r="E854" s="157">
        <f>IF(B854="","",(V853*B854/B853/(1+V853*(B854/B853-1))))</f>
        <v/>
      </c>
      <c r="F854" s="157">
        <f>IF(B854="","",R853*B854+T853)</f>
        <v/>
      </c>
      <c r="G854" s="157">
        <f>IF(B854="","", E854*F854)</f>
        <v/>
      </c>
      <c r="H854" s="157">
        <f>IF(B854="","", F854 - R853*B854)</f>
        <v/>
      </c>
      <c r="I854" s="157">
        <f>IF(B854="","", G854/B854)</f>
        <v/>
      </c>
      <c r="J854" s="157">
        <f>IF(B854="","", -F854* (1-(1-ANNUAL_STRATEGY_FEE)^(1/252)))</f>
        <v/>
      </c>
      <c r="K854" s="157">
        <f>IF(B854="","", H854+J854)</f>
        <v/>
      </c>
      <c r="L854" s="157">
        <f>IF(B854="","", K854+G854)</f>
        <v/>
      </c>
      <c r="M854" s="157">
        <f>IF(B854="","", G854/L854)</f>
        <v/>
      </c>
      <c r="N854" s="157">
        <f>IF(B854="","",(D854-M854))</f>
        <v/>
      </c>
      <c r="O854" s="157">
        <f>IF(B854="","",BID_OFFER_SPREAD/2*D854)</f>
        <v/>
      </c>
      <c r="P854" s="157">
        <f>IF(A854="","",IF(D854=0,-E854,IF(AND(D854=(N854+O854),NOT(O854=0)),0,IF(D854&gt;=M854,N854/(1+O854),N854/(1-O854)))))</f>
        <v/>
      </c>
      <c r="Q854" s="157">
        <f>IF(B854="","", IF(D854=0,F854*P854/B854, L854*P854/B854))</f>
        <v/>
      </c>
      <c r="R854" s="157">
        <f>IF(B854="","", Q854+I854)</f>
        <v/>
      </c>
      <c r="S854" s="157">
        <f>IF(A854="","",IF(Q854&gt;0,-Q854*B854*(1+BID_OFFER_SPREAD/2),-Q854*B854*(1-BID_OFFER_SPREAD/2)))</f>
        <v/>
      </c>
      <c r="T854" s="157">
        <f>IF(B854="","", K854+S854)</f>
        <v/>
      </c>
      <c r="U854" s="157">
        <f>IF(B854="","", R854*B854)</f>
        <v/>
      </c>
      <c r="V854" s="157">
        <f>IF(E854="","",U854/(U854+T854))</f>
        <v/>
      </c>
      <c r="W854" s="86">
        <f>IF(B854="","", IF(ROUND(V854,10)=ROUND(D854,10),"Correct", "Error"))</f>
        <v/>
      </c>
      <c r="X854" s="158">
        <f>IF(B854="","", T854+U854)</f>
        <v/>
      </c>
    </row>
    <row customHeight="1" ht="13.5" r="855" s="75">
      <c r="A855" s="126">
        <f>IF('Time Series Inputs'!A855="","",'Time Series Inputs'!A855)</f>
        <v/>
      </c>
      <c r="B855" s="157">
        <f>IF('Time Series Inputs'!B855="","",'Time Series Inputs'!B855)</f>
        <v/>
      </c>
      <c r="C855" s="157">
        <f>IF('Time Series Inputs'!C855="","",'Time Series Inputs'!C855)</f>
        <v/>
      </c>
      <c r="D855" s="157">
        <f>IF(A855="","",'Apply Constraints'!A855)</f>
        <v/>
      </c>
      <c r="E855" s="157">
        <f>IF(B855="","",(V854*B855/B854/(1+V854*(B855/B854-1))))</f>
        <v/>
      </c>
      <c r="F855" s="157">
        <f>IF(B855="","",R854*B855+T854)</f>
        <v/>
      </c>
      <c r="G855" s="157">
        <f>IF(B855="","", E855*F855)</f>
        <v/>
      </c>
      <c r="H855" s="157">
        <f>IF(B855="","", F855 - R854*B855)</f>
        <v/>
      </c>
      <c r="I855" s="157">
        <f>IF(B855="","", G855/B855)</f>
        <v/>
      </c>
      <c r="J855" s="157">
        <f>IF(B855="","", -F855* (1-(1-ANNUAL_STRATEGY_FEE)^(1/252)))</f>
        <v/>
      </c>
      <c r="K855" s="157">
        <f>IF(B855="","", H855+J855)</f>
        <v/>
      </c>
      <c r="L855" s="157">
        <f>IF(B855="","", K855+G855)</f>
        <v/>
      </c>
      <c r="M855" s="157">
        <f>IF(B855="","", G855/L855)</f>
        <v/>
      </c>
      <c r="N855" s="157">
        <f>IF(B855="","",(D855-M855))</f>
        <v/>
      </c>
      <c r="O855" s="157">
        <f>IF(B855="","",BID_OFFER_SPREAD/2*D855)</f>
        <v/>
      </c>
      <c r="P855" s="157">
        <f>IF(A855="","",IF(D855=0,-E855,IF(AND(D855=(N855+O855),NOT(O855=0)),0,IF(D855&gt;=M855,N855/(1+O855),N855/(1-O855)))))</f>
        <v/>
      </c>
      <c r="Q855" s="157">
        <f>IF(B855="","", IF(D855=0,F855*P855/B855, L855*P855/B855))</f>
        <v/>
      </c>
      <c r="R855" s="157">
        <f>IF(B855="","", Q855+I855)</f>
        <v/>
      </c>
      <c r="S855" s="157">
        <f>IF(A855="","",IF(Q855&gt;0,-Q855*B855*(1+BID_OFFER_SPREAD/2),-Q855*B855*(1-BID_OFFER_SPREAD/2)))</f>
        <v/>
      </c>
      <c r="T855" s="157">
        <f>IF(B855="","", K855+S855)</f>
        <v/>
      </c>
      <c r="U855" s="157">
        <f>IF(B855="","", R855*B855)</f>
        <v/>
      </c>
      <c r="V855" s="157">
        <f>IF(E855="","",U855/(U855+T855))</f>
        <v/>
      </c>
      <c r="W855" s="86">
        <f>IF(B855="","", IF(ROUND(V855,10)=ROUND(D855,10),"Correct", "Error"))</f>
        <v/>
      </c>
      <c r="X855" s="158">
        <f>IF(B855="","", T855+U855)</f>
        <v/>
      </c>
    </row>
    <row customHeight="1" ht="13.5" r="856" s="75">
      <c r="A856" s="126">
        <f>IF('Time Series Inputs'!A856="","",'Time Series Inputs'!A856)</f>
        <v/>
      </c>
      <c r="B856" s="157">
        <f>IF('Time Series Inputs'!B856="","",'Time Series Inputs'!B856)</f>
        <v/>
      </c>
      <c r="C856" s="157">
        <f>IF('Time Series Inputs'!C856="","",'Time Series Inputs'!C856)</f>
        <v/>
      </c>
      <c r="D856" s="157">
        <f>IF(A856="","",'Apply Constraints'!A856)</f>
        <v/>
      </c>
      <c r="E856" s="157">
        <f>IF(B856="","",(V855*B856/B855/(1+V855*(B856/B855-1))))</f>
        <v/>
      </c>
      <c r="F856" s="157">
        <f>IF(B856="","",R855*B856+T855)</f>
        <v/>
      </c>
      <c r="G856" s="157">
        <f>IF(B856="","", E856*F856)</f>
        <v/>
      </c>
      <c r="H856" s="157">
        <f>IF(B856="","", F856 - R855*B856)</f>
        <v/>
      </c>
      <c r="I856" s="157">
        <f>IF(B856="","", G856/B856)</f>
        <v/>
      </c>
      <c r="J856" s="157">
        <f>IF(B856="","", -F856* (1-(1-ANNUAL_STRATEGY_FEE)^(1/252)))</f>
        <v/>
      </c>
      <c r="K856" s="157">
        <f>IF(B856="","", H856+J856)</f>
        <v/>
      </c>
      <c r="L856" s="157">
        <f>IF(B856="","", K856+G856)</f>
        <v/>
      </c>
      <c r="M856" s="157">
        <f>IF(B856="","", G856/L856)</f>
        <v/>
      </c>
      <c r="N856" s="157">
        <f>IF(B856="","",(D856-M856))</f>
        <v/>
      </c>
      <c r="O856" s="157">
        <f>IF(B856="","",BID_OFFER_SPREAD/2*D856)</f>
        <v/>
      </c>
      <c r="P856" s="157">
        <f>IF(A856="","",IF(D856=0,-E856,IF(AND(D856=(N856+O856),NOT(O856=0)),0,IF(D856&gt;=M856,N856/(1+O856),N856/(1-O856)))))</f>
        <v/>
      </c>
      <c r="Q856" s="157">
        <f>IF(B856="","", IF(D856=0,F856*P856/B856, L856*P856/B856))</f>
        <v/>
      </c>
      <c r="R856" s="157">
        <f>IF(B856="","", Q856+I856)</f>
        <v/>
      </c>
      <c r="S856" s="157">
        <f>IF(A856="","",IF(Q856&gt;0,-Q856*B856*(1+BID_OFFER_SPREAD/2),-Q856*B856*(1-BID_OFFER_SPREAD/2)))</f>
        <v/>
      </c>
      <c r="T856" s="157">
        <f>IF(B856="","", K856+S856)</f>
        <v/>
      </c>
      <c r="U856" s="157">
        <f>IF(B856="","", R856*B856)</f>
        <v/>
      </c>
      <c r="V856" s="157">
        <f>IF(E856="","",U856/(U856+T856))</f>
        <v/>
      </c>
      <c r="W856" s="86">
        <f>IF(B856="","", IF(ROUND(V856,10)=ROUND(D856,10),"Correct", "Error"))</f>
        <v/>
      </c>
      <c r="X856" s="158">
        <f>IF(B856="","", T856+U856)</f>
        <v/>
      </c>
    </row>
    <row customHeight="1" ht="13.5" r="857" s="75">
      <c r="A857" s="126">
        <f>IF('Time Series Inputs'!A857="","",'Time Series Inputs'!A857)</f>
        <v/>
      </c>
      <c r="B857" s="157">
        <f>IF('Time Series Inputs'!B857="","",'Time Series Inputs'!B857)</f>
        <v/>
      </c>
      <c r="C857" s="157">
        <f>IF('Time Series Inputs'!C857="","",'Time Series Inputs'!C857)</f>
        <v/>
      </c>
      <c r="D857" s="157">
        <f>IF(A857="","",'Apply Constraints'!A857)</f>
        <v/>
      </c>
      <c r="E857" s="157">
        <f>IF(B857="","",(V856*B857/B856/(1+V856*(B857/B856-1))))</f>
        <v/>
      </c>
      <c r="F857" s="157">
        <f>IF(B857="","",R856*B857+T856)</f>
        <v/>
      </c>
      <c r="G857" s="157">
        <f>IF(B857="","", E857*F857)</f>
        <v/>
      </c>
      <c r="H857" s="157">
        <f>IF(B857="","", F857 - R856*B857)</f>
        <v/>
      </c>
      <c r="I857" s="157">
        <f>IF(B857="","", G857/B857)</f>
        <v/>
      </c>
      <c r="J857" s="157">
        <f>IF(B857="","", -F857* (1-(1-ANNUAL_STRATEGY_FEE)^(1/252)))</f>
        <v/>
      </c>
      <c r="K857" s="157">
        <f>IF(B857="","", H857+J857)</f>
        <v/>
      </c>
      <c r="L857" s="157">
        <f>IF(B857="","", K857+G857)</f>
        <v/>
      </c>
      <c r="M857" s="157">
        <f>IF(B857="","", G857/L857)</f>
        <v/>
      </c>
      <c r="N857" s="157">
        <f>IF(B857="","",(D857-M857))</f>
        <v/>
      </c>
      <c r="O857" s="157">
        <f>IF(B857="","",BID_OFFER_SPREAD/2*D857)</f>
        <v/>
      </c>
      <c r="P857" s="157">
        <f>IF(A857="","",IF(D857=0,-E857,IF(AND(D857=(N857+O857),NOT(O857=0)),0,IF(D857&gt;=M857,N857/(1+O857),N857/(1-O857)))))</f>
        <v/>
      </c>
      <c r="Q857" s="157">
        <f>IF(B857="","", IF(D857=0,F857*P857/B857, L857*P857/B857))</f>
        <v/>
      </c>
      <c r="R857" s="157">
        <f>IF(B857="","", Q857+I857)</f>
        <v/>
      </c>
      <c r="S857" s="157">
        <f>IF(A857="","",IF(Q857&gt;0,-Q857*B857*(1+BID_OFFER_SPREAD/2),-Q857*B857*(1-BID_OFFER_SPREAD/2)))</f>
        <v/>
      </c>
      <c r="T857" s="157">
        <f>IF(B857="","", K857+S857)</f>
        <v/>
      </c>
      <c r="U857" s="157">
        <f>IF(B857="","", R857*B857)</f>
        <v/>
      </c>
      <c r="V857" s="157">
        <f>IF(E857="","",U857/(U857+T857))</f>
        <v/>
      </c>
      <c r="W857" s="86">
        <f>IF(B857="","", IF(ROUND(V857,10)=ROUND(D857,10),"Correct", "Error"))</f>
        <v/>
      </c>
      <c r="X857" s="158">
        <f>IF(B857="","", T857+U857)</f>
        <v/>
      </c>
    </row>
    <row customHeight="1" ht="13.5" r="858" s="75">
      <c r="A858" s="126">
        <f>IF('Time Series Inputs'!A858="","",'Time Series Inputs'!A858)</f>
        <v/>
      </c>
      <c r="B858" s="157">
        <f>IF('Time Series Inputs'!B858="","",'Time Series Inputs'!B858)</f>
        <v/>
      </c>
      <c r="C858" s="157">
        <f>IF('Time Series Inputs'!C858="","",'Time Series Inputs'!C858)</f>
        <v/>
      </c>
      <c r="D858" s="157">
        <f>IF(A858="","",'Apply Constraints'!A858)</f>
        <v/>
      </c>
      <c r="E858" s="157">
        <f>IF(B858="","",(V857*B858/B857/(1+V857*(B858/B857-1))))</f>
        <v/>
      </c>
      <c r="F858" s="157">
        <f>IF(B858="","",R857*B858+T857)</f>
        <v/>
      </c>
      <c r="G858" s="157">
        <f>IF(B858="","", E858*F858)</f>
        <v/>
      </c>
      <c r="H858" s="157">
        <f>IF(B858="","", F858 - R857*B858)</f>
        <v/>
      </c>
      <c r="I858" s="157">
        <f>IF(B858="","", G858/B858)</f>
        <v/>
      </c>
      <c r="J858" s="157">
        <f>IF(B858="","", -F858* (1-(1-ANNUAL_STRATEGY_FEE)^(1/252)))</f>
        <v/>
      </c>
      <c r="K858" s="157">
        <f>IF(B858="","", H858+J858)</f>
        <v/>
      </c>
      <c r="L858" s="157">
        <f>IF(B858="","", K858+G858)</f>
        <v/>
      </c>
      <c r="M858" s="157">
        <f>IF(B858="","", G858/L858)</f>
        <v/>
      </c>
      <c r="N858" s="157">
        <f>IF(B858="","",(D858-M858))</f>
        <v/>
      </c>
      <c r="O858" s="157">
        <f>IF(B858="","",BID_OFFER_SPREAD/2*D858)</f>
        <v/>
      </c>
      <c r="P858" s="157">
        <f>IF(A858="","",IF(D858=0,-E858,IF(AND(D858=(N858+O858),NOT(O858=0)),0,IF(D858&gt;=M858,N858/(1+O858),N858/(1-O858)))))</f>
        <v/>
      </c>
      <c r="Q858" s="157">
        <f>IF(B858="","", IF(D858=0,F858*P858/B858, L858*P858/B858))</f>
        <v/>
      </c>
      <c r="R858" s="157">
        <f>IF(B858="","", Q858+I858)</f>
        <v/>
      </c>
      <c r="S858" s="157">
        <f>IF(A858="","",IF(Q858&gt;0,-Q858*B858*(1+BID_OFFER_SPREAD/2),-Q858*B858*(1-BID_OFFER_SPREAD/2)))</f>
        <v/>
      </c>
      <c r="T858" s="157">
        <f>IF(B858="","", K858+S858)</f>
        <v/>
      </c>
      <c r="U858" s="157">
        <f>IF(B858="","", R858*B858)</f>
        <v/>
      </c>
      <c r="V858" s="157">
        <f>IF(E858="","",U858/(U858+T858))</f>
        <v/>
      </c>
      <c r="W858" s="86">
        <f>IF(B858="","", IF(ROUND(V858,10)=ROUND(D858,10),"Correct", "Error"))</f>
        <v/>
      </c>
      <c r="X858" s="158">
        <f>IF(B858="","", T858+U858)</f>
        <v/>
      </c>
    </row>
    <row customHeight="1" ht="13.5" r="859" s="75">
      <c r="A859" s="126">
        <f>IF('Time Series Inputs'!A859="","",'Time Series Inputs'!A859)</f>
        <v/>
      </c>
      <c r="B859" s="157">
        <f>IF('Time Series Inputs'!B859="","",'Time Series Inputs'!B859)</f>
        <v/>
      </c>
      <c r="C859" s="157">
        <f>IF('Time Series Inputs'!C859="","",'Time Series Inputs'!C859)</f>
        <v/>
      </c>
      <c r="D859" s="157">
        <f>IF(A859="","",'Apply Constraints'!A859)</f>
        <v/>
      </c>
      <c r="E859" s="157">
        <f>IF(B859="","",(V858*B859/B858/(1+V858*(B859/B858-1))))</f>
        <v/>
      </c>
      <c r="F859" s="157">
        <f>IF(B859="","",R858*B859+T858)</f>
        <v/>
      </c>
      <c r="G859" s="157">
        <f>IF(B859="","", E859*F859)</f>
        <v/>
      </c>
      <c r="H859" s="157">
        <f>IF(B859="","", F859 - R858*B859)</f>
        <v/>
      </c>
      <c r="I859" s="157">
        <f>IF(B859="","", G859/B859)</f>
        <v/>
      </c>
      <c r="J859" s="157">
        <f>IF(B859="","", -F859* (1-(1-ANNUAL_STRATEGY_FEE)^(1/252)))</f>
        <v/>
      </c>
      <c r="K859" s="157">
        <f>IF(B859="","", H859+J859)</f>
        <v/>
      </c>
      <c r="L859" s="157">
        <f>IF(B859="","", K859+G859)</f>
        <v/>
      </c>
      <c r="M859" s="157">
        <f>IF(B859="","", G859/L859)</f>
        <v/>
      </c>
      <c r="N859" s="157">
        <f>IF(B859="","",(D859-M859))</f>
        <v/>
      </c>
      <c r="O859" s="157">
        <f>IF(B859="","",BID_OFFER_SPREAD/2*D859)</f>
        <v/>
      </c>
      <c r="P859" s="157">
        <f>IF(A859="","",IF(D859=0,-E859,IF(AND(D859=(N859+O859),NOT(O859=0)),0,IF(D859&gt;=M859,N859/(1+O859),N859/(1-O859)))))</f>
        <v/>
      </c>
      <c r="Q859" s="157">
        <f>IF(B859="","", IF(D859=0,F859*P859/B859, L859*P859/B859))</f>
        <v/>
      </c>
      <c r="R859" s="157">
        <f>IF(B859="","", Q859+I859)</f>
        <v/>
      </c>
      <c r="S859" s="157">
        <f>IF(A859="","",IF(Q859&gt;0,-Q859*B859*(1+BID_OFFER_SPREAD/2),-Q859*B859*(1-BID_OFFER_SPREAD/2)))</f>
        <v/>
      </c>
      <c r="T859" s="157">
        <f>IF(B859="","", K859+S859)</f>
        <v/>
      </c>
      <c r="U859" s="157">
        <f>IF(B859="","", R859*B859)</f>
        <v/>
      </c>
      <c r="V859" s="157">
        <f>IF(E859="","",U859/(U859+T859))</f>
        <v/>
      </c>
      <c r="W859" s="86">
        <f>IF(B859="","", IF(ROUND(V859,10)=ROUND(D859,10),"Correct", "Error"))</f>
        <v/>
      </c>
      <c r="X859" s="158">
        <f>IF(B859="","", T859+U859)</f>
        <v/>
      </c>
    </row>
    <row customHeight="1" ht="13.5" r="860" s="75">
      <c r="A860" s="126">
        <f>IF('Time Series Inputs'!A860="","",'Time Series Inputs'!A860)</f>
        <v/>
      </c>
      <c r="B860" s="157">
        <f>IF('Time Series Inputs'!B860="","",'Time Series Inputs'!B860)</f>
        <v/>
      </c>
      <c r="C860" s="157">
        <f>IF('Time Series Inputs'!C860="","",'Time Series Inputs'!C860)</f>
        <v/>
      </c>
      <c r="D860" s="157">
        <f>IF(A860="","",'Apply Constraints'!A860)</f>
        <v/>
      </c>
      <c r="E860" s="157">
        <f>IF(B860="","",(V859*B860/B859/(1+V859*(B860/B859-1))))</f>
        <v/>
      </c>
      <c r="F860" s="157">
        <f>IF(B860="","",R859*B860+T859)</f>
        <v/>
      </c>
      <c r="G860" s="157">
        <f>IF(B860="","", E860*F860)</f>
        <v/>
      </c>
      <c r="H860" s="157">
        <f>IF(B860="","", F860 - R859*B860)</f>
        <v/>
      </c>
      <c r="I860" s="157">
        <f>IF(B860="","", G860/B860)</f>
        <v/>
      </c>
      <c r="J860" s="157">
        <f>IF(B860="","", -F860* (1-(1-ANNUAL_STRATEGY_FEE)^(1/252)))</f>
        <v/>
      </c>
      <c r="K860" s="157">
        <f>IF(B860="","", H860+J860)</f>
        <v/>
      </c>
      <c r="L860" s="157">
        <f>IF(B860="","", K860+G860)</f>
        <v/>
      </c>
      <c r="M860" s="157">
        <f>IF(B860="","", G860/L860)</f>
        <v/>
      </c>
      <c r="N860" s="157">
        <f>IF(B860="","",(D860-M860))</f>
        <v/>
      </c>
      <c r="O860" s="157">
        <f>IF(B860="","",BID_OFFER_SPREAD/2*D860)</f>
        <v/>
      </c>
      <c r="P860" s="157">
        <f>IF(A860="","",IF(D860=0,-E860,IF(AND(D860=(N860+O860),NOT(O860=0)),0,IF(D860&gt;=M860,N860/(1+O860),N860/(1-O860)))))</f>
        <v/>
      </c>
      <c r="Q860" s="157">
        <f>IF(B860="","", IF(D860=0,F860*P860/B860, L860*P860/B860))</f>
        <v/>
      </c>
      <c r="R860" s="157">
        <f>IF(B860="","", Q860+I860)</f>
        <v/>
      </c>
      <c r="S860" s="157">
        <f>IF(A860="","",IF(Q860&gt;0,-Q860*B860*(1+BID_OFFER_SPREAD/2),-Q860*B860*(1-BID_OFFER_SPREAD/2)))</f>
        <v/>
      </c>
      <c r="T860" s="157">
        <f>IF(B860="","", K860+S860)</f>
        <v/>
      </c>
      <c r="U860" s="157">
        <f>IF(B860="","", R860*B860)</f>
        <v/>
      </c>
      <c r="V860" s="157">
        <f>IF(E860="","",U860/(U860+T860))</f>
        <v/>
      </c>
      <c r="W860" s="86">
        <f>IF(B860="","", IF(ROUND(V860,10)=ROUND(D860,10),"Correct", "Error"))</f>
        <v/>
      </c>
      <c r="X860" s="158">
        <f>IF(B860="","", T860+U860)</f>
        <v/>
      </c>
    </row>
    <row customHeight="1" ht="13.5" r="861" s="75">
      <c r="A861" s="126">
        <f>IF('Time Series Inputs'!A861="","",'Time Series Inputs'!A861)</f>
        <v/>
      </c>
      <c r="B861" s="157">
        <f>IF('Time Series Inputs'!B861="","",'Time Series Inputs'!B861)</f>
        <v/>
      </c>
      <c r="C861" s="157">
        <f>IF('Time Series Inputs'!C861="","",'Time Series Inputs'!C861)</f>
        <v/>
      </c>
      <c r="D861" s="157">
        <f>IF(A861="","",'Apply Constraints'!A861)</f>
        <v/>
      </c>
      <c r="E861" s="157">
        <f>IF(B861="","",(V860*B861/B860/(1+V860*(B861/B860-1))))</f>
        <v/>
      </c>
      <c r="F861" s="157">
        <f>IF(B861="","",R860*B861+T860)</f>
        <v/>
      </c>
      <c r="G861" s="157">
        <f>IF(B861="","", E861*F861)</f>
        <v/>
      </c>
      <c r="H861" s="157">
        <f>IF(B861="","", F861 - R860*B861)</f>
        <v/>
      </c>
      <c r="I861" s="157">
        <f>IF(B861="","", G861/B861)</f>
        <v/>
      </c>
      <c r="J861" s="157">
        <f>IF(B861="","", -F861* (1-(1-ANNUAL_STRATEGY_FEE)^(1/252)))</f>
        <v/>
      </c>
      <c r="K861" s="157">
        <f>IF(B861="","", H861+J861)</f>
        <v/>
      </c>
      <c r="L861" s="157">
        <f>IF(B861="","", K861+G861)</f>
        <v/>
      </c>
      <c r="M861" s="157">
        <f>IF(B861="","", G861/L861)</f>
        <v/>
      </c>
      <c r="N861" s="157">
        <f>IF(B861="","",(D861-M861))</f>
        <v/>
      </c>
      <c r="O861" s="157">
        <f>IF(B861="","",BID_OFFER_SPREAD/2*D861)</f>
        <v/>
      </c>
      <c r="P861" s="157">
        <f>IF(A861="","",IF(D861=0,-E861,IF(AND(D861=(N861+O861),NOT(O861=0)),0,IF(D861&gt;=M861,N861/(1+O861),N861/(1-O861)))))</f>
        <v/>
      </c>
      <c r="Q861" s="157">
        <f>IF(B861="","", IF(D861=0,F861*P861/B861, L861*P861/B861))</f>
        <v/>
      </c>
      <c r="R861" s="157">
        <f>IF(B861="","", Q861+I861)</f>
        <v/>
      </c>
      <c r="S861" s="157">
        <f>IF(A861="","",IF(Q861&gt;0,-Q861*B861*(1+BID_OFFER_SPREAD/2),-Q861*B861*(1-BID_OFFER_SPREAD/2)))</f>
        <v/>
      </c>
      <c r="T861" s="157">
        <f>IF(B861="","", K861+S861)</f>
        <v/>
      </c>
      <c r="U861" s="157">
        <f>IF(B861="","", R861*B861)</f>
        <v/>
      </c>
      <c r="V861" s="157">
        <f>IF(E861="","",U861/(U861+T861))</f>
        <v/>
      </c>
      <c r="W861" s="86">
        <f>IF(B861="","", IF(ROUND(V861,10)=ROUND(D861,10),"Correct", "Error"))</f>
        <v/>
      </c>
      <c r="X861" s="158">
        <f>IF(B861="","", T861+U861)</f>
        <v/>
      </c>
    </row>
    <row customHeight="1" ht="13.5" r="862" s="75">
      <c r="A862" s="126">
        <f>IF('Time Series Inputs'!A862="","",'Time Series Inputs'!A862)</f>
        <v/>
      </c>
      <c r="B862" s="157">
        <f>IF('Time Series Inputs'!B862="","",'Time Series Inputs'!B862)</f>
        <v/>
      </c>
      <c r="C862" s="157">
        <f>IF('Time Series Inputs'!C862="","",'Time Series Inputs'!C862)</f>
        <v/>
      </c>
      <c r="D862" s="157">
        <f>IF(A862="","",'Apply Constraints'!A862)</f>
        <v/>
      </c>
      <c r="E862" s="157">
        <f>IF(B862="","",(V861*B862/B861/(1+V861*(B862/B861-1))))</f>
        <v/>
      </c>
      <c r="F862" s="157">
        <f>IF(B862="","",R861*B862+T861)</f>
        <v/>
      </c>
      <c r="G862" s="157">
        <f>IF(B862="","", E862*F862)</f>
        <v/>
      </c>
      <c r="H862" s="157">
        <f>IF(B862="","", F862 - R861*B862)</f>
        <v/>
      </c>
      <c r="I862" s="157">
        <f>IF(B862="","", G862/B862)</f>
        <v/>
      </c>
      <c r="J862" s="157">
        <f>IF(B862="","", -F862* (1-(1-ANNUAL_STRATEGY_FEE)^(1/252)))</f>
        <v/>
      </c>
      <c r="K862" s="157">
        <f>IF(B862="","", H862+J862)</f>
        <v/>
      </c>
      <c r="L862" s="157">
        <f>IF(B862="","", K862+G862)</f>
        <v/>
      </c>
      <c r="M862" s="157">
        <f>IF(B862="","", G862/L862)</f>
        <v/>
      </c>
      <c r="N862" s="157">
        <f>IF(B862="","",(D862-M862))</f>
        <v/>
      </c>
      <c r="O862" s="157">
        <f>IF(B862="","",BID_OFFER_SPREAD/2*D862)</f>
        <v/>
      </c>
      <c r="P862" s="157">
        <f>IF(A862="","",IF(D862=0,-E862,IF(AND(D862=(N862+O862),NOT(O862=0)),0,IF(D862&gt;=M862,N862/(1+O862),N862/(1-O862)))))</f>
        <v/>
      </c>
      <c r="Q862" s="157">
        <f>IF(B862="","", IF(D862=0,F862*P862/B862, L862*P862/B862))</f>
        <v/>
      </c>
      <c r="R862" s="157">
        <f>IF(B862="","", Q862+I862)</f>
        <v/>
      </c>
      <c r="S862" s="157">
        <f>IF(A862="","",IF(Q862&gt;0,-Q862*B862*(1+BID_OFFER_SPREAD/2),-Q862*B862*(1-BID_OFFER_SPREAD/2)))</f>
        <v/>
      </c>
      <c r="T862" s="157">
        <f>IF(B862="","", K862+S862)</f>
        <v/>
      </c>
      <c r="U862" s="157">
        <f>IF(B862="","", R862*B862)</f>
        <v/>
      </c>
      <c r="V862" s="157">
        <f>IF(E862="","",U862/(U862+T862))</f>
        <v/>
      </c>
      <c r="W862" s="86">
        <f>IF(B862="","", IF(ROUND(V862,10)=ROUND(D862,10),"Correct", "Error"))</f>
        <v/>
      </c>
      <c r="X862" s="158">
        <f>IF(B862="","", T862+U862)</f>
        <v/>
      </c>
    </row>
    <row customHeight="1" ht="13.5" r="863" s="75">
      <c r="A863" s="126">
        <f>IF('Time Series Inputs'!A863="","",'Time Series Inputs'!A863)</f>
        <v/>
      </c>
      <c r="B863" s="157">
        <f>IF('Time Series Inputs'!B863="","",'Time Series Inputs'!B863)</f>
        <v/>
      </c>
      <c r="C863" s="157">
        <f>IF('Time Series Inputs'!C863="","",'Time Series Inputs'!C863)</f>
        <v/>
      </c>
      <c r="D863" s="157">
        <f>IF(A863="","",'Apply Constraints'!A863)</f>
        <v/>
      </c>
      <c r="E863" s="157">
        <f>IF(B863="","",(V862*B863/B862/(1+V862*(B863/B862-1))))</f>
        <v/>
      </c>
      <c r="F863" s="157">
        <f>IF(B863="","",R862*B863+T862)</f>
        <v/>
      </c>
      <c r="G863" s="157">
        <f>IF(B863="","", E863*F863)</f>
        <v/>
      </c>
      <c r="H863" s="157">
        <f>IF(B863="","", F863 - R862*B863)</f>
        <v/>
      </c>
      <c r="I863" s="157">
        <f>IF(B863="","", G863/B863)</f>
        <v/>
      </c>
      <c r="J863" s="157">
        <f>IF(B863="","", -F863* (1-(1-ANNUAL_STRATEGY_FEE)^(1/252)))</f>
        <v/>
      </c>
      <c r="K863" s="157">
        <f>IF(B863="","", H863+J863)</f>
        <v/>
      </c>
      <c r="L863" s="157">
        <f>IF(B863="","", K863+G863)</f>
        <v/>
      </c>
      <c r="M863" s="157">
        <f>IF(B863="","", G863/L863)</f>
        <v/>
      </c>
      <c r="N863" s="157">
        <f>IF(B863="","",(D863-M863))</f>
        <v/>
      </c>
      <c r="O863" s="157">
        <f>IF(B863="","",BID_OFFER_SPREAD/2*D863)</f>
        <v/>
      </c>
      <c r="P863" s="157">
        <f>IF(A863="","",IF(D863=0,-E863,IF(AND(D863=(N863+O863),NOT(O863=0)),0,IF(D863&gt;=M863,N863/(1+O863),N863/(1-O863)))))</f>
        <v/>
      </c>
      <c r="Q863" s="157">
        <f>IF(B863="","", IF(D863=0,F863*P863/B863, L863*P863/B863))</f>
        <v/>
      </c>
      <c r="R863" s="157">
        <f>IF(B863="","", Q863+I863)</f>
        <v/>
      </c>
      <c r="S863" s="157">
        <f>IF(A863="","",IF(Q863&gt;0,-Q863*B863*(1+BID_OFFER_SPREAD/2),-Q863*B863*(1-BID_OFFER_SPREAD/2)))</f>
        <v/>
      </c>
      <c r="T863" s="157">
        <f>IF(B863="","", K863+S863)</f>
        <v/>
      </c>
      <c r="U863" s="157">
        <f>IF(B863="","", R863*B863)</f>
        <v/>
      </c>
      <c r="V863" s="157">
        <f>IF(E863="","",U863/(U863+T863))</f>
        <v/>
      </c>
      <c r="W863" s="86">
        <f>IF(B863="","", IF(ROUND(V863,10)=ROUND(D863,10),"Correct", "Error"))</f>
        <v/>
      </c>
      <c r="X863" s="158">
        <f>IF(B863="","", T863+U863)</f>
        <v/>
      </c>
    </row>
    <row customHeight="1" ht="13.5" r="864" s="75">
      <c r="A864" s="126">
        <f>IF('Time Series Inputs'!A864="","",'Time Series Inputs'!A864)</f>
        <v/>
      </c>
      <c r="B864" s="157">
        <f>IF('Time Series Inputs'!B864="","",'Time Series Inputs'!B864)</f>
        <v/>
      </c>
      <c r="C864" s="157">
        <f>IF('Time Series Inputs'!C864="","",'Time Series Inputs'!C864)</f>
        <v/>
      </c>
      <c r="D864" s="157">
        <f>IF(A864="","",'Apply Constraints'!A864)</f>
        <v/>
      </c>
      <c r="E864" s="157">
        <f>IF(B864="","",(V863*B864/B863/(1+V863*(B864/B863-1))))</f>
        <v/>
      </c>
      <c r="F864" s="157">
        <f>IF(B864="","",R863*B864+T863)</f>
        <v/>
      </c>
      <c r="G864" s="157">
        <f>IF(B864="","", E864*F864)</f>
        <v/>
      </c>
      <c r="H864" s="157">
        <f>IF(B864="","", F864 - R863*B864)</f>
        <v/>
      </c>
      <c r="I864" s="157">
        <f>IF(B864="","", G864/B864)</f>
        <v/>
      </c>
      <c r="J864" s="157">
        <f>IF(B864="","", -F864* (1-(1-ANNUAL_STRATEGY_FEE)^(1/252)))</f>
        <v/>
      </c>
      <c r="K864" s="157">
        <f>IF(B864="","", H864+J864)</f>
        <v/>
      </c>
      <c r="L864" s="157">
        <f>IF(B864="","", K864+G864)</f>
        <v/>
      </c>
      <c r="M864" s="157">
        <f>IF(B864="","", G864/L864)</f>
        <v/>
      </c>
      <c r="N864" s="157">
        <f>IF(B864="","",(D864-M864))</f>
        <v/>
      </c>
      <c r="O864" s="157">
        <f>IF(B864="","",BID_OFFER_SPREAD/2*D864)</f>
        <v/>
      </c>
      <c r="P864" s="157">
        <f>IF(A864="","",IF(D864=0,-E864,IF(AND(D864=(N864+O864),NOT(O864=0)),0,IF(D864&gt;=M864,N864/(1+O864),N864/(1-O864)))))</f>
        <v/>
      </c>
      <c r="Q864" s="157">
        <f>IF(B864="","", IF(D864=0,F864*P864/B864, L864*P864/B864))</f>
        <v/>
      </c>
      <c r="R864" s="157">
        <f>IF(B864="","", Q864+I864)</f>
        <v/>
      </c>
      <c r="S864" s="157">
        <f>IF(A864="","",IF(Q864&gt;0,-Q864*B864*(1+BID_OFFER_SPREAD/2),-Q864*B864*(1-BID_OFFER_SPREAD/2)))</f>
        <v/>
      </c>
      <c r="T864" s="157">
        <f>IF(B864="","", K864+S864)</f>
        <v/>
      </c>
      <c r="U864" s="157">
        <f>IF(B864="","", R864*B864)</f>
        <v/>
      </c>
      <c r="V864" s="157">
        <f>IF(E864="","",U864/(U864+T864))</f>
        <v/>
      </c>
      <c r="W864" s="86">
        <f>IF(B864="","", IF(ROUND(V864,10)=ROUND(D864,10),"Correct", "Error"))</f>
        <v/>
      </c>
      <c r="X864" s="158">
        <f>IF(B864="","", T864+U864)</f>
        <v/>
      </c>
    </row>
    <row customHeight="1" ht="13.5" r="865" s="75">
      <c r="A865" s="126">
        <f>IF('Time Series Inputs'!A865="","",'Time Series Inputs'!A865)</f>
        <v/>
      </c>
      <c r="B865" s="157">
        <f>IF('Time Series Inputs'!B865="","",'Time Series Inputs'!B865)</f>
        <v/>
      </c>
      <c r="C865" s="157">
        <f>IF('Time Series Inputs'!C865="","",'Time Series Inputs'!C865)</f>
        <v/>
      </c>
      <c r="D865" s="157">
        <f>IF(A865="","",'Apply Constraints'!A865)</f>
        <v/>
      </c>
      <c r="E865" s="157">
        <f>IF(B865="","",(V864*B865/B864/(1+V864*(B865/B864-1))))</f>
        <v/>
      </c>
      <c r="F865" s="157">
        <f>IF(B865="","",R864*B865+T864)</f>
        <v/>
      </c>
      <c r="G865" s="157">
        <f>IF(B865="","", E865*F865)</f>
        <v/>
      </c>
      <c r="H865" s="157">
        <f>IF(B865="","", F865 - R864*B865)</f>
        <v/>
      </c>
      <c r="I865" s="157">
        <f>IF(B865="","", G865/B865)</f>
        <v/>
      </c>
      <c r="J865" s="157">
        <f>IF(B865="","", -F865* (1-(1-ANNUAL_STRATEGY_FEE)^(1/252)))</f>
        <v/>
      </c>
      <c r="K865" s="157">
        <f>IF(B865="","", H865+J865)</f>
        <v/>
      </c>
      <c r="L865" s="157">
        <f>IF(B865="","", K865+G865)</f>
        <v/>
      </c>
      <c r="M865" s="157">
        <f>IF(B865="","", G865/L865)</f>
        <v/>
      </c>
      <c r="N865" s="157">
        <f>IF(B865="","",(D865-M865))</f>
        <v/>
      </c>
      <c r="O865" s="157">
        <f>IF(B865="","",BID_OFFER_SPREAD/2*D865)</f>
        <v/>
      </c>
      <c r="P865" s="157">
        <f>IF(A865="","",IF(D865=0,-E865,IF(AND(D865=(N865+O865),NOT(O865=0)),0,IF(D865&gt;=M865,N865/(1+O865),N865/(1-O865)))))</f>
        <v/>
      </c>
      <c r="Q865" s="157">
        <f>IF(B865="","", IF(D865=0,F865*P865/B865, L865*P865/B865))</f>
        <v/>
      </c>
      <c r="R865" s="157">
        <f>IF(B865="","", Q865+I865)</f>
        <v/>
      </c>
      <c r="S865" s="157">
        <f>IF(A865="","",IF(Q865&gt;0,-Q865*B865*(1+BID_OFFER_SPREAD/2),-Q865*B865*(1-BID_OFFER_SPREAD/2)))</f>
        <v/>
      </c>
      <c r="T865" s="157">
        <f>IF(B865="","", K865+S865)</f>
        <v/>
      </c>
      <c r="U865" s="157">
        <f>IF(B865="","", R865*B865)</f>
        <v/>
      </c>
      <c r="V865" s="157">
        <f>IF(E865="","",U865/(U865+T865))</f>
        <v/>
      </c>
      <c r="W865" s="86">
        <f>IF(B865="","", IF(ROUND(V865,10)=ROUND(D865,10),"Correct", "Error"))</f>
        <v/>
      </c>
      <c r="X865" s="158">
        <f>IF(B865="","", T865+U865)</f>
        <v/>
      </c>
    </row>
    <row customHeight="1" ht="13.5" r="866" s="75">
      <c r="A866" s="126">
        <f>IF('Time Series Inputs'!A866="","",'Time Series Inputs'!A866)</f>
        <v/>
      </c>
      <c r="B866" s="157">
        <f>IF('Time Series Inputs'!B866="","",'Time Series Inputs'!B866)</f>
        <v/>
      </c>
      <c r="C866" s="157">
        <f>IF('Time Series Inputs'!C866="","",'Time Series Inputs'!C866)</f>
        <v/>
      </c>
      <c r="D866" s="157">
        <f>IF(A866="","",'Apply Constraints'!A866)</f>
        <v/>
      </c>
      <c r="E866" s="157">
        <f>IF(B866="","",(V865*B866/B865/(1+V865*(B866/B865-1))))</f>
        <v/>
      </c>
      <c r="F866" s="157">
        <f>IF(B866="","",R865*B866+T865)</f>
        <v/>
      </c>
      <c r="G866" s="157">
        <f>IF(B866="","", E866*F866)</f>
        <v/>
      </c>
      <c r="H866" s="157">
        <f>IF(B866="","", F866 - R865*B866)</f>
        <v/>
      </c>
      <c r="I866" s="157">
        <f>IF(B866="","", G866/B866)</f>
        <v/>
      </c>
      <c r="J866" s="157">
        <f>IF(B866="","", -F866* (1-(1-ANNUAL_STRATEGY_FEE)^(1/252)))</f>
        <v/>
      </c>
      <c r="K866" s="157">
        <f>IF(B866="","", H866+J866)</f>
        <v/>
      </c>
      <c r="L866" s="157">
        <f>IF(B866="","", K866+G866)</f>
        <v/>
      </c>
      <c r="M866" s="157">
        <f>IF(B866="","", G866/L866)</f>
        <v/>
      </c>
      <c r="N866" s="157">
        <f>IF(B866="","",(D866-M866))</f>
        <v/>
      </c>
      <c r="O866" s="157">
        <f>IF(B866="","",BID_OFFER_SPREAD/2*D866)</f>
        <v/>
      </c>
      <c r="P866" s="157">
        <f>IF(A866="","",IF(D866=0,-E866,IF(AND(D866=(N866+O866),NOT(O866=0)),0,IF(D866&gt;=M866,N866/(1+O866),N866/(1-O866)))))</f>
        <v/>
      </c>
      <c r="Q866" s="157">
        <f>IF(B866="","", IF(D866=0,F866*P866/B866, L866*P866/B866))</f>
        <v/>
      </c>
      <c r="R866" s="157">
        <f>IF(B866="","", Q866+I866)</f>
        <v/>
      </c>
      <c r="S866" s="157">
        <f>IF(A866="","",IF(Q866&gt;0,-Q866*B866*(1+BID_OFFER_SPREAD/2),-Q866*B866*(1-BID_OFFER_SPREAD/2)))</f>
        <v/>
      </c>
      <c r="T866" s="157">
        <f>IF(B866="","", K866+S866)</f>
        <v/>
      </c>
      <c r="U866" s="157">
        <f>IF(B866="","", R866*B866)</f>
        <v/>
      </c>
      <c r="V866" s="157">
        <f>IF(E866="","",U866/(U866+T866))</f>
        <v/>
      </c>
      <c r="W866" s="86">
        <f>IF(B866="","", IF(ROUND(V866,10)=ROUND(D866,10),"Correct", "Error"))</f>
        <v/>
      </c>
      <c r="X866" s="158">
        <f>IF(B866="","", T866+U866)</f>
        <v/>
      </c>
    </row>
    <row customHeight="1" ht="13.5" r="867" s="75">
      <c r="A867" s="126">
        <f>IF('Time Series Inputs'!A867="","",'Time Series Inputs'!A867)</f>
        <v/>
      </c>
      <c r="B867" s="157">
        <f>IF('Time Series Inputs'!B867="","",'Time Series Inputs'!B867)</f>
        <v/>
      </c>
      <c r="C867" s="157">
        <f>IF('Time Series Inputs'!C867="","",'Time Series Inputs'!C867)</f>
        <v/>
      </c>
      <c r="D867" s="157">
        <f>IF(A867="","",'Apply Constraints'!A867)</f>
        <v/>
      </c>
      <c r="E867" s="157">
        <f>IF(B867="","",(V866*B867/B866/(1+V866*(B867/B866-1))))</f>
        <v/>
      </c>
      <c r="F867" s="157">
        <f>IF(B867="","",R866*B867+T866)</f>
        <v/>
      </c>
      <c r="G867" s="157">
        <f>IF(B867="","", E867*F867)</f>
        <v/>
      </c>
      <c r="H867" s="157">
        <f>IF(B867="","", F867 - R866*B867)</f>
        <v/>
      </c>
      <c r="I867" s="157">
        <f>IF(B867="","", G867/B867)</f>
        <v/>
      </c>
      <c r="J867" s="157">
        <f>IF(B867="","", -F867* (1-(1-ANNUAL_STRATEGY_FEE)^(1/252)))</f>
        <v/>
      </c>
      <c r="K867" s="157">
        <f>IF(B867="","", H867+J867)</f>
        <v/>
      </c>
      <c r="L867" s="157">
        <f>IF(B867="","", K867+G867)</f>
        <v/>
      </c>
      <c r="M867" s="157">
        <f>IF(B867="","", G867/L867)</f>
        <v/>
      </c>
      <c r="N867" s="157">
        <f>IF(B867="","",(D867-M867))</f>
        <v/>
      </c>
      <c r="O867" s="157">
        <f>IF(B867="","",BID_OFFER_SPREAD/2*D867)</f>
        <v/>
      </c>
      <c r="P867" s="157">
        <f>IF(A867="","",IF(D867=0,-E867,IF(AND(D867=(N867+O867),NOT(O867=0)),0,IF(D867&gt;=M867,N867/(1+O867),N867/(1-O867)))))</f>
        <v/>
      </c>
      <c r="Q867" s="157">
        <f>IF(B867="","", IF(D867=0,F867*P867/B867, L867*P867/B867))</f>
        <v/>
      </c>
      <c r="R867" s="157">
        <f>IF(B867="","", Q867+I867)</f>
        <v/>
      </c>
      <c r="S867" s="157">
        <f>IF(A867="","",IF(Q867&gt;0,-Q867*B867*(1+BID_OFFER_SPREAD/2),-Q867*B867*(1-BID_OFFER_SPREAD/2)))</f>
        <v/>
      </c>
      <c r="T867" s="157">
        <f>IF(B867="","", K867+S867)</f>
        <v/>
      </c>
      <c r="U867" s="157">
        <f>IF(B867="","", R867*B867)</f>
        <v/>
      </c>
      <c r="V867" s="157">
        <f>IF(E867="","",U867/(U867+T867))</f>
        <v/>
      </c>
      <c r="W867" s="86">
        <f>IF(B867="","", IF(ROUND(V867,10)=ROUND(D867,10),"Correct", "Error"))</f>
        <v/>
      </c>
      <c r="X867" s="158">
        <f>IF(B867="","", T867+U867)</f>
        <v/>
      </c>
    </row>
    <row customHeight="1" ht="13.5" r="868" s="75">
      <c r="A868" s="126">
        <f>IF('Time Series Inputs'!A868="","",'Time Series Inputs'!A868)</f>
        <v/>
      </c>
      <c r="B868" s="157">
        <f>IF('Time Series Inputs'!B868="","",'Time Series Inputs'!B868)</f>
        <v/>
      </c>
      <c r="C868" s="157">
        <f>IF('Time Series Inputs'!C868="","",'Time Series Inputs'!C868)</f>
        <v/>
      </c>
      <c r="D868" s="157">
        <f>IF(A868="","",'Apply Constraints'!A868)</f>
        <v/>
      </c>
      <c r="E868" s="157">
        <f>IF(B868="","",(V867*B868/B867/(1+V867*(B868/B867-1))))</f>
        <v/>
      </c>
      <c r="F868" s="157">
        <f>IF(B868="","",R867*B868+T867)</f>
        <v/>
      </c>
      <c r="G868" s="157">
        <f>IF(B868="","", E868*F868)</f>
        <v/>
      </c>
      <c r="H868" s="157">
        <f>IF(B868="","", F868 - R867*B868)</f>
        <v/>
      </c>
      <c r="I868" s="157">
        <f>IF(B868="","", G868/B868)</f>
        <v/>
      </c>
      <c r="J868" s="157">
        <f>IF(B868="","", -F868* (1-(1-ANNUAL_STRATEGY_FEE)^(1/252)))</f>
        <v/>
      </c>
      <c r="K868" s="157">
        <f>IF(B868="","", H868+J868)</f>
        <v/>
      </c>
      <c r="L868" s="157">
        <f>IF(B868="","", K868+G868)</f>
        <v/>
      </c>
      <c r="M868" s="157">
        <f>IF(B868="","", G868/L868)</f>
        <v/>
      </c>
      <c r="N868" s="157">
        <f>IF(B868="","",(D868-M868))</f>
        <v/>
      </c>
      <c r="O868" s="157">
        <f>IF(B868="","",BID_OFFER_SPREAD/2*D868)</f>
        <v/>
      </c>
      <c r="P868" s="157">
        <f>IF(A868="","",IF(D868=0,-E868,IF(AND(D868=(N868+O868),NOT(O868=0)),0,IF(D868&gt;=M868,N868/(1+O868),N868/(1-O868)))))</f>
        <v/>
      </c>
      <c r="Q868" s="157">
        <f>IF(B868="","", IF(D868=0,F868*P868/B868, L868*P868/B868))</f>
        <v/>
      </c>
      <c r="R868" s="157">
        <f>IF(B868="","", Q868+I868)</f>
        <v/>
      </c>
      <c r="S868" s="157">
        <f>IF(A868="","",IF(Q868&gt;0,-Q868*B868*(1+BID_OFFER_SPREAD/2),-Q868*B868*(1-BID_OFFER_SPREAD/2)))</f>
        <v/>
      </c>
      <c r="T868" s="157">
        <f>IF(B868="","", K868+S868)</f>
        <v/>
      </c>
      <c r="U868" s="157">
        <f>IF(B868="","", R868*B868)</f>
        <v/>
      </c>
      <c r="V868" s="157">
        <f>IF(E868="","",U868/(U868+T868))</f>
        <v/>
      </c>
      <c r="W868" s="86">
        <f>IF(B868="","", IF(ROUND(V868,10)=ROUND(D868,10),"Correct", "Error"))</f>
        <v/>
      </c>
      <c r="X868" s="158">
        <f>IF(B868="","", T868+U868)</f>
        <v/>
      </c>
    </row>
    <row customHeight="1" ht="13.5" r="869" s="75">
      <c r="A869" s="126">
        <f>IF('Time Series Inputs'!A869="","",'Time Series Inputs'!A869)</f>
        <v/>
      </c>
      <c r="B869" s="157">
        <f>IF('Time Series Inputs'!B869="","",'Time Series Inputs'!B869)</f>
        <v/>
      </c>
      <c r="C869" s="157">
        <f>IF('Time Series Inputs'!C869="","",'Time Series Inputs'!C869)</f>
        <v/>
      </c>
      <c r="D869" s="157">
        <f>IF(A869="","",'Apply Constraints'!A869)</f>
        <v/>
      </c>
      <c r="E869" s="157">
        <f>IF(B869="","",(V868*B869/B868/(1+V868*(B869/B868-1))))</f>
        <v/>
      </c>
      <c r="F869" s="157">
        <f>IF(B869="","",R868*B869+T868)</f>
        <v/>
      </c>
      <c r="G869" s="157">
        <f>IF(B869="","", E869*F869)</f>
        <v/>
      </c>
      <c r="H869" s="157">
        <f>IF(B869="","", F869 - R868*B869)</f>
        <v/>
      </c>
      <c r="I869" s="157">
        <f>IF(B869="","", G869/B869)</f>
        <v/>
      </c>
      <c r="J869" s="157">
        <f>IF(B869="","", -F869* (1-(1-ANNUAL_STRATEGY_FEE)^(1/252)))</f>
        <v/>
      </c>
      <c r="K869" s="157">
        <f>IF(B869="","", H869+J869)</f>
        <v/>
      </c>
      <c r="L869" s="157">
        <f>IF(B869="","", K869+G869)</f>
        <v/>
      </c>
      <c r="M869" s="157">
        <f>IF(B869="","", G869/L869)</f>
        <v/>
      </c>
      <c r="N869" s="157">
        <f>IF(B869="","",(D869-M869))</f>
        <v/>
      </c>
      <c r="O869" s="157">
        <f>IF(B869="","",BID_OFFER_SPREAD/2*D869)</f>
        <v/>
      </c>
      <c r="P869" s="157">
        <f>IF(A869="","",IF(D869=0,-E869,IF(AND(D869=(N869+O869),NOT(O869=0)),0,IF(D869&gt;=M869,N869/(1+O869),N869/(1-O869)))))</f>
        <v/>
      </c>
      <c r="Q869" s="157">
        <f>IF(B869="","", IF(D869=0,F869*P869/B869, L869*P869/B869))</f>
        <v/>
      </c>
      <c r="R869" s="157">
        <f>IF(B869="","", Q869+I869)</f>
        <v/>
      </c>
      <c r="S869" s="157">
        <f>IF(A869="","",IF(Q869&gt;0,-Q869*B869*(1+BID_OFFER_SPREAD/2),-Q869*B869*(1-BID_OFFER_SPREAD/2)))</f>
        <v/>
      </c>
      <c r="T869" s="157">
        <f>IF(B869="","", K869+S869)</f>
        <v/>
      </c>
      <c r="U869" s="157">
        <f>IF(B869="","", R869*B869)</f>
        <v/>
      </c>
      <c r="V869" s="157">
        <f>IF(E869="","",U869/(U869+T869))</f>
        <v/>
      </c>
      <c r="W869" s="86">
        <f>IF(B869="","", IF(ROUND(V869,10)=ROUND(D869,10),"Correct", "Error"))</f>
        <v/>
      </c>
      <c r="X869" s="158">
        <f>IF(B869="","", T869+U869)</f>
        <v/>
      </c>
    </row>
    <row customHeight="1" ht="13.5" r="870" s="75">
      <c r="A870" s="126">
        <f>IF('Time Series Inputs'!A870="","",'Time Series Inputs'!A870)</f>
        <v/>
      </c>
      <c r="B870" s="157">
        <f>IF('Time Series Inputs'!B870="","",'Time Series Inputs'!B870)</f>
        <v/>
      </c>
      <c r="C870" s="157">
        <f>IF('Time Series Inputs'!C870="","",'Time Series Inputs'!C870)</f>
        <v/>
      </c>
      <c r="D870" s="157">
        <f>IF(A870="","",'Apply Constraints'!A870)</f>
        <v/>
      </c>
      <c r="E870" s="157">
        <f>IF(B870="","",(V869*B870/B869/(1+V869*(B870/B869-1))))</f>
        <v/>
      </c>
      <c r="F870" s="157">
        <f>IF(B870="","",R869*B870+T869)</f>
        <v/>
      </c>
      <c r="G870" s="157">
        <f>IF(B870="","", E870*F870)</f>
        <v/>
      </c>
      <c r="H870" s="157">
        <f>IF(B870="","", F870 - R869*B870)</f>
        <v/>
      </c>
      <c r="I870" s="157">
        <f>IF(B870="","", G870/B870)</f>
        <v/>
      </c>
      <c r="J870" s="157">
        <f>IF(B870="","", -F870* (1-(1-ANNUAL_STRATEGY_FEE)^(1/252)))</f>
        <v/>
      </c>
      <c r="K870" s="157">
        <f>IF(B870="","", H870+J870)</f>
        <v/>
      </c>
      <c r="L870" s="157">
        <f>IF(B870="","", K870+G870)</f>
        <v/>
      </c>
      <c r="M870" s="157">
        <f>IF(B870="","", G870/L870)</f>
        <v/>
      </c>
      <c r="N870" s="157">
        <f>IF(B870="","",(D870-M870))</f>
        <v/>
      </c>
      <c r="O870" s="157">
        <f>IF(B870="","",BID_OFFER_SPREAD/2*D870)</f>
        <v/>
      </c>
      <c r="P870" s="157">
        <f>IF(A870="","",IF(D870=0,-E870,IF(AND(D870=(N870+O870),NOT(O870=0)),0,IF(D870&gt;=M870,N870/(1+O870),N870/(1-O870)))))</f>
        <v/>
      </c>
      <c r="Q870" s="157">
        <f>IF(B870="","", IF(D870=0,F870*P870/B870, L870*P870/B870))</f>
        <v/>
      </c>
      <c r="R870" s="157">
        <f>IF(B870="","", Q870+I870)</f>
        <v/>
      </c>
      <c r="S870" s="157">
        <f>IF(A870="","",IF(Q870&gt;0,-Q870*B870*(1+BID_OFFER_SPREAD/2),-Q870*B870*(1-BID_OFFER_SPREAD/2)))</f>
        <v/>
      </c>
      <c r="T870" s="157">
        <f>IF(B870="","", K870+S870)</f>
        <v/>
      </c>
      <c r="U870" s="157">
        <f>IF(B870="","", R870*B870)</f>
        <v/>
      </c>
      <c r="V870" s="157">
        <f>IF(E870="","",U870/(U870+T870))</f>
        <v/>
      </c>
      <c r="W870" s="86">
        <f>IF(B870="","", IF(ROUND(V870,10)=ROUND(D870,10),"Correct", "Error"))</f>
        <v/>
      </c>
      <c r="X870" s="158">
        <f>IF(B870="","", T870+U870)</f>
        <v/>
      </c>
    </row>
    <row customHeight="1" ht="13.5" r="871" s="75">
      <c r="A871" s="126">
        <f>IF('Time Series Inputs'!A871="","",'Time Series Inputs'!A871)</f>
        <v/>
      </c>
      <c r="B871" s="157">
        <f>IF('Time Series Inputs'!B871="","",'Time Series Inputs'!B871)</f>
        <v/>
      </c>
      <c r="C871" s="157">
        <f>IF('Time Series Inputs'!C871="","",'Time Series Inputs'!C871)</f>
        <v/>
      </c>
      <c r="D871" s="157">
        <f>IF(A871="","",'Apply Constraints'!A871)</f>
        <v/>
      </c>
      <c r="E871" s="157">
        <f>IF(B871="","",(V870*B871/B870/(1+V870*(B871/B870-1))))</f>
        <v/>
      </c>
      <c r="F871" s="157">
        <f>IF(B871="","",R870*B871+T870)</f>
        <v/>
      </c>
      <c r="G871" s="157">
        <f>IF(B871="","", E871*F871)</f>
        <v/>
      </c>
      <c r="H871" s="157">
        <f>IF(B871="","", F871 - R870*B871)</f>
        <v/>
      </c>
      <c r="I871" s="157">
        <f>IF(B871="","", G871/B871)</f>
        <v/>
      </c>
      <c r="J871" s="157">
        <f>IF(B871="","", -F871* (1-(1-ANNUAL_STRATEGY_FEE)^(1/252)))</f>
        <v/>
      </c>
      <c r="K871" s="157">
        <f>IF(B871="","", H871+J871)</f>
        <v/>
      </c>
      <c r="L871" s="157">
        <f>IF(B871="","", K871+G871)</f>
        <v/>
      </c>
      <c r="M871" s="157">
        <f>IF(B871="","", G871/L871)</f>
        <v/>
      </c>
      <c r="N871" s="157">
        <f>IF(B871="","",(D871-M871))</f>
        <v/>
      </c>
      <c r="O871" s="157">
        <f>IF(B871="","",BID_OFFER_SPREAD/2*D871)</f>
        <v/>
      </c>
      <c r="P871" s="157">
        <f>IF(A871="","",IF(D871=0,-E871,IF(AND(D871=(N871+O871),NOT(O871=0)),0,IF(D871&gt;=M871,N871/(1+O871),N871/(1-O871)))))</f>
        <v/>
      </c>
      <c r="Q871" s="157">
        <f>IF(B871="","", IF(D871=0,F871*P871/B871, L871*P871/B871))</f>
        <v/>
      </c>
      <c r="R871" s="157">
        <f>IF(B871="","", Q871+I871)</f>
        <v/>
      </c>
      <c r="S871" s="157">
        <f>IF(A871="","",IF(Q871&gt;0,-Q871*B871*(1+BID_OFFER_SPREAD/2),-Q871*B871*(1-BID_OFFER_SPREAD/2)))</f>
        <v/>
      </c>
      <c r="T871" s="157">
        <f>IF(B871="","", K871+S871)</f>
        <v/>
      </c>
      <c r="U871" s="157">
        <f>IF(B871="","", R871*B871)</f>
        <v/>
      </c>
      <c r="V871" s="157">
        <f>IF(E871="","",U871/(U871+T871))</f>
        <v/>
      </c>
      <c r="W871" s="86">
        <f>IF(B871="","", IF(ROUND(V871,10)=ROUND(D871,10),"Correct", "Error"))</f>
        <v/>
      </c>
      <c r="X871" s="158">
        <f>IF(B871="","", T871+U871)</f>
        <v/>
      </c>
    </row>
    <row customHeight="1" ht="13.5" r="872" s="75">
      <c r="A872" s="126">
        <f>IF('Time Series Inputs'!A872="","",'Time Series Inputs'!A872)</f>
        <v/>
      </c>
      <c r="B872" s="157">
        <f>IF('Time Series Inputs'!B872="","",'Time Series Inputs'!B872)</f>
        <v/>
      </c>
      <c r="C872" s="157">
        <f>IF('Time Series Inputs'!C872="","",'Time Series Inputs'!C872)</f>
        <v/>
      </c>
      <c r="D872" s="157">
        <f>IF(A872="","",'Apply Constraints'!A872)</f>
        <v/>
      </c>
      <c r="E872" s="157">
        <f>IF(B872="","",(V871*B872/B871/(1+V871*(B872/B871-1))))</f>
        <v/>
      </c>
      <c r="F872" s="157">
        <f>IF(B872="","",R871*B872+T871)</f>
        <v/>
      </c>
      <c r="G872" s="157">
        <f>IF(B872="","", E872*F872)</f>
        <v/>
      </c>
      <c r="H872" s="157">
        <f>IF(B872="","", F872 - R871*B872)</f>
        <v/>
      </c>
      <c r="I872" s="157">
        <f>IF(B872="","", G872/B872)</f>
        <v/>
      </c>
      <c r="J872" s="157">
        <f>IF(B872="","", -F872* (1-(1-ANNUAL_STRATEGY_FEE)^(1/252)))</f>
        <v/>
      </c>
      <c r="K872" s="157">
        <f>IF(B872="","", H872+J872)</f>
        <v/>
      </c>
      <c r="L872" s="157">
        <f>IF(B872="","", K872+G872)</f>
        <v/>
      </c>
      <c r="M872" s="157">
        <f>IF(B872="","", G872/L872)</f>
        <v/>
      </c>
      <c r="N872" s="157">
        <f>IF(B872="","",(D872-M872))</f>
        <v/>
      </c>
      <c r="O872" s="157">
        <f>IF(B872="","",BID_OFFER_SPREAD/2*D872)</f>
        <v/>
      </c>
      <c r="P872" s="157">
        <f>IF(A872="","",IF(D872=0,-E872,IF(AND(D872=(N872+O872),NOT(O872=0)),0,IF(D872&gt;=M872,N872/(1+O872),N872/(1-O872)))))</f>
        <v/>
      </c>
      <c r="Q872" s="157">
        <f>IF(B872="","", IF(D872=0,F872*P872/B872, L872*P872/B872))</f>
        <v/>
      </c>
      <c r="R872" s="157">
        <f>IF(B872="","", Q872+I872)</f>
        <v/>
      </c>
      <c r="S872" s="157">
        <f>IF(A872="","",IF(Q872&gt;0,-Q872*B872*(1+BID_OFFER_SPREAD/2),-Q872*B872*(1-BID_OFFER_SPREAD/2)))</f>
        <v/>
      </c>
      <c r="T872" s="157">
        <f>IF(B872="","", K872+S872)</f>
        <v/>
      </c>
      <c r="U872" s="157">
        <f>IF(B872="","", R872*B872)</f>
        <v/>
      </c>
      <c r="V872" s="157">
        <f>IF(E872="","",U872/(U872+T872))</f>
        <v/>
      </c>
      <c r="W872" s="86">
        <f>IF(B872="","", IF(ROUND(V872,10)=ROUND(D872,10),"Correct", "Error"))</f>
        <v/>
      </c>
      <c r="X872" s="158">
        <f>IF(B872="","", T872+U872)</f>
        <v/>
      </c>
    </row>
    <row customHeight="1" ht="13.5" r="873" s="75">
      <c r="A873" s="126">
        <f>IF('Time Series Inputs'!A873="","",'Time Series Inputs'!A873)</f>
        <v/>
      </c>
      <c r="B873" s="157">
        <f>IF('Time Series Inputs'!B873="","",'Time Series Inputs'!B873)</f>
        <v/>
      </c>
      <c r="C873" s="157">
        <f>IF('Time Series Inputs'!C873="","",'Time Series Inputs'!C873)</f>
        <v/>
      </c>
      <c r="D873" s="157">
        <f>IF(A873="","",'Apply Constraints'!A873)</f>
        <v/>
      </c>
      <c r="E873" s="157">
        <f>IF(B873="","",(V872*B873/B872/(1+V872*(B873/B872-1))))</f>
        <v/>
      </c>
      <c r="F873" s="157">
        <f>IF(B873="","",R872*B873+T872)</f>
        <v/>
      </c>
      <c r="G873" s="157">
        <f>IF(B873="","", E873*F873)</f>
        <v/>
      </c>
      <c r="H873" s="157">
        <f>IF(B873="","", F873 - R872*B873)</f>
        <v/>
      </c>
      <c r="I873" s="157">
        <f>IF(B873="","", G873/B873)</f>
        <v/>
      </c>
      <c r="J873" s="157">
        <f>IF(B873="","", -F873* (1-(1-ANNUAL_STRATEGY_FEE)^(1/252)))</f>
        <v/>
      </c>
      <c r="K873" s="157">
        <f>IF(B873="","", H873+J873)</f>
        <v/>
      </c>
      <c r="L873" s="157">
        <f>IF(B873="","", K873+G873)</f>
        <v/>
      </c>
      <c r="M873" s="157">
        <f>IF(B873="","", G873/L873)</f>
        <v/>
      </c>
      <c r="N873" s="157">
        <f>IF(B873="","",(D873-M873))</f>
        <v/>
      </c>
      <c r="O873" s="157">
        <f>IF(B873="","",BID_OFFER_SPREAD/2*D873)</f>
        <v/>
      </c>
      <c r="P873" s="157">
        <f>IF(A873="","",IF(D873=0,-E873,IF(AND(D873=(N873+O873),NOT(O873=0)),0,IF(D873&gt;=M873,N873/(1+O873),N873/(1-O873)))))</f>
        <v/>
      </c>
      <c r="Q873" s="157">
        <f>IF(B873="","", IF(D873=0,F873*P873/B873, L873*P873/B873))</f>
        <v/>
      </c>
      <c r="R873" s="157">
        <f>IF(B873="","", Q873+I873)</f>
        <v/>
      </c>
      <c r="S873" s="157">
        <f>IF(A873="","",IF(Q873&gt;0,-Q873*B873*(1+BID_OFFER_SPREAD/2),-Q873*B873*(1-BID_OFFER_SPREAD/2)))</f>
        <v/>
      </c>
      <c r="T873" s="157">
        <f>IF(B873="","", K873+S873)</f>
        <v/>
      </c>
      <c r="U873" s="157">
        <f>IF(B873="","", R873*B873)</f>
        <v/>
      </c>
      <c r="V873" s="157">
        <f>IF(E873="","",U873/(U873+T873))</f>
        <v/>
      </c>
      <c r="W873" s="86">
        <f>IF(B873="","", IF(ROUND(V873,10)=ROUND(D873,10),"Correct", "Error"))</f>
        <v/>
      </c>
      <c r="X873" s="158">
        <f>IF(B873="","", T873+U873)</f>
        <v/>
      </c>
    </row>
    <row customHeight="1" ht="13.5" r="874" s="75">
      <c r="A874" s="126">
        <f>IF('Time Series Inputs'!A874="","",'Time Series Inputs'!A874)</f>
        <v/>
      </c>
      <c r="B874" s="157">
        <f>IF('Time Series Inputs'!B874="","",'Time Series Inputs'!B874)</f>
        <v/>
      </c>
      <c r="C874" s="157">
        <f>IF('Time Series Inputs'!C874="","",'Time Series Inputs'!C874)</f>
        <v/>
      </c>
      <c r="D874" s="157">
        <f>IF(A874="","",'Apply Constraints'!A874)</f>
        <v/>
      </c>
      <c r="E874" s="157">
        <f>IF(B874="","",(V873*B874/B873/(1+V873*(B874/B873-1))))</f>
        <v/>
      </c>
      <c r="F874" s="157">
        <f>IF(B874="","",R873*B874+T873)</f>
        <v/>
      </c>
      <c r="G874" s="157">
        <f>IF(B874="","", E874*F874)</f>
        <v/>
      </c>
      <c r="H874" s="157">
        <f>IF(B874="","", F874 - R873*B874)</f>
        <v/>
      </c>
      <c r="I874" s="157">
        <f>IF(B874="","", G874/B874)</f>
        <v/>
      </c>
      <c r="J874" s="157">
        <f>IF(B874="","", -F874* (1-(1-ANNUAL_STRATEGY_FEE)^(1/252)))</f>
        <v/>
      </c>
      <c r="K874" s="157">
        <f>IF(B874="","", H874+J874)</f>
        <v/>
      </c>
      <c r="L874" s="157">
        <f>IF(B874="","", K874+G874)</f>
        <v/>
      </c>
      <c r="M874" s="157">
        <f>IF(B874="","", G874/L874)</f>
        <v/>
      </c>
      <c r="N874" s="157">
        <f>IF(B874="","",(D874-M874))</f>
        <v/>
      </c>
      <c r="O874" s="157">
        <f>IF(B874="","",BID_OFFER_SPREAD/2*D874)</f>
        <v/>
      </c>
      <c r="P874" s="157">
        <f>IF(A874="","",IF(D874=0,-E874,IF(AND(D874=(N874+O874),NOT(O874=0)),0,IF(D874&gt;=M874,N874/(1+O874),N874/(1-O874)))))</f>
        <v/>
      </c>
      <c r="Q874" s="157">
        <f>IF(B874="","", IF(D874=0,F874*P874/B874, L874*P874/B874))</f>
        <v/>
      </c>
      <c r="R874" s="157">
        <f>IF(B874="","", Q874+I874)</f>
        <v/>
      </c>
      <c r="S874" s="157">
        <f>IF(A874="","",IF(Q874&gt;0,-Q874*B874*(1+BID_OFFER_SPREAD/2),-Q874*B874*(1-BID_OFFER_SPREAD/2)))</f>
        <v/>
      </c>
      <c r="T874" s="157">
        <f>IF(B874="","", K874+S874)</f>
        <v/>
      </c>
      <c r="U874" s="157">
        <f>IF(B874="","", R874*B874)</f>
        <v/>
      </c>
      <c r="V874" s="157">
        <f>IF(E874="","",U874/(U874+T874))</f>
        <v/>
      </c>
      <c r="W874" s="86">
        <f>IF(B874="","", IF(ROUND(V874,10)=ROUND(D874,10),"Correct", "Error"))</f>
        <v/>
      </c>
      <c r="X874" s="158">
        <f>IF(B874="","", T874+U874)</f>
        <v/>
      </c>
    </row>
    <row customHeight="1" ht="13.5" r="875" s="75">
      <c r="A875" s="126">
        <f>IF('Time Series Inputs'!A875="","",'Time Series Inputs'!A875)</f>
        <v/>
      </c>
      <c r="B875" s="157">
        <f>IF('Time Series Inputs'!B875="","",'Time Series Inputs'!B875)</f>
        <v/>
      </c>
      <c r="C875" s="157">
        <f>IF('Time Series Inputs'!C875="","",'Time Series Inputs'!C875)</f>
        <v/>
      </c>
      <c r="D875" s="157">
        <f>IF(A875="","",'Apply Constraints'!A875)</f>
        <v/>
      </c>
      <c r="E875" s="157">
        <f>IF(B875="","",(V874*B875/B874/(1+V874*(B875/B874-1))))</f>
        <v/>
      </c>
      <c r="F875" s="157">
        <f>IF(B875="","",R874*B875+T874)</f>
        <v/>
      </c>
      <c r="G875" s="157">
        <f>IF(B875="","", E875*F875)</f>
        <v/>
      </c>
      <c r="H875" s="157">
        <f>IF(B875="","", F875 - R874*B875)</f>
        <v/>
      </c>
      <c r="I875" s="157">
        <f>IF(B875="","", G875/B875)</f>
        <v/>
      </c>
      <c r="J875" s="157">
        <f>IF(B875="","", -F875* (1-(1-ANNUAL_STRATEGY_FEE)^(1/252)))</f>
        <v/>
      </c>
      <c r="K875" s="157">
        <f>IF(B875="","", H875+J875)</f>
        <v/>
      </c>
      <c r="L875" s="157">
        <f>IF(B875="","", K875+G875)</f>
        <v/>
      </c>
      <c r="M875" s="157">
        <f>IF(B875="","", G875/L875)</f>
        <v/>
      </c>
      <c r="N875" s="157">
        <f>IF(B875="","",(D875-M875))</f>
        <v/>
      </c>
      <c r="O875" s="157">
        <f>IF(B875="","",BID_OFFER_SPREAD/2*D875)</f>
        <v/>
      </c>
      <c r="P875" s="157">
        <f>IF(A875="","",IF(D875=0,-E875,IF(AND(D875=(N875+O875),NOT(O875=0)),0,IF(D875&gt;=M875,N875/(1+O875),N875/(1-O875)))))</f>
        <v/>
      </c>
      <c r="Q875" s="157">
        <f>IF(B875="","", IF(D875=0,F875*P875/B875, L875*P875/B875))</f>
        <v/>
      </c>
      <c r="R875" s="157">
        <f>IF(B875="","", Q875+I875)</f>
        <v/>
      </c>
      <c r="S875" s="157">
        <f>IF(A875="","",IF(Q875&gt;0,-Q875*B875*(1+BID_OFFER_SPREAD/2),-Q875*B875*(1-BID_OFFER_SPREAD/2)))</f>
        <v/>
      </c>
      <c r="T875" s="157">
        <f>IF(B875="","", K875+S875)</f>
        <v/>
      </c>
      <c r="U875" s="157">
        <f>IF(B875="","", R875*B875)</f>
        <v/>
      </c>
      <c r="V875" s="157">
        <f>IF(E875="","",U875/(U875+T875))</f>
        <v/>
      </c>
      <c r="W875" s="86">
        <f>IF(B875="","", IF(ROUND(V875,10)=ROUND(D875,10),"Correct", "Error"))</f>
        <v/>
      </c>
      <c r="X875" s="158">
        <f>IF(B875="","", T875+U875)</f>
        <v/>
      </c>
    </row>
    <row customHeight="1" ht="13.5" r="876" s="75">
      <c r="A876" s="126">
        <f>IF('Time Series Inputs'!A876="","",'Time Series Inputs'!A876)</f>
        <v/>
      </c>
      <c r="B876" s="157">
        <f>IF('Time Series Inputs'!B876="","",'Time Series Inputs'!B876)</f>
        <v/>
      </c>
      <c r="C876" s="157">
        <f>IF('Time Series Inputs'!C876="","",'Time Series Inputs'!C876)</f>
        <v/>
      </c>
      <c r="D876" s="157">
        <f>IF(A876="","",'Apply Constraints'!A876)</f>
        <v/>
      </c>
      <c r="E876" s="157">
        <f>IF(B876="","",(V875*B876/B875/(1+V875*(B876/B875-1))))</f>
        <v/>
      </c>
      <c r="F876" s="157">
        <f>IF(B876="","",R875*B876+T875)</f>
        <v/>
      </c>
      <c r="G876" s="157">
        <f>IF(B876="","", E876*F876)</f>
        <v/>
      </c>
      <c r="H876" s="157">
        <f>IF(B876="","", F876 - R875*B876)</f>
        <v/>
      </c>
      <c r="I876" s="157">
        <f>IF(B876="","", G876/B876)</f>
        <v/>
      </c>
      <c r="J876" s="157">
        <f>IF(B876="","", -F876* (1-(1-ANNUAL_STRATEGY_FEE)^(1/252)))</f>
        <v/>
      </c>
      <c r="K876" s="157">
        <f>IF(B876="","", H876+J876)</f>
        <v/>
      </c>
      <c r="L876" s="157">
        <f>IF(B876="","", K876+G876)</f>
        <v/>
      </c>
      <c r="M876" s="157">
        <f>IF(B876="","", G876/L876)</f>
        <v/>
      </c>
      <c r="N876" s="157">
        <f>IF(B876="","",(D876-M876))</f>
        <v/>
      </c>
      <c r="O876" s="157">
        <f>IF(B876="","",BID_OFFER_SPREAD/2*D876)</f>
        <v/>
      </c>
      <c r="P876" s="157">
        <f>IF(A876="","",IF(D876=0,-E876,IF(AND(D876=(N876+O876),NOT(O876=0)),0,IF(D876&gt;=M876,N876/(1+O876),N876/(1-O876)))))</f>
        <v/>
      </c>
      <c r="Q876" s="157">
        <f>IF(B876="","", IF(D876=0,F876*P876/B876, L876*P876/B876))</f>
        <v/>
      </c>
      <c r="R876" s="157">
        <f>IF(B876="","", Q876+I876)</f>
        <v/>
      </c>
      <c r="S876" s="157">
        <f>IF(A876="","",IF(Q876&gt;0,-Q876*B876*(1+BID_OFFER_SPREAD/2),-Q876*B876*(1-BID_OFFER_SPREAD/2)))</f>
        <v/>
      </c>
      <c r="T876" s="157">
        <f>IF(B876="","", K876+S876)</f>
        <v/>
      </c>
      <c r="U876" s="157">
        <f>IF(B876="","", R876*B876)</f>
        <v/>
      </c>
      <c r="V876" s="157">
        <f>IF(E876="","",U876/(U876+T876))</f>
        <v/>
      </c>
      <c r="W876" s="86">
        <f>IF(B876="","", IF(ROUND(V876,10)=ROUND(D876,10),"Correct", "Error"))</f>
        <v/>
      </c>
      <c r="X876" s="158">
        <f>IF(B876="","", T876+U876)</f>
        <v/>
      </c>
    </row>
    <row customHeight="1" ht="13.5" r="877" s="75">
      <c r="A877" s="126">
        <f>IF('Time Series Inputs'!A877="","",'Time Series Inputs'!A877)</f>
        <v/>
      </c>
      <c r="B877" s="157">
        <f>IF('Time Series Inputs'!B877="","",'Time Series Inputs'!B877)</f>
        <v/>
      </c>
      <c r="C877" s="157">
        <f>IF('Time Series Inputs'!C877="","",'Time Series Inputs'!C877)</f>
        <v/>
      </c>
      <c r="D877" s="157">
        <f>IF(A877="","",'Apply Constraints'!A877)</f>
        <v/>
      </c>
      <c r="E877" s="157">
        <f>IF(B877="","",(V876*B877/B876/(1+V876*(B877/B876-1))))</f>
        <v/>
      </c>
      <c r="F877" s="157">
        <f>IF(B877="","",R876*B877+T876)</f>
        <v/>
      </c>
      <c r="G877" s="157">
        <f>IF(B877="","", E877*F877)</f>
        <v/>
      </c>
      <c r="H877" s="157">
        <f>IF(B877="","", F877 - R876*B877)</f>
        <v/>
      </c>
      <c r="I877" s="157">
        <f>IF(B877="","", G877/B877)</f>
        <v/>
      </c>
      <c r="J877" s="157">
        <f>IF(B877="","", -F877* (1-(1-ANNUAL_STRATEGY_FEE)^(1/252)))</f>
        <v/>
      </c>
      <c r="K877" s="157">
        <f>IF(B877="","", H877+J877)</f>
        <v/>
      </c>
      <c r="L877" s="157">
        <f>IF(B877="","", K877+G877)</f>
        <v/>
      </c>
      <c r="M877" s="157">
        <f>IF(B877="","", G877/L877)</f>
        <v/>
      </c>
      <c r="N877" s="157">
        <f>IF(B877="","",(D877-M877))</f>
        <v/>
      </c>
      <c r="O877" s="157">
        <f>IF(B877="","",BID_OFFER_SPREAD/2*D877)</f>
        <v/>
      </c>
      <c r="P877" s="157">
        <f>IF(A877="","",IF(D877=0,-E877,IF(AND(D877=(N877+O877),NOT(O877=0)),0,IF(D877&gt;=M877,N877/(1+O877),N877/(1-O877)))))</f>
        <v/>
      </c>
      <c r="Q877" s="157">
        <f>IF(B877="","", IF(D877=0,F877*P877/B877, L877*P877/B877))</f>
        <v/>
      </c>
      <c r="R877" s="157">
        <f>IF(B877="","", Q877+I877)</f>
        <v/>
      </c>
      <c r="S877" s="157">
        <f>IF(A877="","",IF(Q877&gt;0,-Q877*B877*(1+BID_OFFER_SPREAD/2),-Q877*B877*(1-BID_OFFER_SPREAD/2)))</f>
        <v/>
      </c>
      <c r="T877" s="157">
        <f>IF(B877="","", K877+S877)</f>
        <v/>
      </c>
      <c r="U877" s="157">
        <f>IF(B877="","", R877*B877)</f>
        <v/>
      </c>
      <c r="V877" s="157">
        <f>IF(E877="","",U877/(U877+T877))</f>
        <v/>
      </c>
      <c r="W877" s="86">
        <f>IF(B877="","", IF(ROUND(V877,10)=ROUND(D877,10),"Correct", "Error"))</f>
        <v/>
      </c>
      <c r="X877" s="158">
        <f>IF(B877="","", T877+U877)</f>
        <v/>
      </c>
    </row>
    <row customHeight="1" ht="13.5" r="878" s="75">
      <c r="A878" s="126">
        <f>IF('Time Series Inputs'!A878="","",'Time Series Inputs'!A878)</f>
        <v/>
      </c>
      <c r="B878" s="157">
        <f>IF('Time Series Inputs'!B878="","",'Time Series Inputs'!B878)</f>
        <v/>
      </c>
      <c r="C878" s="157">
        <f>IF('Time Series Inputs'!C878="","",'Time Series Inputs'!C878)</f>
        <v/>
      </c>
      <c r="D878" s="157">
        <f>IF(A878="","",'Apply Constraints'!A878)</f>
        <v/>
      </c>
      <c r="E878" s="157">
        <f>IF(B878="","",(V877*B878/B877/(1+V877*(B878/B877-1))))</f>
        <v/>
      </c>
      <c r="F878" s="157">
        <f>IF(B878="","",R877*B878+T877)</f>
        <v/>
      </c>
      <c r="G878" s="157">
        <f>IF(B878="","", E878*F878)</f>
        <v/>
      </c>
      <c r="H878" s="157">
        <f>IF(B878="","", F878 - R877*B878)</f>
        <v/>
      </c>
      <c r="I878" s="157">
        <f>IF(B878="","", G878/B878)</f>
        <v/>
      </c>
      <c r="J878" s="157">
        <f>IF(B878="","", -F878* (1-(1-ANNUAL_STRATEGY_FEE)^(1/252)))</f>
        <v/>
      </c>
      <c r="K878" s="157">
        <f>IF(B878="","", H878+J878)</f>
        <v/>
      </c>
      <c r="L878" s="157">
        <f>IF(B878="","", K878+G878)</f>
        <v/>
      </c>
      <c r="M878" s="157">
        <f>IF(B878="","", G878/L878)</f>
        <v/>
      </c>
      <c r="N878" s="157">
        <f>IF(B878="","",(D878-M878))</f>
        <v/>
      </c>
      <c r="O878" s="157">
        <f>IF(B878="","",BID_OFFER_SPREAD/2*D878)</f>
        <v/>
      </c>
      <c r="P878" s="157">
        <f>IF(A878="","",IF(D878=0,-E878,IF(AND(D878=(N878+O878),NOT(O878=0)),0,IF(D878&gt;=M878,N878/(1+O878),N878/(1-O878)))))</f>
        <v/>
      </c>
      <c r="Q878" s="157">
        <f>IF(B878="","", IF(D878=0,F878*P878/B878, L878*P878/B878))</f>
        <v/>
      </c>
      <c r="R878" s="157">
        <f>IF(B878="","", Q878+I878)</f>
        <v/>
      </c>
      <c r="S878" s="157">
        <f>IF(A878="","",IF(Q878&gt;0,-Q878*B878*(1+BID_OFFER_SPREAD/2),-Q878*B878*(1-BID_OFFER_SPREAD/2)))</f>
        <v/>
      </c>
      <c r="T878" s="157">
        <f>IF(B878="","", K878+S878)</f>
        <v/>
      </c>
      <c r="U878" s="157">
        <f>IF(B878="","", R878*B878)</f>
        <v/>
      </c>
      <c r="V878" s="157">
        <f>IF(E878="","",U878/(U878+T878))</f>
        <v/>
      </c>
      <c r="W878" s="86">
        <f>IF(B878="","", IF(ROUND(V878,10)=ROUND(D878,10),"Correct", "Error"))</f>
        <v/>
      </c>
      <c r="X878" s="158">
        <f>IF(B878="","", T878+U878)</f>
        <v/>
      </c>
    </row>
    <row customHeight="1" ht="13.5" r="879" s="75">
      <c r="A879" s="126">
        <f>IF('Time Series Inputs'!A879="","",'Time Series Inputs'!A879)</f>
        <v/>
      </c>
      <c r="B879" s="157">
        <f>IF('Time Series Inputs'!B879="","",'Time Series Inputs'!B879)</f>
        <v/>
      </c>
      <c r="C879" s="157">
        <f>IF('Time Series Inputs'!C879="","",'Time Series Inputs'!C879)</f>
        <v/>
      </c>
      <c r="D879" s="157">
        <f>IF(A879="","",'Apply Constraints'!A879)</f>
        <v/>
      </c>
      <c r="E879" s="157">
        <f>IF(B879="","",(V878*B879/B878/(1+V878*(B879/B878-1))))</f>
        <v/>
      </c>
      <c r="F879" s="157">
        <f>IF(B879="","",R878*B879+T878)</f>
        <v/>
      </c>
      <c r="G879" s="157">
        <f>IF(B879="","", E879*F879)</f>
        <v/>
      </c>
      <c r="H879" s="157">
        <f>IF(B879="","", F879 - R878*B879)</f>
        <v/>
      </c>
      <c r="I879" s="157">
        <f>IF(B879="","", G879/B879)</f>
        <v/>
      </c>
      <c r="J879" s="157">
        <f>IF(B879="","", -F879* (1-(1-ANNUAL_STRATEGY_FEE)^(1/252)))</f>
        <v/>
      </c>
      <c r="K879" s="157">
        <f>IF(B879="","", H879+J879)</f>
        <v/>
      </c>
      <c r="L879" s="157">
        <f>IF(B879="","", K879+G879)</f>
        <v/>
      </c>
      <c r="M879" s="157">
        <f>IF(B879="","", G879/L879)</f>
        <v/>
      </c>
      <c r="N879" s="157">
        <f>IF(B879="","",(D879-M879))</f>
        <v/>
      </c>
      <c r="O879" s="157">
        <f>IF(B879="","",BID_OFFER_SPREAD/2*D879)</f>
        <v/>
      </c>
      <c r="P879" s="157">
        <f>IF(A879="","",IF(D879=0,-E879,IF(AND(D879=(N879+O879),NOT(O879=0)),0,IF(D879&gt;=M879,N879/(1+O879),N879/(1-O879)))))</f>
        <v/>
      </c>
      <c r="Q879" s="157">
        <f>IF(B879="","", IF(D879=0,F879*P879/B879, L879*P879/B879))</f>
        <v/>
      </c>
      <c r="R879" s="157">
        <f>IF(B879="","", Q879+I879)</f>
        <v/>
      </c>
      <c r="S879" s="157">
        <f>IF(A879="","",IF(Q879&gt;0,-Q879*B879*(1+BID_OFFER_SPREAD/2),-Q879*B879*(1-BID_OFFER_SPREAD/2)))</f>
        <v/>
      </c>
      <c r="T879" s="157">
        <f>IF(B879="","", K879+S879)</f>
        <v/>
      </c>
      <c r="U879" s="157">
        <f>IF(B879="","", R879*B879)</f>
        <v/>
      </c>
      <c r="V879" s="157">
        <f>IF(E879="","",U879/(U879+T879))</f>
        <v/>
      </c>
      <c r="W879" s="86">
        <f>IF(B879="","", IF(ROUND(V879,10)=ROUND(D879,10),"Correct", "Error"))</f>
        <v/>
      </c>
      <c r="X879" s="158">
        <f>IF(B879="","", T879+U879)</f>
        <v/>
      </c>
    </row>
    <row customHeight="1" ht="13.5" r="880" s="75">
      <c r="A880" s="126">
        <f>IF('Time Series Inputs'!A880="","",'Time Series Inputs'!A880)</f>
        <v/>
      </c>
      <c r="B880" s="157">
        <f>IF('Time Series Inputs'!B880="","",'Time Series Inputs'!B880)</f>
        <v/>
      </c>
      <c r="C880" s="157">
        <f>IF('Time Series Inputs'!C880="","",'Time Series Inputs'!C880)</f>
        <v/>
      </c>
      <c r="D880" s="157">
        <f>IF(A880="","",'Apply Constraints'!A880)</f>
        <v/>
      </c>
      <c r="E880" s="157">
        <f>IF(B880="","",(V879*B880/B879/(1+V879*(B880/B879-1))))</f>
        <v/>
      </c>
      <c r="F880" s="157">
        <f>IF(B880="","",R879*B880+T879)</f>
        <v/>
      </c>
      <c r="G880" s="157">
        <f>IF(B880="","", E880*F880)</f>
        <v/>
      </c>
      <c r="H880" s="157">
        <f>IF(B880="","", F880 - R879*B880)</f>
        <v/>
      </c>
      <c r="I880" s="157">
        <f>IF(B880="","", G880/B880)</f>
        <v/>
      </c>
      <c r="J880" s="157">
        <f>IF(B880="","", -F880* (1-(1-ANNUAL_STRATEGY_FEE)^(1/252)))</f>
        <v/>
      </c>
      <c r="K880" s="157">
        <f>IF(B880="","", H880+J880)</f>
        <v/>
      </c>
      <c r="L880" s="157">
        <f>IF(B880="","", K880+G880)</f>
        <v/>
      </c>
      <c r="M880" s="157">
        <f>IF(B880="","", G880/L880)</f>
        <v/>
      </c>
      <c r="N880" s="157">
        <f>IF(B880="","",(D880-M880))</f>
        <v/>
      </c>
      <c r="O880" s="157">
        <f>IF(B880="","",BID_OFFER_SPREAD/2*D880)</f>
        <v/>
      </c>
      <c r="P880" s="157">
        <f>IF(A880="","",IF(D880=0,-E880,IF(AND(D880=(N880+O880),NOT(O880=0)),0,IF(D880&gt;=M880,N880/(1+O880),N880/(1-O880)))))</f>
        <v/>
      </c>
      <c r="Q880" s="157">
        <f>IF(B880="","", IF(D880=0,F880*P880/B880, L880*P880/B880))</f>
        <v/>
      </c>
      <c r="R880" s="157">
        <f>IF(B880="","", Q880+I880)</f>
        <v/>
      </c>
      <c r="S880" s="157">
        <f>IF(A880="","",IF(Q880&gt;0,-Q880*B880*(1+BID_OFFER_SPREAD/2),-Q880*B880*(1-BID_OFFER_SPREAD/2)))</f>
        <v/>
      </c>
      <c r="T880" s="157">
        <f>IF(B880="","", K880+S880)</f>
        <v/>
      </c>
      <c r="U880" s="157">
        <f>IF(B880="","", R880*B880)</f>
        <v/>
      </c>
      <c r="V880" s="157">
        <f>IF(E880="","",U880/(U880+T880))</f>
        <v/>
      </c>
      <c r="W880" s="86">
        <f>IF(B880="","", IF(ROUND(V880,10)=ROUND(D880,10),"Correct", "Error"))</f>
        <v/>
      </c>
      <c r="X880" s="158">
        <f>IF(B880="","", T880+U880)</f>
        <v/>
      </c>
    </row>
    <row customHeight="1" ht="13.5" r="881" s="75">
      <c r="A881" s="126">
        <f>IF('Time Series Inputs'!A881="","",'Time Series Inputs'!A881)</f>
        <v/>
      </c>
      <c r="B881" s="157">
        <f>IF('Time Series Inputs'!B881="","",'Time Series Inputs'!B881)</f>
        <v/>
      </c>
      <c r="C881" s="157">
        <f>IF('Time Series Inputs'!C881="","",'Time Series Inputs'!C881)</f>
        <v/>
      </c>
      <c r="D881" s="157">
        <f>IF(A881="","",'Apply Constraints'!A881)</f>
        <v/>
      </c>
      <c r="E881" s="157">
        <f>IF(B881="","",(V880*B881/B880/(1+V880*(B881/B880-1))))</f>
        <v/>
      </c>
      <c r="F881" s="157">
        <f>IF(B881="","",R880*B881+T880)</f>
        <v/>
      </c>
      <c r="G881" s="157">
        <f>IF(B881="","", E881*F881)</f>
        <v/>
      </c>
      <c r="H881" s="157">
        <f>IF(B881="","", F881 - R880*B881)</f>
        <v/>
      </c>
      <c r="I881" s="157">
        <f>IF(B881="","", G881/B881)</f>
        <v/>
      </c>
      <c r="J881" s="157">
        <f>IF(B881="","", -F881* (1-(1-ANNUAL_STRATEGY_FEE)^(1/252)))</f>
        <v/>
      </c>
      <c r="K881" s="157">
        <f>IF(B881="","", H881+J881)</f>
        <v/>
      </c>
      <c r="L881" s="157">
        <f>IF(B881="","", K881+G881)</f>
        <v/>
      </c>
      <c r="M881" s="157">
        <f>IF(B881="","", G881/L881)</f>
        <v/>
      </c>
      <c r="N881" s="157">
        <f>IF(B881="","",(D881-M881))</f>
        <v/>
      </c>
      <c r="O881" s="157">
        <f>IF(B881="","",BID_OFFER_SPREAD/2*D881)</f>
        <v/>
      </c>
      <c r="P881" s="157">
        <f>IF(A881="","",IF(D881=0,-E881,IF(AND(D881=(N881+O881),NOT(O881=0)),0,IF(D881&gt;=M881,N881/(1+O881),N881/(1-O881)))))</f>
        <v/>
      </c>
      <c r="Q881" s="157">
        <f>IF(B881="","", IF(D881=0,F881*P881/B881, L881*P881/B881))</f>
        <v/>
      </c>
      <c r="R881" s="157">
        <f>IF(B881="","", Q881+I881)</f>
        <v/>
      </c>
      <c r="S881" s="157">
        <f>IF(A881="","",IF(Q881&gt;0,-Q881*B881*(1+BID_OFFER_SPREAD/2),-Q881*B881*(1-BID_OFFER_SPREAD/2)))</f>
        <v/>
      </c>
      <c r="T881" s="157">
        <f>IF(B881="","", K881+S881)</f>
        <v/>
      </c>
      <c r="U881" s="157">
        <f>IF(B881="","", R881*B881)</f>
        <v/>
      </c>
      <c r="V881" s="157">
        <f>IF(E881="","",U881/(U881+T881))</f>
        <v/>
      </c>
      <c r="W881" s="86">
        <f>IF(B881="","", IF(ROUND(V881,10)=ROUND(D881,10),"Correct", "Error"))</f>
        <v/>
      </c>
      <c r="X881" s="158">
        <f>IF(B881="","", T881+U881)</f>
        <v/>
      </c>
    </row>
    <row customHeight="1" ht="13.5" r="882" s="75">
      <c r="A882" s="126">
        <f>IF('Time Series Inputs'!A882="","",'Time Series Inputs'!A882)</f>
        <v/>
      </c>
      <c r="B882" s="157">
        <f>IF('Time Series Inputs'!B882="","",'Time Series Inputs'!B882)</f>
        <v/>
      </c>
      <c r="C882" s="157">
        <f>IF('Time Series Inputs'!C882="","",'Time Series Inputs'!C882)</f>
        <v/>
      </c>
      <c r="D882" s="157">
        <f>IF(A882="","",'Apply Constraints'!A882)</f>
        <v/>
      </c>
      <c r="E882" s="157">
        <f>IF(B882="","",(V881*B882/B881/(1+V881*(B882/B881-1))))</f>
        <v/>
      </c>
      <c r="F882" s="157">
        <f>IF(B882="","",R881*B882+T881)</f>
        <v/>
      </c>
      <c r="G882" s="157">
        <f>IF(B882="","", E882*F882)</f>
        <v/>
      </c>
      <c r="H882" s="157">
        <f>IF(B882="","", F882 - R881*B882)</f>
        <v/>
      </c>
      <c r="I882" s="157">
        <f>IF(B882="","", G882/B882)</f>
        <v/>
      </c>
      <c r="J882" s="157">
        <f>IF(B882="","", -F882* (1-(1-ANNUAL_STRATEGY_FEE)^(1/252)))</f>
        <v/>
      </c>
      <c r="K882" s="157">
        <f>IF(B882="","", H882+J882)</f>
        <v/>
      </c>
      <c r="L882" s="157">
        <f>IF(B882="","", K882+G882)</f>
        <v/>
      </c>
      <c r="M882" s="157">
        <f>IF(B882="","", G882/L882)</f>
        <v/>
      </c>
      <c r="N882" s="157">
        <f>IF(B882="","",(D882-M882))</f>
        <v/>
      </c>
      <c r="O882" s="157">
        <f>IF(B882="","",BID_OFFER_SPREAD/2*D882)</f>
        <v/>
      </c>
      <c r="P882" s="157">
        <f>IF(A882="","",IF(D882=0,-E882,IF(AND(D882=(N882+O882),NOT(O882=0)),0,IF(D882&gt;=M882,N882/(1+O882),N882/(1-O882)))))</f>
        <v/>
      </c>
      <c r="Q882" s="157">
        <f>IF(B882="","", IF(D882=0,F882*P882/B882, L882*P882/B882))</f>
        <v/>
      </c>
      <c r="R882" s="157">
        <f>IF(B882="","", Q882+I882)</f>
        <v/>
      </c>
      <c r="S882" s="157">
        <f>IF(A882="","",IF(Q882&gt;0,-Q882*B882*(1+BID_OFFER_SPREAD/2),-Q882*B882*(1-BID_OFFER_SPREAD/2)))</f>
        <v/>
      </c>
      <c r="T882" s="157">
        <f>IF(B882="","", K882+S882)</f>
        <v/>
      </c>
      <c r="U882" s="157">
        <f>IF(B882="","", R882*B882)</f>
        <v/>
      </c>
      <c r="V882" s="157">
        <f>IF(E882="","",U882/(U882+T882))</f>
        <v/>
      </c>
      <c r="W882" s="86">
        <f>IF(B882="","", IF(ROUND(V882,10)=ROUND(D882,10),"Correct", "Error"))</f>
        <v/>
      </c>
      <c r="X882" s="158">
        <f>IF(B882="","", T882+U882)</f>
        <v/>
      </c>
    </row>
    <row customHeight="1" ht="13.5" r="883" s="75">
      <c r="A883" s="126">
        <f>IF('Time Series Inputs'!A883="","",'Time Series Inputs'!A883)</f>
        <v/>
      </c>
      <c r="B883" s="157">
        <f>IF('Time Series Inputs'!B883="","",'Time Series Inputs'!B883)</f>
        <v/>
      </c>
      <c r="C883" s="157">
        <f>IF('Time Series Inputs'!C883="","",'Time Series Inputs'!C883)</f>
        <v/>
      </c>
      <c r="D883" s="157">
        <f>IF(A883="","",'Apply Constraints'!A883)</f>
        <v/>
      </c>
      <c r="E883" s="157">
        <f>IF(B883="","",(V882*B883/B882/(1+V882*(B883/B882-1))))</f>
        <v/>
      </c>
      <c r="F883" s="157">
        <f>IF(B883="","",R882*B883+T882)</f>
        <v/>
      </c>
      <c r="G883" s="157">
        <f>IF(B883="","", E883*F883)</f>
        <v/>
      </c>
      <c r="H883" s="157">
        <f>IF(B883="","", F883 - R882*B883)</f>
        <v/>
      </c>
      <c r="I883" s="157">
        <f>IF(B883="","", G883/B883)</f>
        <v/>
      </c>
      <c r="J883" s="157">
        <f>IF(B883="","", -F883* (1-(1-ANNUAL_STRATEGY_FEE)^(1/252)))</f>
        <v/>
      </c>
      <c r="K883" s="157">
        <f>IF(B883="","", H883+J883)</f>
        <v/>
      </c>
      <c r="L883" s="157">
        <f>IF(B883="","", K883+G883)</f>
        <v/>
      </c>
      <c r="M883" s="157">
        <f>IF(B883="","", G883/L883)</f>
        <v/>
      </c>
      <c r="N883" s="157">
        <f>IF(B883="","",(D883-M883))</f>
        <v/>
      </c>
      <c r="O883" s="157">
        <f>IF(B883="","",BID_OFFER_SPREAD/2*D883)</f>
        <v/>
      </c>
      <c r="P883" s="157">
        <f>IF(A883="","",IF(D883=0,-E883,IF(AND(D883=(N883+O883),NOT(O883=0)),0,IF(D883&gt;=M883,N883/(1+O883),N883/(1-O883)))))</f>
        <v/>
      </c>
      <c r="Q883" s="157">
        <f>IF(B883="","", IF(D883=0,F883*P883/B883, L883*P883/B883))</f>
        <v/>
      </c>
      <c r="R883" s="157">
        <f>IF(B883="","", Q883+I883)</f>
        <v/>
      </c>
      <c r="S883" s="157">
        <f>IF(A883="","",IF(Q883&gt;0,-Q883*B883*(1+BID_OFFER_SPREAD/2),-Q883*B883*(1-BID_OFFER_SPREAD/2)))</f>
        <v/>
      </c>
      <c r="T883" s="157">
        <f>IF(B883="","", K883+S883)</f>
        <v/>
      </c>
      <c r="U883" s="157">
        <f>IF(B883="","", R883*B883)</f>
        <v/>
      </c>
      <c r="V883" s="157">
        <f>IF(E883="","",U883/(U883+T883))</f>
        <v/>
      </c>
      <c r="W883" s="86">
        <f>IF(B883="","", IF(ROUND(V883,10)=ROUND(D883,10),"Correct", "Error"))</f>
        <v/>
      </c>
      <c r="X883" s="158">
        <f>IF(B883="","", T883+U883)</f>
        <v/>
      </c>
    </row>
    <row customHeight="1" ht="13.5" r="884" s="75">
      <c r="A884" s="126">
        <f>IF('Time Series Inputs'!A884="","",'Time Series Inputs'!A884)</f>
        <v/>
      </c>
      <c r="B884" s="157">
        <f>IF('Time Series Inputs'!B884="","",'Time Series Inputs'!B884)</f>
        <v/>
      </c>
      <c r="C884" s="157">
        <f>IF('Time Series Inputs'!C884="","",'Time Series Inputs'!C884)</f>
        <v/>
      </c>
      <c r="D884" s="157">
        <f>IF(A884="","",'Apply Constraints'!A884)</f>
        <v/>
      </c>
      <c r="E884" s="157">
        <f>IF(B884="","",(V883*B884/B883/(1+V883*(B884/B883-1))))</f>
        <v/>
      </c>
      <c r="F884" s="157">
        <f>IF(B884="","",R883*B884+T883)</f>
        <v/>
      </c>
      <c r="G884" s="157">
        <f>IF(B884="","", E884*F884)</f>
        <v/>
      </c>
      <c r="H884" s="157">
        <f>IF(B884="","", F884 - R883*B884)</f>
        <v/>
      </c>
      <c r="I884" s="157">
        <f>IF(B884="","", G884/B884)</f>
        <v/>
      </c>
      <c r="J884" s="157">
        <f>IF(B884="","", -F884* (1-(1-ANNUAL_STRATEGY_FEE)^(1/252)))</f>
        <v/>
      </c>
      <c r="K884" s="157">
        <f>IF(B884="","", H884+J884)</f>
        <v/>
      </c>
      <c r="L884" s="157">
        <f>IF(B884="","", K884+G884)</f>
        <v/>
      </c>
      <c r="M884" s="157">
        <f>IF(B884="","", G884/L884)</f>
        <v/>
      </c>
      <c r="N884" s="157">
        <f>IF(B884="","",(D884-M884))</f>
        <v/>
      </c>
      <c r="O884" s="157">
        <f>IF(B884="","",BID_OFFER_SPREAD/2*D884)</f>
        <v/>
      </c>
      <c r="P884" s="157">
        <f>IF(A884="","",IF(D884=0,-E884,IF(AND(D884=(N884+O884),NOT(O884=0)),0,IF(D884&gt;=M884,N884/(1+O884),N884/(1-O884)))))</f>
        <v/>
      </c>
      <c r="Q884" s="157">
        <f>IF(B884="","", IF(D884=0,F884*P884/B884, L884*P884/B884))</f>
        <v/>
      </c>
      <c r="R884" s="157">
        <f>IF(B884="","", Q884+I884)</f>
        <v/>
      </c>
      <c r="S884" s="157">
        <f>IF(A884="","",IF(Q884&gt;0,-Q884*B884*(1+BID_OFFER_SPREAD/2),-Q884*B884*(1-BID_OFFER_SPREAD/2)))</f>
        <v/>
      </c>
      <c r="T884" s="157">
        <f>IF(B884="","", K884+S884)</f>
        <v/>
      </c>
      <c r="U884" s="157">
        <f>IF(B884="","", R884*B884)</f>
        <v/>
      </c>
      <c r="V884" s="157">
        <f>IF(E884="","",U884/(U884+T884))</f>
        <v/>
      </c>
      <c r="W884" s="86">
        <f>IF(B884="","", IF(ROUND(V884,10)=ROUND(D884,10),"Correct", "Error"))</f>
        <v/>
      </c>
      <c r="X884" s="158">
        <f>IF(B884="","", T884+U884)</f>
        <v/>
      </c>
    </row>
    <row customHeight="1" ht="13.5" r="885" s="75">
      <c r="A885" s="126">
        <f>IF('Time Series Inputs'!A885="","",'Time Series Inputs'!A885)</f>
        <v/>
      </c>
      <c r="B885" s="157">
        <f>IF('Time Series Inputs'!B885="","",'Time Series Inputs'!B885)</f>
        <v/>
      </c>
      <c r="C885" s="157">
        <f>IF('Time Series Inputs'!C885="","",'Time Series Inputs'!C885)</f>
        <v/>
      </c>
      <c r="D885" s="157">
        <f>IF(A885="","",'Apply Constraints'!A885)</f>
        <v/>
      </c>
      <c r="E885" s="157">
        <f>IF(B885="","",(V884*B885/B884/(1+V884*(B885/B884-1))))</f>
        <v/>
      </c>
      <c r="F885" s="157">
        <f>IF(B885="","",R884*B885+T884)</f>
        <v/>
      </c>
      <c r="G885" s="157">
        <f>IF(B885="","", E885*F885)</f>
        <v/>
      </c>
      <c r="H885" s="157">
        <f>IF(B885="","", F885 - R884*B885)</f>
        <v/>
      </c>
      <c r="I885" s="157">
        <f>IF(B885="","", G885/B885)</f>
        <v/>
      </c>
      <c r="J885" s="157">
        <f>IF(B885="","", -F885* (1-(1-ANNUAL_STRATEGY_FEE)^(1/252)))</f>
        <v/>
      </c>
      <c r="K885" s="157">
        <f>IF(B885="","", H885+J885)</f>
        <v/>
      </c>
      <c r="L885" s="157">
        <f>IF(B885="","", K885+G885)</f>
        <v/>
      </c>
      <c r="M885" s="157">
        <f>IF(B885="","", G885/L885)</f>
        <v/>
      </c>
      <c r="N885" s="157">
        <f>IF(B885="","",(D885-M885))</f>
        <v/>
      </c>
      <c r="O885" s="157">
        <f>IF(B885="","",BID_OFFER_SPREAD/2*D885)</f>
        <v/>
      </c>
      <c r="P885" s="157">
        <f>IF(A885="","",IF(D885=0,-E885,IF(AND(D885=(N885+O885),NOT(O885=0)),0,IF(D885&gt;=M885,N885/(1+O885),N885/(1-O885)))))</f>
        <v/>
      </c>
      <c r="Q885" s="157">
        <f>IF(B885="","", IF(D885=0,F885*P885/B885, L885*P885/B885))</f>
        <v/>
      </c>
      <c r="R885" s="157">
        <f>IF(B885="","", Q885+I885)</f>
        <v/>
      </c>
      <c r="S885" s="157">
        <f>IF(A885="","",IF(Q885&gt;0,-Q885*B885*(1+BID_OFFER_SPREAD/2),-Q885*B885*(1-BID_OFFER_SPREAD/2)))</f>
        <v/>
      </c>
      <c r="T885" s="157">
        <f>IF(B885="","", K885+S885)</f>
        <v/>
      </c>
      <c r="U885" s="157">
        <f>IF(B885="","", R885*B885)</f>
        <v/>
      </c>
      <c r="V885" s="157">
        <f>IF(E885="","",U885/(U885+T885))</f>
        <v/>
      </c>
      <c r="W885" s="86">
        <f>IF(B885="","", IF(ROUND(V885,10)=ROUND(D885,10),"Correct", "Error"))</f>
        <v/>
      </c>
      <c r="X885" s="158">
        <f>IF(B885="","", T885+U885)</f>
        <v/>
      </c>
    </row>
    <row customHeight="1" ht="13.5" r="886" s="75">
      <c r="A886" s="126">
        <f>IF('Time Series Inputs'!A886="","",'Time Series Inputs'!A886)</f>
        <v/>
      </c>
      <c r="B886" s="157">
        <f>IF('Time Series Inputs'!B886="","",'Time Series Inputs'!B886)</f>
        <v/>
      </c>
      <c r="C886" s="157">
        <f>IF('Time Series Inputs'!C886="","",'Time Series Inputs'!C886)</f>
        <v/>
      </c>
      <c r="D886" s="157">
        <f>IF(A886="","",'Apply Constraints'!A886)</f>
        <v/>
      </c>
      <c r="E886" s="157">
        <f>IF(B886="","",(V885*B886/B885/(1+V885*(B886/B885-1))))</f>
        <v/>
      </c>
      <c r="F886" s="157">
        <f>IF(B886="","",R885*B886+T885)</f>
        <v/>
      </c>
      <c r="G886" s="157">
        <f>IF(B886="","", E886*F886)</f>
        <v/>
      </c>
      <c r="H886" s="157">
        <f>IF(B886="","", F886 - R885*B886)</f>
        <v/>
      </c>
      <c r="I886" s="157">
        <f>IF(B886="","", G886/B886)</f>
        <v/>
      </c>
      <c r="J886" s="157">
        <f>IF(B886="","", -F886* (1-(1-ANNUAL_STRATEGY_FEE)^(1/252)))</f>
        <v/>
      </c>
      <c r="K886" s="157">
        <f>IF(B886="","", H886+J886)</f>
        <v/>
      </c>
      <c r="L886" s="157">
        <f>IF(B886="","", K886+G886)</f>
        <v/>
      </c>
      <c r="M886" s="157">
        <f>IF(B886="","", G886/L886)</f>
        <v/>
      </c>
      <c r="N886" s="157">
        <f>IF(B886="","",(D886-M886))</f>
        <v/>
      </c>
      <c r="O886" s="157">
        <f>IF(B886="","",BID_OFFER_SPREAD/2*D886)</f>
        <v/>
      </c>
      <c r="P886" s="157">
        <f>IF(A886="","",IF(D886=0,-E886,IF(AND(D886=(N886+O886),NOT(O886=0)),0,IF(D886&gt;=M886,N886/(1+O886),N886/(1-O886)))))</f>
        <v/>
      </c>
      <c r="Q886" s="157">
        <f>IF(B886="","", IF(D886=0,F886*P886/B886, L886*P886/B886))</f>
        <v/>
      </c>
      <c r="R886" s="157">
        <f>IF(B886="","", Q886+I886)</f>
        <v/>
      </c>
      <c r="S886" s="157">
        <f>IF(A886="","",IF(Q886&gt;0,-Q886*B886*(1+BID_OFFER_SPREAD/2),-Q886*B886*(1-BID_OFFER_SPREAD/2)))</f>
        <v/>
      </c>
      <c r="T886" s="157">
        <f>IF(B886="","", K886+S886)</f>
        <v/>
      </c>
      <c r="U886" s="157">
        <f>IF(B886="","", R886*B886)</f>
        <v/>
      </c>
      <c r="V886" s="157">
        <f>IF(E886="","",U886/(U886+T886))</f>
        <v/>
      </c>
      <c r="W886" s="86">
        <f>IF(B886="","", IF(ROUND(V886,10)=ROUND(D886,10),"Correct", "Error"))</f>
        <v/>
      </c>
      <c r="X886" s="158">
        <f>IF(B886="","", T886+U886)</f>
        <v/>
      </c>
    </row>
    <row customHeight="1" ht="13.5" r="887" s="75">
      <c r="A887" s="126">
        <f>IF('Time Series Inputs'!A887="","",'Time Series Inputs'!A887)</f>
        <v/>
      </c>
      <c r="B887" s="157">
        <f>IF('Time Series Inputs'!B887="","",'Time Series Inputs'!B887)</f>
        <v/>
      </c>
      <c r="C887" s="157">
        <f>IF('Time Series Inputs'!C887="","",'Time Series Inputs'!C887)</f>
        <v/>
      </c>
      <c r="D887" s="157">
        <f>IF(A887="","",'Apply Constraints'!A887)</f>
        <v/>
      </c>
      <c r="E887" s="157">
        <f>IF(B887="","",(V886*B887/B886/(1+V886*(B887/B886-1))))</f>
        <v/>
      </c>
      <c r="F887" s="157">
        <f>IF(B887="","",R886*B887+T886)</f>
        <v/>
      </c>
      <c r="G887" s="157">
        <f>IF(B887="","", E887*F887)</f>
        <v/>
      </c>
      <c r="H887" s="157">
        <f>IF(B887="","", F887 - R886*B887)</f>
        <v/>
      </c>
      <c r="I887" s="157">
        <f>IF(B887="","", G887/B887)</f>
        <v/>
      </c>
      <c r="J887" s="157">
        <f>IF(B887="","", -F887* (1-(1-ANNUAL_STRATEGY_FEE)^(1/252)))</f>
        <v/>
      </c>
      <c r="K887" s="157">
        <f>IF(B887="","", H887+J887)</f>
        <v/>
      </c>
      <c r="L887" s="157">
        <f>IF(B887="","", K887+G887)</f>
        <v/>
      </c>
      <c r="M887" s="157">
        <f>IF(B887="","", G887/L887)</f>
        <v/>
      </c>
      <c r="N887" s="157">
        <f>IF(B887="","",(D887-M887))</f>
        <v/>
      </c>
      <c r="O887" s="157">
        <f>IF(B887="","",BID_OFFER_SPREAD/2*D887)</f>
        <v/>
      </c>
      <c r="P887" s="157">
        <f>IF(A887="","",IF(D887=0,-E887,IF(AND(D887=(N887+O887),NOT(O887=0)),0,IF(D887&gt;=M887,N887/(1+O887),N887/(1-O887)))))</f>
        <v/>
      </c>
      <c r="Q887" s="157">
        <f>IF(B887="","", IF(D887=0,F887*P887/B887, L887*P887/B887))</f>
        <v/>
      </c>
      <c r="R887" s="157">
        <f>IF(B887="","", Q887+I887)</f>
        <v/>
      </c>
      <c r="S887" s="157">
        <f>IF(A887="","",IF(Q887&gt;0,-Q887*B887*(1+BID_OFFER_SPREAD/2),-Q887*B887*(1-BID_OFFER_SPREAD/2)))</f>
        <v/>
      </c>
      <c r="T887" s="157">
        <f>IF(B887="","", K887+S887)</f>
        <v/>
      </c>
      <c r="U887" s="157">
        <f>IF(B887="","", R887*B887)</f>
        <v/>
      </c>
      <c r="V887" s="157">
        <f>IF(E887="","",U887/(U887+T887))</f>
        <v/>
      </c>
      <c r="W887" s="86">
        <f>IF(B887="","", IF(ROUND(V887,10)=ROUND(D887,10),"Correct", "Error"))</f>
        <v/>
      </c>
      <c r="X887" s="158">
        <f>IF(B887="","", T887+U887)</f>
        <v/>
      </c>
    </row>
    <row customHeight="1" ht="13.5" r="888" s="75">
      <c r="A888" s="126">
        <f>IF('Time Series Inputs'!A888="","",'Time Series Inputs'!A888)</f>
        <v/>
      </c>
      <c r="B888" s="157">
        <f>IF('Time Series Inputs'!B888="","",'Time Series Inputs'!B888)</f>
        <v/>
      </c>
      <c r="C888" s="157">
        <f>IF('Time Series Inputs'!C888="","",'Time Series Inputs'!C888)</f>
        <v/>
      </c>
      <c r="D888" s="157">
        <f>IF(A888="","",'Apply Constraints'!A888)</f>
        <v/>
      </c>
      <c r="E888" s="157">
        <f>IF(B888="","",(V887*B888/B887/(1+V887*(B888/B887-1))))</f>
        <v/>
      </c>
      <c r="F888" s="157">
        <f>IF(B888="","",R887*B888+T887)</f>
        <v/>
      </c>
      <c r="G888" s="157">
        <f>IF(B888="","", E888*F888)</f>
        <v/>
      </c>
      <c r="H888" s="157">
        <f>IF(B888="","", F888 - R887*B888)</f>
        <v/>
      </c>
      <c r="I888" s="157">
        <f>IF(B888="","", G888/B888)</f>
        <v/>
      </c>
      <c r="J888" s="157">
        <f>IF(B888="","", -F888* (1-(1-ANNUAL_STRATEGY_FEE)^(1/252)))</f>
        <v/>
      </c>
      <c r="K888" s="157">
        <f>IF(B888="","", H888+J888)</f>
        <v/>
      </c>
      <c r="L888" s="157">
        <f>IF(B888="","", K888+G888)</f>
        <v/>
      </c>
      <c r="M888" s="157">
        <f>IF(B888="","", G888/L888)</f>
        <v/>
      </c>
      <c r="N888" s="157">
        <f>IF(B888="","",(D888-M888))</f>
        <v/>
      </c>
      <c r="O888" s="157">
        <f>IF(B888="","",BID_OFFER_SPREAD/2*D888)</f>
        <v/>
      </c>
      <c r="P888" s="157">
        <f>IF(A888="","",IF(D888=0,-E888,IF(AND(D888=(N888+O888),NOT(O888=0)),0,IF(D888&gt;=M888,N888/(1+O888),N888/(1-O888)))))</f>
        <v/>
      </c>
      <c r="Q888" s="157">
        <f>IF(B888="","", IF(D888=0,F888*P888/B888, L888*P888/B888))</f>
        <v/>
      </c>
      <c r="R888" s="157">
        <f>IF(B888="","", Q888+I888)</f>
        <v/>
      </c>
      <c r="S888" s="157">
        <f>IF(A888="","",IF(Q888&gt;0,-Q888*B888*(1+BID_OFFER_SPREAD/2),-Q888*B888*(1-BID_OFFER_SPREAD/2)))</f>
        <v/>
      </c>
      <c r="T888" s="157">
        <f>IF(B888="","", K888+S888)</f>
        <v/>
      </c>
      <c r="U888" s="157">
        <f>IF(B888="","", R888*B888)</f>
        <v/>
      </c>
      <c r="V888" s="157">
        <f>IF(E888="","",U888/(U888+T888))</f>
        <v/>
      </c>
      <c r="W888" s="86">
        <f>IF(B888="","", IF(ROUND(V888,10)=ROUND(D888,10),"Correct", "Error"))</f>
        <v/>
      </c>
      <c r="X888" s="158">
        <f>IF(B888="","", T888+U888)</f>
        <v/>
      </c>
    </row>
    <row customHeight="1" ht="13.5" r="889" s="75">
      <c r="A889" s="126">
        <f>IF('Time Series Inputs'!A889="","",'Time Series Inputs'!A889)</f>
        <v/>
      </c>
      <c r="B889" s="157">
        <f>IF('Time Series Inputs'!B889="","",'Time Series Inputs'!B889)</f>
        <v/>
      </c>
      <c r="C889" s="157">
        <f>IF('Time Series Inputs'!C889="","",'Time Series Inputs'!C889)</f>
        <v/>
      </c>
      <c r="D889" s="157">
        <f>IF(A889="","",'Apply Constraints'!A889)</f>
        <v/>
      </c>
      <c r="E889" s="157">
        <f>IF(B889="","",(V888*B889/B888/(1+V888*(B889/B888-1))))</f>
        <v/>
      </c>
      <c r="F889" s="157">
        <f>IF(B889="","",R888*B889+T888)</f>
        <v/>
      </c>
      <c r="G889" s="157">
        <f>IF(B889="","", E889*F889)</f>
        <v/>
      </c>
      <c r="H889" s="157">
        <f>IF(B889="","", F889 - R888*B889)</f>
        <v/>
      </c>
      <c r="I889" s="157">
        <f>IF(B889="","", G889/B889)</f>
        <v/>
      </c>
      <c r="J889" s="157">
        <f>IF(B889="","", -F889* (1-(1-ANNUAL_STRATEGY_FEE)^(1/252)))</f>
        <v/>
      </c>
      <c r="K889" s="157">
        <f>IF(B889="","", H889+J889)</f>
        <v/>
      </c>
      <c r="L889" s="157">
        <f>IF(B889="","", K889+G889)</f>
        <v/>
      </c>
      <c r="M889" s="157">
        <f>IF(B889="","", G889/L889)</f>
        <v/>
      </c>
      <c r="N889" s="157">
        <f>IF(B889="","",(D889-M889))</f>
        <v/>
      </c>
      <c r="O889" s="157">
        <f>IF(B889="","",BID_OFFER_SPREAD/2*D889)</f>
        <v/>
      </c>
      <c r="P889" s="157">
        <f>IF(A889="","",IF(D889=0,-E889,IF(AND(D889=(N889+O889),NOT(O889=0)),0,IF(D889&gt;=M889,N889/(1+O889),N889/(1-O889)))))</f>
        <v/>
      </c>
      <c r="Q889" s="157">
        <f>IF(B889="","", IF(D889=0,F889*P889/B889, L889*P889/B889))</f>
        <v/>
      </c>
      <c r="R889" s="157">
        <f>IF(B889="","", Q889+I889)</f>
        <v/>
      </c>
      <c r="S889" s="157">
        <f>IF(A889="","",IF(Q889&gt;0,-Q889*B889*(1+BID_OFFER_SPREAD/2),-Q889*B889*(1-BID_OFFER_SPREAD/2)))</f>
        <v/>
      </c>
      <c r="T889" s="157">
        <f>IF(B889="","", K889+S889)</f>
        <v/>
      </c>
      <c r="U889" s="157">
        <f>IF(B889="","", R889*B889)</f>
        <v/>
      </c>
      <c r="V889" s="157">
        <f>IF(E889="","",U889/(U889+T889))</f>
        <v/>
      </c>
      <c r="W889" s="86">
        <f>IF(B889="","", IF(ROUND(V889,10)=ROUND(D889,10),"Correct", "Error"))</f>
        <v/>
      </c>
      <c r="X889" s="158">
        <f>IF(B889="","", T889+U889)</f>
        <v/>
      </c>
    </row>
    <row customHeight="1" ht="13.5" r="890" s="75">
      <c r="A890" s="126">
        <f>IF('Time Series Inputs'!A890="","",'Time Series Inputs'!A890)</f>
        <v/>
      </c>
      <c r="B890" s="157">
        <f>IF('Time Series Inputs'!B890="","",'Time Series Inputs'!B890)</f>
        <v/>
      </c>
      <c r="C890" s="157">
        <f>IF('Time Series Inputs'!C890="","",'Time Series Inputs'!C890)</f>
        <v/>
      </c>
      <c r="D890" s="157">
        <f>IF(A890="","",'Apply Constraints'!A890)</f>
        <v/>
      </c>
      <c r="E890" s="157">
        <f>IF(B890="","",(V889*B890/B889/(1+V889*(B890/B889-1))))</f>
        <v/>
      </c>
      <c r="F890" s="157">
        <f>IF(B890="","",R889*B890+T889)</f>
        <v/>
      </c>
      <c r="G890" s="157">
        <f>IF(B890="","", E890*F890)</f>
        <v/>
      </c>
      <c r="H890" s="157">
        <f>IF(B890="","", F890 - R889*B890)</f>
        <v/>
      </c>
      <c r="I890" s="157">
        <f>IF(B890="","", G890/B890)</f>
        <v/>
      </c>
      <c r="J890" s="157">
        <f>IF(B890="","", -F890* (1-(1-ANNUAL_STRATEGY_FEE)^(1/252)))</f>
        <v/>
      </c>
      <c r="K890" s="157">
        <f>IF(B890="","", H890+J890)</f>
        <v/>
      </c>
      <c r="L890" s="157">
        <f>IF(B890="","", K890+G890)</f>
        <v/>
      </c>
      <c r="M890" s="157">
        <f>IF(B890="","", G890/L890)</f>
        <v/>
      </c>
      <c r="N890" s="157">
        <f>IF(B890="","",(D890-M890))</f>
        <v/>
      </c>
      <c r="O890" s="157">
        <f>IF(B890="","",BID_OFFER_SPREAD/2*D890)</f>
        <v/>
      </c>
      <c r="P890" s="157">
        <f>IF(A890="","",IF(D890=0,-E890,IF(AND(D890=(N890+O890),NOT(O890=0)),0,IF(D890&gt;=M890,N890/(1+O890),N890/(1-O890)))))</f>
        <v/>
      </c>
      <c r="Q890" s="157">
        <f>IF(B890="","", IF(D890=0,F890*P890/B890, L890*P890/B890))</f>
        <v/>
      </c>
      <c r="R890" s="157">
        <f>IF(B890="","", Q890+I890)</f>
        <v/>
      </c>
      <c r="S890" s="157">
        <f>IF(A890="","",IF(Q890&gt;0,-Q890*B890*(1+BID_OFFER_SPREAD/2),-Q890*B890*(1-BID_OFFER_SPREAD/2)))</f>
        <v/>
      </c>
      <c r="T890" s="157">
        <f>IF(B890="","", K890+S890)</f>
        <v/>
      </c>
      <c r="U890" s="157">
        <f>IF(B890="","", R890*B890)</f>
        <v/>
      </c>
      <c r="V890" s="157">
        <f>IF(E890="","",U890/(U890+T890))</f>
        <v/>
      </c>
      <c r="W890" s="86">
        <f>IF(B890="","", IF(ROUND(V890,10)=ROUND(D890,10),"Correct", "Error"))</f>
        <v/>
      </c>
      <c r="X890" s="158">
        <f>IF(B890="","", T890+U890)</f>
        <v/>
      </c>
    </row>
    <row customHeight="1" ht="13.5" r="891" s="75">
      <c r="A891" s="126">
        <f>IF('Time Series Inputs'!A891="","",'Time Series Inputs'!A891)</f>
        <v/>
      </c>
      <c r="B891" s="157">
        <f>IF('Time Series Inputs'!B891="","",'Time Series Inputs'!B891)</f>
        <v/>
      </c>
      <c r="C891" s="157">
        <f>IF('Time Series Inputs'!C891="","",'Time Series Inputs'!C891)</f>
        <v/>
      </c>
      <c r="D891" s="157">
        <f>IF(A891="","",'Apply Constraints'!A891)</f>
        <v/>
      </c>
      <c r="E891" s="157">
        <f>IF(B891="","",(V890*B891/B890/(1+V890*(B891/B890-1))))</f>
        <v/>
      </c>
      <c r="F891" s="157">
        <f>IF(B891="","",R890*B891+T890)</f>
        <v/>
      </c>
      <c r="G891" s="157">
        <f>IF(B891="","", E891*F891)</f>
        <v/>
      </c>
      <c r="H891" s="157">
        <f>IF(B891="","", F891 - R890*B891)</f>
        <v/>
      </c>
      <c r="I891" s="157">
        <f>IF(B891="","", G891/B891)</f>
        <v/>
      </c>
      <c r="J891" s="157">
        <f>IF(B891="","", -F891* (1-(1-ANNUAL_STRATEGY_FEE)^(1/252)))</f>
        <v/>
      </c>
      <c r="K891" s="157">
        <f>IF(B891="","", H891+J891)</f>
        <v/>
      </c>
      <c r="L891" s="157">
        <f>IF(B891="","", K891+G891)</f>
        <v/>
      </c>
      <c r="M891" s="157">
        <f>IF(B891="","", G891/L891)</f>
        <v/>
      </c>
      <c r="N891" s="157">
        <f>IF(B891="","",(D891-M891))</f>
        <v/>
      </c>
      <c r="O891" s="157">
        <f>IF(B891="","",BID_OFFER_SPREAD/2*D891)</f>
        <v/>
      </c>
      <c r="P891" s="157">
        <f>IF(A891="","",IF(D891=0,-E891,IF(AND(D891=(N891+O891),NOT(O891=0)),0,IF(D891&gt;=M891,N891/(1+O891),N891/(1-O891)))))</f>
        <v/>
      </c>
      <c r="Q891" s="157">
        <f>IF(B891="","", IF(D891=0,F891*P891/B891, L891*P891/B891))</f>
        <v/>
      </c>
      <c r="R891" s="157">
        <f>IF(B891="","", Q891+I891)</f>
        <v/>
      </c>
      <c r="S891" s="157">
        <f>IF(A891="","",IF(Q891&gt;0,-Q891*B891*(1+BID_OFFER_SPREAD/2),-Q891*B891*(1-BID_OFFER_SPREAD/2)))</f>
        <v/>
      </c>
      <c r="T891" s="157">
        <f>IF(B891="","", K891+S891)</f>
        <v/>
      </c>
      <c r="U891" s="157">
        <f>IF(B891="","", R891*B891)</f>
        <v/>
      </c>
      <c r="V891" s="157">
        <f>IF(E891="","",U891/(U891+T891))</f>
        <v/>
      </c>
      <c r="W891" s="86">
        <f>IF(B891="","", IF(ROUND(V891,10)=ROUND(D891,10),"Correct", "Error"))</f>
        <v/>
      </c>
      <c r="X891" s="158">
        <f>IF(B891="","", T891+U891)</f>
        <v/>
      </c>
    </row>
    <row customHeight="1" ht="13.5" r="892" s="75">
      <c r="A892" s="126">
        <f>IF('Time Series Inputs'!A892="","",'Time Series Inputs'!A892)</f>
        <v/>
      </c>
      <c r="B892" s="157">
        <f>IF('Time Series Inputs'!B892="","",'Time Series Inputs'!B892)</f>
        <v/>
      </c>
      <c r="C892" s="157">
        <f>IF('Time Series Inputs'!C892="","",'Time Series Inputs'!C892)</f>
        <v/>
      </c>
      <c r="D892" s="157">
        <f>IF(A892="","",'Apply Constraints'!A892)</f>
        <v/>
      </c>
      <c r="E892" s="157">
        <f>IF(B892="","",(V891*B892/B891/(1+V891*(B892/B891-1))))</f>
        <v/>
      </c>
      <c r="F892" s="157">
        <f>IF(B892="","",R891*B892+T891)</f>
        <v/>
      </c>
      <c r="G892" s="157">
        <f>IF(B892="","", E892*F892)</f>
        <v/>
      </c>
      <c r="H892" s="157">
        <f>IF(B892="","", F892 - R891*B892)</f>
        <v/>
      </c>
      <c r="I892" s="157">
        <f>IF(B892="","", G892/B892)</f>
        <v/>
      </c>
      <c r="J892" s="157">
        <f>IF(B892="","", -F892* (1-(1-ANNUAL_STRATEGY_FEE)^(1/252)))</f>
        <v/>
      </c>
      <c r="K892" s="157">
        <f>IF(B892="","", H892+J892)</f>
        <v/>
      </c>
      <c r="L892" s="157">
        <f>IF(B892="","", K892+G892)</f>
        <v/>
      </c>
      <c r="M892" s="157">
        <f>IF(B892="","", G892/L892)</f>
        <v/>
      </c>
      <c r="N892" s="157">
        <f>IF(B892="","",(D892-M892))</f>
        <v/>
      </c>
      <c r="O892" s="157">
        <f>IF(B892="","",BID_OFFER_SPREAD/2*D892)</f>
        <v/>
      </c>
      <c r="P892" s="157">
        <f>IF(A892="","",IF(D892=0,-E892,IF(AND(D892=(N892+O892),NOT(O892=0)),0,IF(D892&gt;=M892,N892/(1+O892),N892/(1-O892)))))</f>
        <v/>
      </c>
      <c r="Q892" s="157">
        <f>IF(B892="","", IF(D892=0,F892*P892/B892, L892*P892/B892))</f>
        <v/>
      </c>
      <c r="R892" s="157">
        <f>IF(B892="","", Q892+I892)</f>
        <v/>
      </c>
      <c r="S892" s="157">
        <f>IF(A892="","",IF(Q892&gt;0,-Q892*B892*(1+BID_OFFER_SPREAD/2),-Q892*B892*(1-BID_OFFER_SPREAD/2)))</f>
        <v/>
      </c>
      <c r="T892" s="157">
        <f>IF(B892="","", K892+S892)</f>
        <v/>
      </c>
      <c r="U892" s="157">
        <f>IF(B892="","", R892*B892)</f>
        <v/>
      </c>
      <c r="V892" s="157">
        <f>IF(E892="","",U892/(U892+T892))</f>
        <v/>
      </c>
      <c r="W892" s="86">
        <f>IF(B892="","", IF(ROUND(V892,10)=ROUND(D892,10),"Correct", "Error"))</f>
        <v/>
      </c>
      <c r="X892" s="158">
        <f>IF(B892="","", T892+U892)</f>
        <v/>
      </c>
    </row>
    <row customHeight="1" ht="13.5" r="893" s="75">
      <c r="A893" s="126">
        <f>IF('Time Series Inputs'!A893="","",'Time Series Inputs'!A893)</f>
        <v/>
      </c>
      <c r="B893" s="157">
        <f>IF('Time Series Inputs'!B893="","",'Time Series Inputs'!B893)</f>
        <v/>
      </c>
      <c r="C893" s="157">
        <f>IF('Time Series Inputs'!C893="","",'Time Series Inputs'!C893)</f>
        <v/>
      </c>
      <c r="D893" s="157">
        <f>IF(A893="","",'Apply Constraints'!A893)</f>
        <v/>
      </c>
      <c r="E893" s="157">
        <f>IF(B893="","",(V892*B893/B892/(1+V892*(B893/B892-1))))</f>
        <v/>
      </c>
      <c r="F893" s="157">
        <f>IF(B893="","",R892*B893+T892)</f>
        <v/>
      </c>
      <c r="G893" s="157">
        <f>IF(B893="","", E893*F893)</f>
        <v/>
      </c>
      <c r="H893" s="157">
        <f>IF(B893="","", F893 - R892*B893)</f>
        <v/>
      </c>
      <c r="I893" s="157">
        <f>IF(B893="","", G893/B893)</f>
        <v/>
      </c>
      <c r="J893" s="157">
        <f>IF(B893="","", -F893* (1-(1-ANNUAL_STRATEGY_FEE)^(1/252)))</f>
        <v/>
      </c>
      <c r="K893" s="157">
        <f>IF(B893="","", H893+J893)</f>
        <v/>
      </c>
      <c r="L893" s="157">
        <f>IF(B893="","", K893+G893)</f>
        <v/>
      </c>
      <c r="M893" s="157">
        <f>IF(B893="","", G893/L893)</f>
        <v/>
      </c>
      <c r="N893" s="157">
        <f>IF(B893="","",(D893-M893))</f>
        <v/>
      </c>
      <c r="O893" s="157">
        <f>IF(B893="","",BID_OFFER_SPREAD/2*D893)</f>
        <v/>
      </c>
      <c r="P893" s="157">
        <f>IF(A893="","",IF(D893=0,-E893,IF(AND(D893=(N893+O893),NOT(O893=0)),0,IF(D893&gt;=M893,N893/(1+O893),N893/(1-O893)))))</f>
        <v/>
      </c>
      <c r="Q893" s="157">
        <f>IF(B893="","", IF(D893=0,F893*P893/B893, L893*P893/B893))</f>
        <v/>
      </c>
      <c r="R893" s="157">
        <f>IF(B893="","", Q893+I893)</f>
        <v/>
      </c>
      <c r="S893" s="157">
        <f>IF(A893="","",IF(Q893&gt;0,-Q893*B893*(1+BID_OFFER_SPREAD/2),-Q893*B893*(1-BID_OFFER_SPREAD/2)))</f>
        <v/>
      </c>
      <c r="T893" s="157">
        <f>IF(B893="","", K893+S893)</f>
        <v/>
      </c>
      <c r="U893" s="157">
        <f>IF(B893="","", R893*B893)</f>
        <v/>
      </c>
      <c r="V893" s="157">
        <f>IF(E893="","",U893/(U893+T893))</f>
        <v/>
      </c>
      <c r="W893" s="86">
        <f>IF(B893="","", IF(ROUND(V893,10)=ROUND(D893,10),"Correct", "Error"))</f>
        <v/>
      </c>
      <c r="X893" s="158">
        <f>IF(B893="","", T893+U893)</f>
        <v/>
      </c>
    </row>
    <row customHeight="1" ht="13.5" r="894" s="75">
      <c r="A894" s="126">
        <f>IF('Time Series Inputs'!A894="","",'Time Series Inputs'!A894)</f>
        <v/>
      </c>
      <c r="B894" s="157">
        <f>IF('Time Series Inputs'!B894="","",'Time Series Inputs'!B894)</f>
        <v/>
      </c>
      <c r="C894" s="157">
        <f>IF('Time Series Inputs'!C894="","",'Time Series Inputs'!C894)</f>
        <v/>
      </c>
      <c r="D894" s="157">
        <f>IF(A894="","",'Apply Constraints'!A894)</f>
        <v/>
      </c>
      <c r="E894" s="157">
        <f>IF(B894="","",(V893*B894/B893/(1+V893*(B894/B893-1))))</f>
        <v/>
      </c>
      <c r="F894" s="157">
        <f>IF(B894="","",R893*B894+T893)</f>
        <v/>
      </c>
      <c r="G894" s="157">
        <f>IF(B894="","", E894*F894)</f>
        <v/>
      </c>
      <c r="H894" s="157">
        <f>IF(B894="","", F894 - R893*B894)</f>
        <v/>
      </c>
      <c r="I894" s="157">
        <f>IF(B894="","", G894/B894)</f>
        <v/>
      </c>
      <c r="J894" s="157">
        <f>IF(B894="","", -F894* (1-(1-ANNUAL_STRATEGY_FEE)^(1/252)))</f>
        <v/>
      </c>
      <c r="K894" s="157">
        <f>IF(B894="","", H894+J894)</f>
        <v/>
      </c>
      <c r="L894" s="157">
        <f>IF(B894="","", K894+G894)</f>
        <v/>
      </c>
      <c r="M894" s="157">
        <f>IF(B894="","", G894/L894)</f>
        <v/>
      </c>
      <c r="N894" s="157">
        <f>IF(B894="","",(D894-M894))</f>
        <v/>
      </c>
      <c r="O894" s="157">
        <f>IF(B894="","",BID_OFFER_SPREAD/2*D894)</f>
        <v/>
      </c>
      <c r="P894" s="157">
        <f>IF(A894="","",IF(D894=0,-E894,IF(AND(D894=(N894+O894),NOT(O894=0)),0,IF(D894&gt;=M894,N894/(1+O894),N894/(1-O894)))))</f>
        <v/>
      </c>
      <c r="Q894" s="157">
        <f>IF(B894="","", IF(D894=0,F894*P894/B894, L894*P894/B894))</f>
        <v/>
      </c>
      <c r="R894" s="157">
        <f>IF(B894="","", Q894+I894)</f>
        <v/>
      </c>
      <c r="S894" s="157">
        <f>IF(A894="","",IF(Q894&gt;0,-Q894*B894*(1+BID_OFFER_SPREAD/2),-Q894*B894*(1-BID_OFFER_SPREAD/2)))</f>
        <v/>
      </c>
      <c r="T894" s="157">
        <f>IF(B894="","", K894+S894)</f>
        <v/>
      </c>
      <c r="U894" s="157">
        <f>IF(B894="","", R894*B894)</f>
        <v/>
      </c>
      <c r="V894" s="157">
        <f>IF(E894="","",U894/(U894+T894))</f>
        <v/>
      </c>
      <c r="W894" s="86">
        <f>IF(B894="","", IF(ROUND(V894,10)=ROUND(D894,10),"Correct", "Error"))</f>
        <v/>
      </c>
      <c r="X894" s="158">
        <f>IF(B894="","", T894+U894)</f>
        <v/>
      </c>
    </row>
    <row customHeight="1" ht="13.5" r="895" s="75">
      <c r="A895" s="126">
        <f>IF('Time Series Inputs'!A895="","",'Time Series Inputs'!A895)</f>
        <v/>
      </c>
      <c r="B895" s="157">
        <f>IF('Time Series Inputs'!B895="","",'Time Series Inputs'!B895)</f>
        <v/>
      </c>
      <c r="C895" s="157">
        <f>IF('Time Series Inputs'!C895="","",'Time Series Inputs'!C895)</f>
        <v/>
      </c>
      <c r="D895" s="157">
        <f>IF(A895="","",'Apply Constraints'!A895)</f>
        <v/>
      </c>
      <c r="E895" s="157">
        <f>IF(B895="","",(V894*B895/B894/(1+V894*(B895/B894-1))))</f>
        <v/>
      </c>
      <c r="F895" s="157">
        <f>IF(B895="","",R894*B895+T894)</f>
        <v/>
      </c>
      <c r="G895" s="157">
        <f>IF(B895="","", E895*F895)</f>
        <v/>
      </c>
      <c r="H895" s="157">
        <f>IF(B895="","", F895 - R894*B895)</f>
        <v/>
      </c>
      <c r="I895" s="157">
        <f>IF(B895="","", G895/B895)</f>
        <v/>
      </c>
      <c r="J895" s="157">
        <f>IF(B895="","", -F895* (1-(1-ANNUAL_STRATEGY_FEE)^(1/252)))</f>
        <v/>
      </c>
      <c r="K895" s="157">
        <f>IF(B895="","", H895+J895)</f>
        <v/>
      </c>
      <c r="L895" s="157">
        <f>IF(B895="","", K895+G895)</f>
        <v/>
      </c>
      <c r="M895" s="157">
        <f>IF(B895="","", G895/L895)</f>
        <v/>
      </c>
      <c r="N895" s="157">
        <f>IF(B895="","",(D895-M895))</f>
        <v/>
      </c>
      <c r="O895" s="157">
        <f>IF(B895="","",BID_OFFER_SPREAD/2*D895)</f>
        <v/>
      </c>
      <c r="P895" s="157">
        <f>IF(A895="","",IF(D895=0,-E895,IF(AND(D895=(N895+O895),NOT(O895=0)),0,IF(D895&gt;=M895,N895/(1+O895),N895/(1-O895)))))</f>
        <v/>
      </c>
      <c r="Q895" s="157">
        <f>IF(B895="","", IF(D895=0,F895*P895/B895, L895*P895/B895))</f>
        <v/>
      </c>
      <c r="R895" s="157">
        <f>IF(B895="","", Q895+I895)</f>
        <v/>
      </c>
      <c r="S895" s="157">
        <f>IF(A895="","",IF(Q895&gt;0,-Q895*B895*(1+BID_OFFER_SPREAD/2),-Q895*B895*(1-BID_OFFER_SPREAD/2)))</f>
        <v/>
      </c>
      <c r="T895" s="157">
        <f>IF(B895="","", K895+S895)</f>
        <v/>
      </c>
      <c r="U895" s="157">
        <f>IF(B895="","", R895*B895)</f>
        <v/>
      </c>
      <c r="V895" s="157">
        <f>IF(E895="","",U895/(U895+T895))</f>
        <v/>
      </c>
      <c r="W895" s="86">
        <f>IF(B895="","", IF(ROUND(V895,10)=ROUND(D895,10),"Correct", "Error"))</f>
        <v/>
      </c>
      <c r="X895" s="158">
        <f>IF(B895="","", T895+U895)</f>
        <v/>
      </c>
    </row>
    <row customHeight="1" ht="13.5" r="896" s="75">
      <c r="A896" s="126">
        <f>IF('Time Series Inputs'!A896="","",'Time Series Inputs'!A896)</f>
        <v/>
      </c>
      <c r="B896" s="157">
        <f>IF('Time Series Inputs'!B896="","",'Time Series Inputs'!B896)</f>
        <v/>
      </c>
      <c r="C896" s="157">
        <f>IF('Time Series Inputs'!C896="","",'Time Series Inputs'!C896)</f>
        <v/>
      </c>
      <c r="D896" s="157">
        <f>IF(A896="","",'Apply Constraints'!A896)</f>
        <v/>
      </c>
      <c r="E896" s="157">
        <f>IF(B896="","",(V895*B896/B895/(1+V895*(B896/B895-1))))</f>
        <v/>
      </c>
      <c r="F896" s="157">
        <f>IF(B896="","",R895*B896+T895)</f>
        <v/>
      </c>
      <c r="G896" s="157">
        <f>IF(B896="","", E896*F896)</f>
        <v/>
      </c>
      <c r="H896" s="157">
        <f>IF(B896="","", F896 - R895*B896)</f>
        <v/>
      </c>
      <c r="I896" s="157">
        <f>IF(B896="","", G896/B896)</f>
        <v/>
      </c>
      <c r="J896" s="157">
        <f>IF(B896="","", -F896* (1-(1-ANNUAL_STRATEGY_FEE)^(1/252)))</f>
        <v/>
      </c>
      <c r="K896" s="157">
        <f>IF(B896="","", H896+J896)</f>
        <v/>
      </c>
      <c r="L896" s="157">
        <f>IF(B896="","", K896+G896)</f>
        <v/>
      </c>
      <c r="M896" s="157">
        <f>IF(B896="","", G896/L896)</f>
        <v/>
      </c>
      <c r="N896" s="157">
        <f>IF(B896="","",(D896-M896))</f>
        <v/>
      </c>
      <c r="O896" s="157">
        <f>IF(B896="","",BID_OFFER_SPREAD/2*D896)</f>
        <v/>
      </c>
      <c r="P896" s="157">
        <f>IF(A896="","",IF(D896=0,-E896,IF(AND(D896=(N896+O896),NOT(O896=0)),0,IF(D896&gt;=M896,N896/(1+O896),N896/(1-O896)))))</f>
        <v/>
      </c>
      <c r="Q896" s="157">
        <f>IF(B896="","", IF(D896=0,F896*P896/B896, L896*P896/B896))</f>
        <v/>
      </c>
      <c r="R896" s="157">
        <f>IF(B896="","", Q896+I896)</f>
        <v/>
      </c>
      <c r="S896" s="157">
        <f>IF(A896="","",IF(Q896&gt;0,-Q896*B896*(1+BID_OFFER_SPREAD/2),-Q896*B896*(1-BID_OFFER_SPREAD/2)))</f>
        <v/>
      </c>
      <c r="T896" s="157">
        <f>IF(B896="","", K896+S896)</f>
        <v/>
      </c>
      <c r="U896" s="157">
        <f>IF(B896="","", R896*B896)</f>
        <v/>
      </c>
      <c r="V896" s="157">
        <f>IF(E896="","",U896/(U896+T896))</f>
        <v/>
      </c>
      <c r="W896" s="86">
        <f>IF(B896="","", IF(ROUND(V896,10)=ROUND(D896,10),"Correct", "Error"))</f>
        <v/>
      </c>
      <c r="X896" s="158">
        <f>IF(B896="","", T896+U896)</f>
        <v/>
      </c>
    </row>
    <row customHeight="1" ht="13.5" r="897" s="75">
      <c r="A897" s="126">
        <f>IF('Time Series Inputs'!A897="","",'Time Series Inputs'!A897)</f>
        <v/>
      </c>
      <c r="B897" s="157">
        <f>IF('Time Series Inputs'!B897="","",'Time Series Inputs'!B897)</f>
        <v/>
      </c>
      <c r="C897" s="157">
        <f>IF('Time Series Inputs'!C897="","",'Time Series Inputs'!C897)</f>
        <v/>
      </c>
      <c r="D897" s="157">
        <f>IF(A897="","",'Apply Constraints'!A897)</f>
        <v/>
      </c>
      <c r="E897" s="157">
        <f>IF(B897="","",(V896*B897/B896/(1+V896*(B897/B896-1))))</f>
        <v/>
      </c>
      <c r="F897" s="157">
        <f>IF(B897="","",R896*B897+T896)</f>
        <v/>
      </c>
      <c r="G897" s="157">
        <f>IF(B897="","", E897*F897)</f>
        <v/>
      </c>
      <c r="H897" s="157">
        <f>IF(B897="","", F897 - R896*B897)</f>
        <v/>
      </c>
      <c r="I897" s="157">
        <f>IF(B897="","", G897/B897)</f>
        <v/>
      </c>
      <c r="J897" s="157">
        <f>IF(B897="","", -F897* (1-(1-ANNUAL_STRATEGY_FEE)^(1/252)))</f>
        <v/>
      </c>
      <c r="K897" s="157">
        <f>IF(B897="","", H897+J897)</f>
        <v/>
      </c>
      <c r="L897" s="157">
        <f>IF(B897="","", K897+G897)</f>
        <v/>
      </c>
      <c r="M897" s="157">
        <f>IF(B897="","", G897/L897)</f>
        <v/>
      </c>
      <c r="N897" s="157">
        <f>IF(B897="","",(D897-M897))</f>
        <v/>
      </c>
      <c r="O897" s="157">
        <f>IF(B897="","",BID_OFFER_SPREAD/2*D897)</f>
        <v/>
      </c>
      <c r="P897" s="157">
        <f>IF(A897="","",IF(D897=0,-E897,IF(AND(D897=(N897+O897),NOT(O897=0)),0,IF(D897&gt;=M897,N897/(1+O897),N897/(1-O897)))))</f>
        <v/>
      </c>
      <c r="Q897" s="157">
        <f>IF(B897="","", IF(D897=0,F897*P897/B897, L897*P897/B897))</f>
        <v/>
      </c>
      <c r="R897" s="157">
        <f>IF(B897="","", Q897+I897)</f>
        <v/>
      </c>
      <c r="S897" s="157">
        <f>IF(A897="","",IF(Q897&gt;0,-Q897*B897*(1+BID_OFFER_SPREAD/2),-Q897*B897*(1-BID_OFFER_SPREAD/2)))</f>
        <v/>
      </c>
      <c r="T897" s="157">
        <f>IF(B897="","", K897+S897)</f>
        <v/>
      </c>
      <c r="U897" s="157">
        <f>IF(B897="","", R897*B897)</f>
        <v/>
      </c>
      <c r="V897" s="157">
        <f>IF(E897="","",U897/(U897+T897))</f>
        <v/>
      </c>
      <c r="W897" s="86">
        <f>IF(B897="","", IF(ROUND(V897,10)=ROUND(D897,10),"Correct", "Error"))</f>
        <v/>
      </c>
      <c r="X897" s="158">
        <f>IF(B897="","", T897+U897)</f>
        <v/>
      </c>
    </row>
    <row customHeight="1" ht="13.5" r="898" s="75">
      <c r="A898" s="126">
        <f>IF('Time Series Inputs'!A898="","",'Time Series Inputs'!A898)</f>
        <v/>
      </c>
      <c r="B898" s="157">
        <f>IF('Time Series Inputs'!B898="","",'Time Series Inputs'!B898)</f>
        <v/>
      </c>
      <c r="C898" s="157">
        <f>IF('Time Series Inputs'!C898="","",'Time Series Inputs'!C898)</f>
        <v/>
      </c>
      <c r="D898" s="157">
        <f>IF(A898="","",'Apply Constraints'!A898)</f>
        <v/>
      </c>
      <c r="E898" s="157">
        <f>IF(B898="","",(V897*B898/B897/(1+V897*(B898/B897-1))))</f>
        <v/>
      </c>
      <c r="F898" s="157">
        <f>IF(B898="","",R897*B898+T897)</f>
        <v/>
      </c>
      <c r="G898" s="157">
        <f>IF(B898="","", E898*F898)</f>
        <v/>
      </c>
      <c r="H898" s="157">
        <f>IF(B898="","", F898 - R897*B898)</f>
        <v/>
      </c>
      <c r="I898" s="157">
        <f>IF(B898="","", G898/B898)</f>
        <v/>
      </c>
      <c r="J898" s="157">
        <f>IF(B898="","", -F898* (1-(1-ANNUAL_STRATEGY_FEE)^(1/252)))</f>
        <v/>
      </c>
      <c r="K898" s="157">
        <f>IF(B898="","", H898+J898)</f>
        <v/>
      </c>
      <c r="L898" s="157">
        <f>IF(B898="","", K898+G898)</f>
        <v/>
      </c>
      <c r="M898" s="157">
        <f>IF(B898="","", G898/L898)</f>
        <v/>
      </c>
      <c r="N898" s="157">
        <f>IF(B898="","",(D898-M898))</f>
        <v/>
      </c>
      <c r="O898" s="157">
        <f>IF(B898="","",BID_OFFER_SPREAD/2*D898)</f>
        <v/>
      </c>
      <c r="P898" s="157">
        <f>IF(A898="","",IF(D898=0,-E898,IF(AND(D898=(N898+O898),NOT(O898=0)),0,IF(D898&gt;=M898,N898/(1+O898),N898/(1-O898)))))</f>
        <v/>
      </c>
      <c r="Q898" s="157">
        <f>IF(B898="","", IF(D898=0,F898*P898/B898, L898*P898/B898))</f>
        <v/>
      </c>
      <c r="R898" s="157">
        <f>IF(B898="","", Q898+I898)</f>
        <v/>
      </c>
      <c r="S898" s="157">
        <f>IF(A898="","",IF(Q898&gt;0,-Q898*B898*(1+BID_OFFER_SPREAD/2),-Q898*B898*(1-BID_OFFER_SPREAD/2)))</f>
        <v/>
      </c>
      <c r="T898" s="157">
        <f>IF(B898="","", K898+S898)</f>
        <v/>
      </c>
      <c r="U898" s="157">
        <f>IF(B898="","", R898*B898)</f>
        <v/>
      </c>
      <c r="V898" s="157">
        <f>IF(E898="","",U898/(U898+T898))</f>
        <v/>
      </c>
      <c r="W898" s="86">
        <f>IF(B898="","", IF(ROUND(V898,10)=ROUND(D898,10),"Correct", "Error"))</f>
        <v/>
      </c>
      <c r="X898" s="158">
        <f>IF(B898="","", T898+U898)</f>
        <v/>
      </c>
    </row>
    <row customHeight="1" ht="13.5" r="899" s="75">
      <c r="A899" s="126">
        <f>IF('Time Series Inputs'!A899="","",'Time Series Inputs'!A899)</f>
        <v/>
      </c>
      <c r="B899" s="157">
        <f>IF('Time Series Inputs'!B899="","",'Time Series Inputs'!B899)</f>
        <v/>
      </c>
      <c r="C899" s="157">
        <f>IF('Time Series Inputs'!C899="","",'Time Series Inputs'!C899)</f>
        <v/>
      </c>
      <c r="D899" s="157">
        <f>IF(A899="","",'Apply Constraints'!A899)</f>
        <v/>
      </c>
      <c r="E899" s="157">
        <f>IF(B899="","",(V898*B899/B898/(1+V898*(B899/B898-1))))</f>
        <v/>
      </c>
      <c r="F899" s="157">
        <f>IF(B899="","",R898*B899+T898)</f>
        <v/>
      </c>
      <c r="G899" s="157">
        <f>IF(B899="","", E899*F899)</f>
        <v/>
      </c>
      <c r="H899" s="157">
        <f>IF(B899="","", F899 - R898*B899)</f>
        <v/>
      </c>
      <c r="I899" s="157">
        <f>IF(B899="","", G899/B899)</f>
        <v/>
      </c>
      <c r="J899" s="157">
        <f>IF(B899="","", -F899* (1-(1-ANNUAL_STRATEGY_FEE)^(1/252)))</f>
        <v/>
      </c>
      <c r="K899" s="157">
        <f>IF(B899="","", H899+J899)</f>
        <v/>
      </c>
      <c r="L899" s="157">
        <f>IF(B899="","", K899+G899)</f>
        <v/>
      </c>
      <c r="M899" s="157">
        <f>IF(B899="","", G899/L899)</f>
        <v/>
      </c>
      <c r="N899" s="157">
        <f>IF(B899="","",(D899-M899))</f>
        <v/>
      </c>
      <c r="O899" s="157">
        <f>IF(B899="","",BID_OFFER_SPREAD/2*D899)</f>
        <v/>
      </c>
      <c r="P899" s="157">
        <f>IF(A899="","",IF(D899=0,-E899,IF(AND(D899=(N899+O899),NOT(O899=0)),0,IF(D899&gt;=M899,N899/(1+O899),N899/(1-O899)))))</f>
        <v/>
      </c>
      <c r="Q899" s="157">
        <f>IF(B899="","", IF(D899=0,F899*P899/B899, L899*P899/B899))</f>
        <v/>
      </c>
      <c r="R899" s="157">
        <f>IF(B899="","", Q899+I899)</f>
        <v/>
      </c>
      <c r="S899" s="157">
        <f>IF(A899="","",IF(Q899&gt;0,-Q899*B899*(1+BID_OFFER_SPREAD/2),-Q899*B899*(1-BID_OFFER_SPREAD/2)))</f>
        <v/>
      </c>
      <c r="T899" s="157">
        <f>IF(B899="","", K899+S899)</f>
        <v/>
      </c>
      <c r="U899" s="157">
        <f>IF(B899="","", R899*B899)</f>
        <v/>
      </c>
      <c r="V899" s="157">
        <f>IF(E899="","",U899/(U899+T899))</f>
        <v/>
      </c>
      <c r="W899" s="86">
        <f>IF(B899="","", IF(ROUND(V899,10)=ROUND(D899,10),"Correct", "Error"))</f>
        <v/>
      </c>
      <c r="X899" s="158">
        <f>IF(B899="","", T899+U899)</f>
        <v/>
      </c>
    </row>
    <row customHeight="1" ht="13.5" r="900" s="75">
      <c r="A900" s="126">
        <f>IF('Time Series Inputs'!A900="","",'Time Series Inputs'!A900)</f>
        <v/>
      </c>
      <c r="B900" s="157">
        <f>IF('Time Series Inputs'!B900="","",'Time Series Inputs'!B900)</f>
        <v/>
      </c>
      <c r="C900" s="157">
        <f>IF('Time Series Inputs'!C900="","",'Time Series Inputs'!C900)</f>
        <v/>
      </c>
      <c r="D900" s="157">
        <f>IF(A900="","",'Apply Constraints'!A900)</f>
        <v/>
      </c>
      <c r="E900" s="157">
        <f>IF(B900="","",(V899*B900/B899/(1+V899*(B900/B899-1))))</f>
        <v/>
      </c>
      <c r="F900" s="157">
        <f>IF(B900="","",R899*B900+T899)</f>
        <v/>
      </c>
      <c r="G900" s="157">
        <f>IF(B900="","", E900*F900)</f>
        <v/>
      </c>
      <c r="H900" s="157">
        <f>IF(B900="","", F900 - R899*B900)</f>
        <v/>
      </c>
      <c r="I900" s="157">
        <f>IF(B900="","", G900/B900)</f>
        <v/>
      </c>
      <c r="J900" s="157">
        <f>IF(B900="","", -F900* (1-(1-ANNUAL_STRATEGY_FEE)^(1/252)))</f>
        <v/>
      </c>
      <c r="K900" s="157">
        <f>IF(B900="","", H900+J900)</f>
        <v/>
      </c>
      <c r="L900" s="157">
        <f>IF(B900="","", K900+G900)</f>
        <v/>
      </c>
      <c r="M900" s="157">
        <f>IF(B900="","", G900/L900)</f>
        <v/>
      </c>
      <c r="N900" s="157">
        <f>IF(B900="","",(D900-M900))</f>
        <v/>
      </c>
      <c r="O900" s="157">
        <f>IF(B900="","",BID_OFFER_SPREAD/2*D900)</f>
        <v/>
      </c>
      <c r="P900" s="157">
        <f>IF(A900="","",IF(D900=0,-E900,IF(AND(D900=(N900+O900),NOT(O900=0)),0,IF(D900&gt;=M900,N900/(1+O900),N900/(1-O900)))))</f>
        <v/>
      </c>
      <c r="Q900" s="157">
        <f>IF(B900="","", IF(D900=0,F900*P900/B900, L900*P900/B900))</f>
        <v/>
      </c>
      <c r="R900" s="157">
        <f>IF(B900="","", Q900+I900)</f>
        <v/>
      </c>
      <c r="S900" s="157">
        <f>IF(A900="","",IF(Q900&gt;0,-Q900*B900*(1+BID_OFFER_SPREAD/2),-Q900*B900*(1-BID_OFFER_SPREAD/2)))</f>
        <v/>
      </c>
      <c r="T900" s="157">
        <f>IF(B900="","", K900+S900)</f>
        <v/>
      </c>
      <c r="U900" s="157">
        <f>IF(B900="","", R900*B900)</f>
        <v/>
      </c>
      <c r="V900" s="157">
        <f>IF(E900="","",U900/(U900+T900))</f>
        <v/>
      </c>
      <c r="W900" s="86">
        <f>IF(B900="","", IF(ROUND(V900,10)=ROUND(D900,10),"Correct", "Error"))</f>
        <v/>
      </c>
      <c r="X900" s="158">
        <f>IF(B900="","", T900+U900)</f>
        <v/>
      </c>
    </row>
    <row customHeight="1" ht="13.5" r="901" s="75">
      <c r="A901" s="126">
        <f>IF('Time Series Inputs'!A901="","",'Time Series Inputs'!A901)</f>
        <v/>
      </c>
      <c r="B901" s="157">
        <f>IF('Time Series Inputs'!B901="","",'Time Series Inputs'!B901)</f>
        <v/>
      </c>
      <c r="C901" s="157">
        <f>IF('Time Series Inputs'!C901="","",'Time Series Inputs'!C901)</f>
        <v/>
      </c>
      <c r="D901" s="157">
        <f>IF(A901="","",'Apply Constraints'!A901)</f>
        <v/>
      </c>
      <c r="E901" s="157">
        <f>IF(B901="","",(V900*B901/B900/(1+V900*(B901/B900-1))))</f>
        <v/>
      </c>
      <c r="F901" s="157">
        <f>IF(B901="","",R900*B901+T900)</f>
        <v/>
      </c>
      <c r="G901" s="157">
        <f>IF(B901="","", E901*F901)</f>
        <v/>
      </c>
      <c r="H901" s="157">
        <f>IF(B901="","", F901 - R900*B901)</f>
        <v/>
      </c>
      <c r="I901" s="157">
        <f>IF(B901="","", G901/B901)</f>
        <v/>
      </c>
      <c r="J901" s="157">
        <f>IF(B901="","", -F901* (1-(1-ANNUAL_STRATEGY_FEE)^(1/252)))</f>
        <v/>
      </c>
      <c r="K901" s="157">
        <f>IF(B901="","", H901+J901)</f>
        <v/>
      </c>
      <c r="L901" s="157">
        <f>IF(B901="","", K901+G901)</f>
        <v/>
      </c>
      <c r="M901" s="157">
        <f>IF(B901="","", G901/L901)</f>
        <v/>
      </c>
      <c r="N901" s="157">
        <f>IF(B901="","",(D901-M901))</f>
        <v/>
      </c>
      <c r="O901" s="157">
        <f>IF(B901="","",BID_OFFER_SPREAD/2*D901)</f>
        <v/>
      </c>
      <c r="P901" s="157">
        <f>IF(A901="","",IF(D901=0,-E901,IF(AND(D901=(N901+O901),NOT(O901=0)),0,IF(D901&gt;=M901,N901/(1+O901),N901/(1-O901)))))</f>
        <v/>
      </c>
      <c r="Q901" s="157">
        <f>IF(B901="","", IF(D901=0,F901*P901/B901, L901*P901/B901))</f>
        <v/>
      </c>
      <c r="R901" s="157">
        <f>IF(B901="","", Q901+I901)</f>
        <v/>
      </c>
      <c r="S901" s="157">
        <f>IF(A901="","",IF(Q901&gt;0,-Q901*B901*(1+BID_OFFER_SPREAD/2),-Q901*B901*(1-BID_OFFER_SPREAD/2)))</f>
        <v/>
      </c>
      <c r="T901" s="157">
        <f>IF(B901="","", K901+S901)</f>
        <v/>
      </c>
      <c r="U901" s="157">
        <f>IF(B901="","", R901*B901)</f>
        <v/>
      </c>
      <c r="V901" s="157">
        <f>IF(E901="","",U901/(U901+T901))</f>
        <v/>
      </c>
      <c r="W901" s="86">
        <f>IF(B901="","", IF(ROUND(V901,10)=ROUND(D901,10),"Correct", "Error"))</f>
        <v/>
      </c>
      <c r="X901" s="158">
        <f>IF(B901="","", T901+U901)</f>
        <v/>
      </c>
    </row>
    <row customHeight="1" ht="13.5" r="902" s="75">
      <c r="A902" s="126">
        <f>IF('Time Series Inputs'!A902="","",'Time Series Inputs'!A902)</f>
        <v/>
      </c>
      <c r="B902" s="157">
        <f>IF('Time Series Inputs'!B902="","",'Time Series Inputs'!B902)</f>
        <v/>
      </c>
      <c r="C902" s="157">
        <f>IF('Time Series Inputs'!C902="","",'Time Series Inputs'!C902)</f>
        <v/>
      </c>
      <c r="D902" s="157">
        <f>IF(A902="","",'Apply Constraints'!A902)</f>
        <v/>
      </c>
      <c r="E902" s="157">
        <f>IF(B902="","",(V901*B902/B901/(1+V901*(B902/B901-1))))</f>
        <v/>
      </c>
      <c r="F902" s="157">
        <f>IF(B902="","",R901*B902+T901)</f>
        <v/>
      </c>
      <c r="G902" s="157">
        <f>IF(B902="","", E902*F902)</f>
        <v/>
      </c>
      <c r="H902" s="157">
        <f>IF(B902="","", F902 - R901*B902)</f>
        <v/>
      </c>
      <c r="I902" s="157">
        <f>IF(B902="","", G902/B902)</f>
        <v/>
      </c>
      <c r="J902" s="157">
        <f>IF(B902="","", -F902* (1-(1-ANNUAL_STRATEGY_FEE)^(1/252)))</f>
        <v/>
      </c>
      <c r="K902" s="157">
        <f>IF(B902="","", H902+J902)</f>
        <v/>
      </c>
      <c r="L902" s="157">
        <f>IF(B902="","", K902+G902)</f>
        <v/>
      </c>
      <c r="M902" s="157">
        <f>IF(B902="","", G902/L902)</f>
        <v/>
      </c>
      <c r="N902" s="157">
        <f>IF(B902="","",(D902-M902))</f>
        <v/>
      </c>
      <c r="O902" s="157">
        <f>IF(B902="","",BID_OFFER_SPREAD/2*D902)</f>
        <v/>
      </c>
      <c r="P902" s="157">
        <f>IF(A902="","",IF(D902=0,-E902,IF(AND(D902=(N902+O902),NOT(O902=0)),0,IF(D902&gt;=M902,N902/(1+O902),N902/(1-O902)))))</f>
        <v/>
      </c>
      <c r="Q902" s="157">
        <f>IF(B902="","", IF(D902=0,F902*P902/B902, L902*P902/B902))</f>
        <v/>
      </c>
      <c r="R902" s="157">
        <f>IF(B902="","", Q902+I902)</f>
        <v/>
      </c>
      <c r="S902" s="157">
        <f>IF(A902="","",IF(Q902&gt;0,-Q902*B902*(1+BID_OFFER_SPREAD/2),-Q902*B902*(1-BID_OFFER_SPREAD/2)))</f>
        <v/>
      </c>
      <c r="T902" s="157">
        <f>IF(B902="","", K902+S902)</f>
        <v/>
      </c>
      <c r="U902" s="157">
        <f>IF(B902="","", R902*B902)</f>
        <v/>
      </c>
      <c r="V902" s="157">
        <f>IF(E902="","",U902/(U902+T902))</f>
        <v/>
      </c>
      <c r="W902" s="86">
        <f>IF(B902="","", IF(ROUND(V902,10)=ROUND(D902,10),"Correct", "Error"))</f>
        <v/>
      </c>
      <c r="X902" s="158">
        <f>IF(B902="","", T902+U902)</f>
        <v/>
      </c>
    </row>
    <row customHeight="1" ht="13.5" r="903" s="75">
      <c r="A903" s="126">
        <f>IF('Time Series Inputs'!A903="","",'Time Series Inputs'!A903)</f>
        <v/>
      </c>
      <c r="B903" s="157">
        <f>IF('Time Series Inputs'!B903="","",'Time Series Inputs'!B903)</f>
        <v/>
      </c>
      <c r="C903" s="157">
        <f>IF('Time Series Inputs'!C903="","",'Time Series Inputs'!C903)</f>
        <v/>
      </c>
      <c r="D903" s="157">
        <f>IF(A903="","",'Apply Constraints'!A903)</f>
        <v/>
      </c>
      <c r="E903" s="157">
        <f>IF(B903="","",(V902*B903/B902/(1+V902*(B903/B902-1))))</f>
        <v/>
      </c>
      <c r="F903" s="157">
        <f>IF(B903="","",R902*B903+T902)</f>
        <v/>
      </c>
      <c r="G903" s="157">
        <f>IF(B903="","", E903*F903)</f>
        <v/>
      </c>
      <c r="H903" s="157">
        <f>IF(B903="","", F903 - R902*B903)</f>
        <v/>
      </c>
      <c r="I903" s="157">
        <f>IF(B903="","", G903/B903)</f>
        <v/>
      </c>
      <c r="J903" s="157">
        <f>IF(B903="","", -F903* (1-(1-ANNUAL_STRATEGY_FEE)^(1/252)))</f>
        <v/>
      </c>
      <c r="K903" s="157">
        <f>IF(B903="","", H903+J903)</f>
        <v/>
      </c>
      <c r="L903" s="157">
        <f>IF(B903="","", K903+G903)</f>
        <v/>
      </c>
      <c r="M903" s="157">
        <f>IF(B903="","", G903/L903)</f>
        <v/>
      </c>
      <c r="N903" s="157">
        <f>IF(B903="","",(D903-M903))</f>
        <v/>
      </c>
      <c r="O903" s="157">
        <f>IF(B903="","",BID_OFFER_SPREAD/2*D903)</f>
        <v/>
      </c>
      <c r="P903" s="157">
        <f>IF(A903="","",IF(D903=0,-E903,IF(AND(D903=(N903+O903),NOT(O903=0)),0,IF(D903&gt;=M903,N903/(1+O903),N903/(1-O903)))))</f>
        <v/>
      </c>
      <c r="Q903" s="157">
        <f>IF(B903="","", IF(D903=0,F903*P903/B903, L903*P903/B903))</f>
        <v/>
      </c>
      <c r="R903" s="157">
        <f>IF(B903="","", Q903+I903)</f>
        <v/>
      </c>
      <c r="S903" s="157">
        <f>IF(A903="","",IF(Q903&gt;0,-Q903*B903*(1+BID_OFFER_SPREAD/2),-Q903*B903*(1-BID_OFFER_SPREAD/2)))</f>
        <v/>
      </c>
      <c r="T903" s="157">
        <f>IF(B903="","", K903+S903)</f>
        <v/>
      </c>
      <c r="U903" s="157">
        <f>IF(B903="","", R903*B903)</f>
        <v/>
      </c>
      <c r="V903" s="157">
        <f>IF(E903="","",U903/(U903+T903))</f>
        <v/>
      </c>
      <c r="W903" s="86">
        <f>IF(B903="","", IF(ROUND(V903,10)=ROUND(D903,10),"Correct", "Error"))</f>
        <v/>
      </c>
      <c r="X903" s="158">
        <f>IF(B903="","", T903+U903)</f>
        <v/>
      </c>
    </row>
    <row customHeight="1" ht="13.5" r="904" s="75">
      <c r="A904" s="126">
        <f>IF('Time Series Inputs'!A904="","",'Time Series Inputs'!A904)</f>
        <v/>
      </c>
      <c r="B904" s="157">
        <f>IF('Time Series Inputs'!B904="","",'Time Series Inputs'!B904)</f>
        <v/>
      </c>
      <c r="C904" s="157">
        <f>IF('Time Series Inputs'!C904="","",'Time Series Inputs'!C904)</f>
        <v/>
      </c>
      <c r="D904" s="157">
        <f>IF(A904="","",'Apply Constraints'!A904)</f>
        <v/>
      </c>
      <c r="E904" s="157">
        <f>IF(B904="","",(V903*B904/B903/(1+V903*(B904/B903-1))))</f>
        <v/>
      </c>
      <c r="F904" s="157">
        <f>IF(B904="","",R903*B904+T903)</f>
        <v/>
      </c>
      <c r="G904" s="157">
        <f>IF(B904="","", E904*F904)</f>
        <v/>
      </c>
      <c r="H904" s="157">
        <f>IF(B904="","", F904 - R903*B904)</f>
        <v/>
      </c>
      <c r="I904" s="157">
        <f>IF(B904="","", G904/B904)</f>
        <v/>
      </c>
      <c r="J904" s="157">
        <f>IF(B904="","", -F904* (1-(1-ANNUAL_STRATEGY_FEE)^(1/252)))</f>
        <v/>
      </c>
      <c r="K904" s="157">
        <f>IF(B904="","", H904+J904)</f>
        <v/>
      </c>
      <c r="L904" s="157">
        <f>IF(B904="","", K904+G904)</f>
        <v/>
      </c>
      <c r="M904" s="157">
        <f>IF(B904="","", G904/L904)</f>
        <v/>
      </c>
      <c r="N904" s="157">
        <f>IF(B904="","",(D904-M904))</f>
        <v/>
      </c>
      <c r="O904" s="157">
        <f>IF(B904="","",BID_OFFER_SPREAD/2*D904)</f>
        <v/>
      </c>
      <c r="P904" s="157">
        <f>IF(A904="","",IF(D904=0,-E904,IF(AND(D904=(N904+O904),NOT(O904=0)),0,IF(D904&gt;=M904,N904/(1+O904),N904/(1-O904)))))</f>
        <v/>
      </c>
      <c r="Q904" s="157">
        <f>IF(B904="","", IF(D904=0,F904*P904/B904, L904*P904/B904))</f>
        <v/>
      </c>
      <c r="R904" s="157">
        <f>IF(B904="","", Q904+I904)</f>
        <v/>
      </c>
      <c r="S904" s="157">
        <f>IF(A904="","",IF(Q904&gt;0,-Q904*B904*(1+BID_OFFER_SPREAD/2),-Q904*B904*(1-BID_OFFER_SPREAD/2)))</f>
        <v/>
      </c>
      <c r="T904" s="157">
        <f>IF(B904="","", K904+S904)</f>
        <v/>
      </c>
      <c r="U904" s="157">
        <f>IF(B904="","", R904*B904)</f>
        <v/>
      </c>
      <c r="V904" s="157">
        <f>IF(E904="","",U904/(U904+T904))</f>
        <v/>
      </c>
      <c r="W904" s="86">
        <f>IF(B904="","", IF(ROUND(V904,10)=ROUND(D904,10),"Correct", "Error"))</f>
        <v/>
      </c>
      <c r="X904" s="158">
        <f>IF(B904="","", T904+U904)</f>
        <v/>
      </c>
    </row>
    <row customHeight="1" ht="13.5" r="905" s="75">
      <c r="A905" s="126">
        <f>IF('Time Series Inputs'!A905="","",'Time Series Inputs'!A905)</f>
        <v/>
      </c>
      <c r="B905" s="157">
        <f>IF('Time Series Inputs'!B905="","",'Time Series Inputs'!B905)</f>
        <v/>
      </c>
      <c r="C905" s="157">
        <f>IF('Time Series Inputs'!C905="","",'Time Series Inputs'!C905)</f>
        <v/>
      </c>
      <c r="D905" s="157">
        <f>IF(A905="","",'Apply Constraints'!A905)</f>
        <v/>
      </c>
      <c r="E905" s="157">
        <f>IF(B905="","",(V904*B905/B904/(1+V904*(B905/B904-1))))</f>
        <v/>
      </c>
      <c r="F905" s="157">
        <f>IF(B905="","",R904*B905+T904)</f>
        <v/>
      </c>
      <c r="G905" s="157">
        <f>IF(B905="","", E905*F905)</f>
        <v/>
      </c>
      <c r="H905" s="157">
        <f>IF(B905="","", F905 - R904*B905)</f>
        <v/>
      </c>
      <c r="I905" s="157">
        <f>IF(B905="","", G905/B905)</f>
        <v/>
      </c>
      <c r="J905" s="157">
        <f>IF(B905="","", -F905* (1-(1-ANNUAL_STRATEGY_FEE)^(1/252)))</f>
        <v/>
      </c>
      <c r="K905" s="157">
        <f>IF(B905="","", H905+J905)</f>
        <v/>
      </c>
      <c r="L905" s="157">
        <f>IF(B905="","", K905+G905)</f>
        <v/>
      </c>
      <c r="M905" s="157">
        <f>IF(B905="","", G905/L905)</f>
        <v/>
      </c>
      <c r="N905" s="157">
        <f>IF(B905="","",(D905-M905))</f>
        <v/>
      </c>
      <c r="O905" s="157">
        <f>IF(B905="","",BID_OFFER_SPREAD/2*D905)</f>
        <v/>
      </c>
      <c r="P905" s="157">
        <f>IF(A905="","",IF(D905=0,-E905,IF(AND(D905=(N905+O905),NOT(O905=0)),0,IF(D905&gt;=M905,N905/(1+O905),N905/(1-O905)))))</f>
        <v/>
      </c>
      <c r="Q905" s="157">
        <f>IF(B905="","", IF(D905=0,F905*P905/B905, L905*P905/B905))</f>
        <v/>
      </c>
      <c r="R905" s="157">
        <f>IF(B905="","", Q905+I905)</f>
        <v/>
      </c>
      <c r="S905" s="157">
        <f>IF(A905="","",IF(Q905&gt;0,-Q905*B905*(1+BID_OFFER_SPREAD/2),-Q905*B905*(1-BID_OFFER_SPREAD/2)))</f>
        <v/>
      </c>
      <c r="T905" s="157">
        <f>IF(B905="","", K905+S905)</f>
        <v/>
      </c>
      <c r="U905" s="157">
        <f>IF(B905="","", R905*B905)</f>
        <v/>
      </c>
      <c r="V905" s="157">
        <f>IF(E905="","",U905/(U905+T905))</f>
        <v/>
      </c>
      <c r="W905" s="86">
        <f>IF(B905="","", IF(ROUND(V905,10)=ROUND(D905,10),"Correct", "Error"))</f>
        <v/>
      </c>
      <c r="X905" s="158">
        <f>IF(B905="","", T905+U905)</f>
        <v/>
      </c>
    </row>
    <row customHeight="1" ht="13.5" r="906" s="75">
      <c r="A906" s="126">
        <f>IF('Time Series Inputs'!A906="","",'Time Series Inputs'!A906)</f>
        <v/>
      </c>
      <c r="B906" s="157">
        <f>IF('Time Series Inputs'!B906="","",'Time Series Inputs'!B906)</f>
        <v/>
      </c>
      <c r="C906" s="157">
        <f>IF('Time Series Inputs'!C906="","",'Time Series Inputs'!C906)</f>
        <v/>
      </c>
      <c r="D906" s="157">
        <f>IF(A906="","",'Apply Constraints'!A906)</f>
        <v/>
      </c>
      <c r="E906" s="157">
        <f>IF(B906="","",(V905*B906/B905/(1+V905*(B906/B905-1))))</f>
        <v/>
      </c>
      <c r="F906" s="157">
        <f>IF(B906="","",R905*B906+T905)</f>
        <v/>
      </c>
      <c r="G906" s="157">
        <f>IF(B906="","", E906*F906)</f>
        <v/>
      </c>
      <c r="H906" s="157">
        <f>IF(B906="","", F906 - R905*B906)</f>
        <v/>
      </c>
      <c r="I906" s="157">
        <f>IF(B906="","", G906/B906)</f>
        <v/>
      </c>
      <c r="J906" s="157">
        <f>IF(B906="","", -F906* (1-(1-ANNUAL_STRATEGY_FEE)^(1/252)))</f>
        <v/>
      </c>
      <c r="K906" s="157">
        <f>IF(B906="","", H906+J906)</f>
        <v/>
      </c>
      <c r="L906" s="157">
        <f>IF(B906="","", K906+G906)</f>
        <v/>
      </c>
      <c r="M906" s="157">
        <f>IF(B906="","", G906/L906)</f>
        <v/>
      </c>
      <c r="N906" s="157">
        <f>IF(B906="","",(D906-M906))</f>
        <v/>
      </c>
      <c r="O906" s="157">
        <f>IF(B906="","",BID_OFFER_SPREAD/2*D906)</f>
        <v/>
      </c>
      <c r="P906" s="157">
        <f>IF(A906="","",IF(D906=0,-E906,IF(AND(D906=(N906+O906),NOT(O906=0)),0,IF(D906&gt;=M906,N906/(1+O906),N906/(1-O906)))))</f>
        <v/>
      </c>
      <c r="Q906" s="157">
        <f>IF(B906="","", IF(D906=0,F906*P906/B906, L906*P906/B906))</f>
        <v/>
      </c>
      <c r="R906" s="157">
        <f>IF(B906="","", Q906+I906)</f>
        <v/>
      </c>
      <c r="S906" s="157">
        <f>IF(A906="","",IF(Q906&gt;0,-Q906*B906*(1+BID_OFFER_SPREAD/2),-Q906*B906*(1-BID_OFFER_SPREAD/2)))</f>
        <v/>
      </c>
      <c r="T906" s="157">
        <f>IF(B906="","", K906+S906)</f>
        <v/>
      </c>
      <c r="U906" s="157">
        <f>IF(B906="","", R906*B906)</f>
        <v/>
      </c>
      <c r="V906" s="157">
        <f>IF(E906="","",U906/(U906+T906))</f>
        <v/>
      </c>
      <c r="W906" s="86">
        <f>IF(B906="","", IF(ROUND(V906,10)=ROUND(D906,10),"Correct", "Error"))</f>
        <v/>
      </c>
      <c r="X906" s="158">
        <f>IF(B906="","", T906+U906)</f>
        <v/>
      </c>
    </row>
    <row customHeight="1" ht="13.5" r="907" s="75">
      <c r="A907" s="126">
        <f>IF('Time Series Inputs'!A907="","",'Time Series Inputs'!A907)</f>
        <v/>
      </c>
      <c r="B907" s="157">
        <f>IF('Time Series Inputs'!B907="","",'Time Series Inputs'!B907)</f>
        <v/>
      </c>
      <c r="C907" s="157">
        <f>IF('Time Series Inputs'!C907="","",'Time Series Inputs'!C907)</f>
        <v/>
      </c>
      <c r="D907" s="157">
        <f>IF(A907="","",'Apply Constraints'!A907)</f>
        <v/>
      </c>
      <c r="E907" s="157">
        <f>IF(B907="","",(V906*B907/B906/(1+V906*(B907/B906-1))))</f>
        <v/>
      </c>
      <c r="F907" s="157">
        <f>IF(B907="","",R906*B907+T906)</f>
        <v/>
      </c>
      <c r="G907" s="157">
        <f>IF(B907="","", E907*F907)</f>
        <v/>
      </c>
      <c r="H907" s="157">
        <f>IF(B907="","", F907 - R906*B907)</f>
        <v/>
      </c>
      <c r="I907" s="157">
        <f>IF(B907="","", G907/B907)</f>
        <v/>
      </c>
      <c r="J907" s="157">
        <f>IF(B907="","", -F907* (1-(1-ANNUAL_STRATEGY_FEE)^(1/252)))</f>
        <v/>
      </c>
      <c r="K907" s="157">
        <f>IF(B907="","", H907+J907)</f>
        <v/>
      </c>
      <c r="L907" s="157">
        <f>IF(B907="","", K907+G907)</f>
        <v/>
      </c>
      <c r="M907" s="157">
        <f>IF(B907="","", G907/L907)</f>
        <v/>
      </c>
      <c r="N907" s="157">
        <f>IF(B907="","",(D907-M907))</f>
        <v/>
      </c>
      <c r="O907" s="157">
        <f>IF(B907="","",BID_OFFER_SPREAD/2*D907)</f>
        <v/>
      </c>
      <c r="P907" s="157">
        <f>IF(A907="","",IF(D907=0,-E907,IF(AND(D907=(N907+O907),NOT(O907=0)),0,IF(D907&gt;=M907,N907/(1+O907),N907/(1-O907)))))</f>
        <v/>
      </c>
      <c r="Q907" s="157">
        <f>IF(B907="","", IF(D907=0,F907*P907/B907, L907*P907/B907))</f>
        <v/>
      </c>
      <c r="R907" s="157">
        <f>IF(B907="","", Q907+I907)</f>
        <v/>
      </c>
      <c r="S907" s="157">
        <f>IF(A907="","",IF(Q907&gt;0,-Q907*B907*(1+BID_OFFER_SPREAD/2),-Q907*B907*(1-BID_OFFER_SPREAD/2)))</f>
        <v/>
      </c>
      <c r="T907" s="157">
        <f>IF(B907="","", K907+S907)</f>
        <v/>
      </c>
      <c r="U907" s="157">
        <f>IF(B907="","", R907*B907)</f>
        <v/>
      </c>
      <c r="V907" s="157">
        <f>IF(E907="","",U907/(U907+T907))</f>
        <v/>
      </c>
      <c r="W907" s="86">
        <f>IF(B907="","", IF(ROUND(V907,10)=ROUND(D907,10),"Correct", "Error"))</f>
        <v/>
      </c>
      <c r="X907" s="158">
        <f>IF(B907="","", T907+U907)</f>
        <v/>
      </c>
    </row>
    <row customHeight="1" ht="13.5" r="908" s="75">
      <c r="A908" s="126">
        <f>IF('Time Series Inputs'!A908="","",'Time Series Inputs'!A908)</f>
        <v/>
      </c>
      <c r="B908" s="157">
        <f>IF('Time Series Inputs'!B908="","",'Time Series Inputs'!B908)</f>
        <v/>
      </c>
      <c r="C908" s="157">
        <f>IF('Time Series Inputs'!C908="","",'Time Series Inputs'!C908)</f>
        <v/>
      </c>
      <c r="D908" s="157">
        <f>IF(A908="","",'Apply Constraints'!A908)</f>
        <v/>
      </c>
      <c r="E908" s="157">
        <f>IF(B908="","",(V907*B908/B907/(1+V907*(B908/B907-1))))</f>
        <v/>
      </c>
      <c r="F908" s="157">
        <f>IF(B908="","",R907*B908+T907)</f>
        <v/>
      </c>
      <c r="G908" s="157">
        <f>IF(B908="","", E908*F908)</f>
        <v/>
      </c>
      <c r="H908" s="157">
        <f>IF(B908="","", F908 - R907*B908)</f>
        <v/>
      </c>
      <c r="I908" s="157">
        <f>IF(B908="","", G908/B908)</f>
        <v/>
      </c>
      <c r="J908" s="157">
        <f>IF(B908="","", -F908* (1-(1-ANNUAL_STRATEGY_FEE)^(1/252)))</f>
        <v/>
      </c>
      <c r="K908" s="157">
        <f>IF(B908="","", H908+J908)</f>
        <v/>
      </c>
      <c r="L908" s="157">
        <f>IF(B908="","", K908+G908)</f>
        <v/>
      </c>
      <c r="M908" s="157">
        <f>IF(B908="","", G908/L908)</f>
        <v/>
      </c>
      <c r="N908" s="157">
        <f>IF(B908="","",(D908-M908))</f>
        <v/>
      </c>
      <c r="O908" s="157">
        <f>IF(B908="","",BID_OFFER_SPREAD/2*D908)</f>
        <v/>
      </c>
      <c r="P908" s="157">
        <f>IF(A908="","",IF(D908=0,-E908,IF(AND(D908=(N908+O908),NOT(O908=0)),0,IF(D908&gt;=M908,N908/(1+O908),N908/(1-O908)))))</f>
        <v/>
      </c>
      <c r="Q908" s="157">
        <f>IF(B908="","", IF(D908=0,F908*P908/B908, L908*P908/B908))</f>
        <v/>
      </c>
      <c r="R908" s="157">
        <f>IF(B908="","", Q908+I908)</f>
        <v/>
      </c>
      <c r="S908" s="157">
        <f>IF(A908="","",IF(Q908&gt;0,-Q908*B908*(1+BID_OFFER_SPREAD/2),-Q908*B908*(1-BID_OFFER_SPREAD/2)))</f>
        <v/>
      </c>
      <c r="T908" s="157">
        <f>IF(B908="","", K908+S908)</f>
        <v/>
      </c>
      <c r="U908" s="157">
        <f>IF(B908="","", R908*B908)</f>
        <v/>
      </c>
      <c r="V908" s="157">
        <f>IF(E908="","",U908/(U908+T908))</f>
        <v/>
      </c>
      <c r="W908" s="86">
        <f>IF(B908="","", IF(ROUND(V908,10)=ROUND(D908,10),"Correct", "Error"))</f>
        <v/>
      </c>
      <c r="X908" s="158">
        <f>IF(B908="","", T908+U908)</f>
        <v/>
      </c>
    </row>
    <row customHeight="1" ht="13.5" r="909" s="75">
      <c r="A909" s="126">
        <f>IF('Time Series Inputs'!A909="","",'Time Series Inputs'!A909)</f>
        <v/>
      </c>
      <c r="B909" s="157">
        <f>IF('Time Series Inputs'!B909="","",'Time Series Inputs'!B909)</f>
        <v/>
      </c>
      <c r="C909" s="157">
        <f>IF('Time Series Inputs'!C909="","",'Time Series Inputs'!C909)</f>
        <v/>
      </c>
      <c r="D909" s="157">
        <f>IF(A909="","",'Apply Constraints'!A909)</f>
        <v/>
      </c>
      <c r="E909" s="157">
        <f>IF(B909="","",(V908*B909/B908/(1+V908*(B909/B908-1))))</f>
        <v/>
      </c>
      <c r="F909" s="157">
        <f>IF(B909="","",R908*B909+T908)</f>
        <v/>
      </c>
      <c r="G909" s="157">
        <f>IF(B909="","", E909*F909)</f>
        <v/>
      </c>
      <c r="H909" s="157">
        <f>IF(B909="","", F909 - R908*B909)</f>
        <v/>
      </c>
      <c r="I909" s="157">
        <f>IF(B909="","", G909/B909)</f>
        <v/>
      </c>
      <c r="J909" s="157">
        <f>IF(B909="","", -F909* (1-(1-ANNUAL_STRATEGY_FEE)^(1/252)))</f>
        <v/>
      </c>
      <c r="K909" s="157">
        <f>IF(B909="","", H909+J909)</f>
        <v/>
      </c>
      <c r="L909" s="157">
        <f>IF(B909="","", K909+G909)</f>
        <v/>
      </c>
      <c r="M909" s="157">
        <f>IF(B909="","", G909/L909)</f>
        <v/>
      </c>
      <c r="N909" s="157">
        <f>IF(B909="","",(D909-M909))</f>
        <v/>
      </c>
      <c r="O909" s="157">
        <f>IF(B909="","",BID_OFFER_SPREAD/2*D909)</f>
        <v/>
      </c>
      <c r="P909" s="157">
        <f>IF(A909="","",IF(D909=0,-E909,IF(AND(D909=(N909+O909),NOT(O909=0)),0,IF(D909&gt;=M909,N909/(1+O909),N909/(1-O909)))))</f>
        <v/>
      </c>
      <c r="Q909" s="157">
        <f>IF(B909="","", IF(D909=0,F909*P909/B909, L909*P909/B909))</f>
        <v/>
      </c>
      <c r="R909" s="157">
        <f>IF(B909="","", Q909+I909)</f>
        <v/>
      </c>
      <c r="S909" s="157">
        <f>IF(A909="","",IF(Q909&gt;0,-Q909*B909*(1+BID_OFFER_SPREAD/2),-Q909*B909*(1-BID_OFFER_SPREAD/2)))</f>
        <v/>
      </c>
      <c r="T909" s="157">
        <f>IF(B909="","", K909+S909)</f>
        <v/>
      </c>
      <c r="U909" s="157">
        <f>IF(B909="","", R909*B909)</f>
        <v/>
      </c>
      <c r="V909" s="157">
        <f>IF(E909="","",U909/(U909+T909))</f>
        <v/>
      </c>
      <c r="W909" s="86">
        <f>IF(B909="","", IF(ROUND(V909,10)=ROUND(D909,10),"Correct", "Error"))</f>
        <v/>
      </c>
      <c r="X909" s="158">
        <f>IF(B909="","", T909+U909)</f>
        <v/>
      </c>
    </row>
    <row customHeight="1" ht="13.5" r="910" s="75">
      <c r="A910" s="126">
        <f>IF('Time Series Inputs'!A910="","",'Time Series Inputs'!A910)</f>
        <v/>
      </c>
      <c r="B910" s="157">
        <f>IF('Time Series Inputs'!B910="","",'Time Series Inputs'!B910)</f>
        <v/>
      </c>
      <c r="C910" s="157">
        <f>IF('Time Series Inputs'!C910="","",'Time Series Inputs'!C910)</f>
        <v/>
      </c>
      <c r="D910" s="157">
        <f>IF(A910="","",'Apply Constraints'!A910)</f>
        <v/>
      </c>
      <c r="E910" s="157">
        <f>IF(B910="","",(V909*B910/B909/(1+V909*(B910/B909-1))))</f>
        <v/>
      </c>
      <c r="F910" s="157">
        <f>IF(B910="","",R909*B910+T909)</f>
        <v/>
      </c>
      <c r="G910" s="157">
        <f>IF(B910="","", E910*F910)</f>
        <v/>
      </c>
      <c r="H910" s="157">
        <f>IF(B910="","", F910 - R909*B910)</f>
        <v/>
      </c>
      <c r="I910" s="157">
        <f>IF(B910="","", G910/B910)</f>
        <v/>
      </c>
      <c r="J910" s="157">
        <f>IF(B910="","", -F910* (1-(1-ANNUAL_STRATEGY_FEE)^(1/252)))</f>
        <v/>
      </c>
      <c r="K910" s="157">
        <f>IF(B910="","", H910+J910)</f>
        <v/>
      </c>
      <c r="L910" s="157">
        <f>IF(B910="","", K910+G910)</f>
        <v/>
      </c>
      <c r="M910" s="157">
        <f>IF(B910="","", G910/L910)</f>
        <v/>
      </c>
      <c r="N910" s="157">
        <f>IF(B910="","",(D910-M910))</f>
        <v/>
      </c>
      <c r="O910" s="157">
        <f>IF(B910="","",BID_OFFER_SPREAD/2*D910)</f>
        <v/>
      </c>
      <c r="P910" s="157">
        <f>IF(A910="","",IF(D910=0,-E910,IF(AND(D910=(N910+O910),NOT(O910=0)),0,IF(D910&gt;=M910,N910/(1+O910),N910/(1-O910)))))</f>
        <v/>
      </c>
      <c r="Q910" s="157">
        <f>IF(B910="","", IF(D910=0,F910*P910/B910, L910*P910/B910))</f>
        <v/>
      </c>
      <c r="R910" s="157">
        <f>IF(B910="","", Q910+I910)</f>
        <v/>
      </c>
      <c r="S910" s="157">
        <f>IF(A910="","",IF(Q910&gt;0,-Q910*B910*(1+BID_OFFER_SPREAD/2),-Q910*B910*(1-BID_OFFER_SPREAD/2)))</f>
        <v/>
      </c>
      <c r="T910" s="157">
        <f>IF(B910="","", K910+S910)</f>
        <v/>
      </c>
      <c r="U910" s="157">
        <f>IF(B910="","", R910*B910)</f>
        <v/>
      </c>
      <c r="V910" s="157">
        <f>IF(E910="","",U910/(U910+T910))</f>
        <v/>
      </c>
      <c r="W910" s="86">
        <f>IF(B910="","", IF(ROUND(V910,10)=ROUND(D910,10),"Correct", "Error"))</f>
        <v/>
      </c>
      <c r="X910" s="158">
        <f>IF(B910="","", T910+U910)</f>
        <v/>
      </c>
    </row>
    <row customHeight="1" ht="13.5" r="911" s="75">
      <c r="A911" s="126">
        <f>IF('Time Series Inputs'!A911="","",'Time Series Inputs'!A911)</f>
        <v/>
      </c>
      <c r="B911" s="157">
        <f>IF('Time Series Inputs'!B911="","",'Time Series Inputs'!B911)</f>
        <v/>
      </c>
      <c r="C911" s="157">
        <f>IF('Time Series Inputs'!C911="","",'Time Series Inputs'!C911)</f>
        <v/>
      </c>
      <c r="D911" s="157">
        <f>IF(A911="","",'Apply Constraints'!A911)</f>
        <v/>
      </c>
      <c r="E911" s="157">
        <f>IF(B911="","",(V910*B911/B910/(1+V910*(B911/B910-1))))</f>
        <v/>
      </c>
      <c r="F911" s="157">
        <f>IF(B911="","",R910*B911+T910)</f>
        <v/>
      </c>
      <c r="G911" s="157">
        <f>IF(B911="","", E911*F911)</f>
        <v/>
      </c>
      <c r="H911" s="157">
        <f>IF(B911="","", F911 - R910*B911)</f>
        <v/>
      </c>
      <c r="I911" s="157">
        <f>IF(B911="","", G911/B911)</f>
        <v/>
      </c>
      <c r="J911" s="157">
        <f>IF(B911="","", -F911* (1-(1-ANNUAL_STRATEGY_FEE)^(1/252)))</f>
        <v/>
      </c>
      <c r="K911" s="157">
        <f>IF(B911="","", H911+J911)</f>
        <v/>
      </c>
      <c r="L911" s="157">
        <f>IF(B911="","", K911+G911)</f>
        <v/>
      </c>
      <c r="M911" s="157">
        <f>IF(B911="","", G911/L911)</f>
        <v/>
      </c>
      <c r="N911" s="157">
        <f>IF(B911="","",(D911-M911))</f>
        <v/>
      </c>
      <c r="O911" s="157">
        <f>IF(B911="","",BID_OFFER_SPREAD/2*D911)</f>
        <v/>
      </c>
      <c r="P911" s="157">
        <f>IF(A911="","",IF(D911=0,-E911,IF(AND(D911=(N911+O911),NOT(O911=0)),0,IF(D911&gt;=M911,N911/(1+O911),N911/(1-O911)))))</f>
        <v/>
      </c>
      <c r="Q911" s="157">
        <f>IF(B911="","", IF(D911=0,F911*P911/B911, L911*P911/B911))</f>
        <v/>
      </c>
      <c r="R911" s="157">
        <f>IF(B911="","", Q911+I911)</f>
        <v/>
      </c>
      <c r="S911" s="157">
        <f>IF(A911="","",IF(Q911&gt;0,-Q911*B911*(1+BID_OFFER_SPREAD/2),-Q911*B911*(1-BID_OFFER_SPREAD/2)))</f>
        <v/>
      </c>
      <c r="T911" s="157">
        <f>IF(B911="","", K911+S911)</f>
        <v/>
      </c>
      <c r="U911" s="157">
        <f>IF(B911="","", R911*B911)</f>
        <v/>
      </c>
      <c r="V911" s="157">
        <f>IF(E911="","",U911/(U911+T911))</f>
        <v/>
      </c>
      <c r="W911" s="86">
        <f>IF(B911="","", IF(ROUND(V911,10)=ROUND(D911,10),"Correct", "Error"))</f>
        <v/>
      </c>
      <c r="X911" s="158">
        <f>IF(B911="","", T911+U911)</f>
        <v/>
      </c>
    </row>
    <row customHeight="1" ht="13.5" r="912" s="75">
      <c r="A912" s="126">
        <f>IF('Time Series Inputs'!A912="","",'Time Series Inputs'!A912)</f>
        <v/>
      </c>
      <c r="B912" s="157">
        <f>IF('Time Series Inputs'!B912="","",'Time Series Inputs'!B912)</f>
        <v/>
      </c>
      <c r="C912" s="157">
        <f>IF('Time Series Inputs'!C912="","",'Time Series Inputs'!C912)</f>
        <v/>
      </c>
      <c r="D912" s="157">
        <f>IF(A912="","",'Apply Constraints'!A912)</f>
        <v/>
      </c>
      <c r="E912" s="157">
        <f>IF(B912="","",(V911*B912/B911/(1+V911*(B912/B911-1))))</f>
        <v/>
      </c>
      <c r="F912" s="157">
        <f>IF(B912="","",R911*B912+T911)</f>
        <v/>
      </c>
      <c r="G912" s="157">
        <f>IF(B912="","", E912*F912)</f>
        <v/>
      </c>
      <c r="H912" s="157">
        <f>IF(B912="","", F912 - R911*B912)</f>
        <v/>
      </c>
      <c r="I912" s="157">
        <f>IF(B912="","", G912/B912)</f>
        <v/>
      </c>
      <c r="J912" s="157">
        <f>IF(B912="","", -F912* (1-(1-ANNUAL_STRATEGY_FEE)^(1/252)))</f>
        <v/>
      </c>
      <c r="K912" s="157">
        <f>IF(B912="","", H912+J912)</f>
        <v/>
      </c>
      <c r="L912" s="157">
        <f>IF(B912="","", K912+G912)</f>
        <v/>
      </c>
      <c r="M912" s="157">
        <f>IF(B912="","", G912/L912)</f>
        <v/>
      </c>
      <c r="N912" s="157">
        <f>IF(B912="","",(D912-M912))</f>
        <v/>
      </c>
      <c r="O912" s="157">
        <f>IF(B912="","",BID_OFFER_SPREAD/2*D912)</f>
        <v/>
      </c>
      <c r="P912" s="157">
        <f>IF(A912="","",IF(D912=0,-E912,IF(AND(D912=(N912+O912),NOT(O912=0)),0,IF(D912&gt;=M912,N912/(1+O912),N912/(1-O912)))))</f>
        <v/>
      </c>
      <c r="Q912" s="157">
        <f>IF(B912="","", IF(D912=0,F912*P912/B912, L912*P912/B912))</f>
        <v/>
      </c>
      <c r="R912" s="157">
        <f>IF(B912="","", Q912+I912)</f>
        <v/>
      </c>
      <c r="S912" s="157">
        <f>IF(A912="","",IF(Q912&gt;0,-Q912*B912*(1+BID_OFFER_SPREAD/2),-Q912*B912*(1-BID_OFFER_SPREAD/2)))</f>
        <v/>
      </c>
      <c r="T912" s="157">
        <f>IF(B912="","", K912+S912)</f>
        <v/>
      </c>
      <c r="U912" s="157">
        <f>IF(B912="","", R912*B912)</f>
        <v/>
      </c>
      <c r="V912" s="157">
        <f>IF(E912="","",U912/(U912+T912))</f>
        <v/>
      </c>
      <c r="W912" s="86">
        <f>IF(B912="","", IF(ROUND(V912,10)=ROUND(D912,10),"Correct", "Error"))</f>
        <v/>
      </c>
      <c r="X912" s="158">
        <f>IF(B912="","", T912+U912)</f>
        <v/>
      </c>
    </row>
    <row customHeight="1" ht="13.5" r="913" s="75">
      <c r="A913" s="126">
        <f>IF('Time Series Inputs'!A913="","",'Time Series Inputs'!A913)</f>
        <v/>
      </c>
      <c r="B913" s="157">
        <f>IF('Time Series Inputs'!B913="","",'Time Series Inputs'!B913)</f>
        <v/>
      </c>
      <c r="C913" s="157">
        <f>IF('Time Series Inputs'!C913="","",'Time Series Inputs'!C913)</f>
        <v/>
      </c>
      <c r="D913" s="157">
        <f>IF(A913="","",'Apply Constraints'!A913)</f>
        <v/>
      </c>
      <c r="E913" s="157">
        <f>IF(B913="","",(V912*B913/B912/(1+V912*(B913/B912-1))))</f>
        <v/>
      </c>
      <c r="F913" s="157">
        <f>IF(B913="","",R912*B913+T912)</f>
        <v/>
      </c>
      <c r="G913" s="157">
        <f>IF(B913="","", E913*F913)</f>
        <v/>
      </c>
      <c r="H913" s="157">
        <f>IF(B913="","", F913 - R912*B913)</f>
        <v/>
      </c>
      <c r="I913" s="157">
        <f>IF(B913="","", G913/B913)</f>
        <v/>
      </c>
      <c r="J913" s="157">
        <f>IF(B913="","", -F913* (1-(1-ANNUAL_STRATEGY_FEE)^(1/252)))</f>
        <v/>
      </c>
      <c r="K913" s="157">
        <f>IF(B913="","", H913+J913)</f>
        <v/>
      </c>
      <c r="L913" s="157">
        <f>IF(B913="","", K913+G913)</f>
        <v/>
      </c>
      <c r="M913" s="157">
        <f>IF(B913="","", G913/L913)</f>
        <v/>
      </c>
      <c r="N913" s="157">
        <f>IF(B913="","",(D913-M913))</f>
        <v/>
      </c>
      <c r="O913" s="157">
        <f>IF(B913="","",BID_OFFER_SPREAD/2*D913)</f>
        <v/>
      </c>
      <c r="P913" s="157">
        <f>IF(A913="","",IF(D913=0,-E913,IF(AND(D913=(N913+O913),NOT(O913=0)),0,IF(D913&gt;=M913,N913/(1+O913),N913/(1-O913)))))</f>
        <v/>
      </c>
      <c r="Q913" s="157">
        <f>IF(B913="","", IF(D913=0,F913*P913/B913, L913*P913/B913))</f>
        <v/>
      </c>
      <c r="R913" s="157">
        <f>IF(B913="","", Q913+I913)</f>
        <v/>
      </c>
      <c r="S913" s="157">
        <f>IF(A913="","",IF(Q913&gt;0,-Q913*B913*(1+BID_OFFER_SPREAD/2),-Q913*B913*(1-BID_OFFER_SPREAD/2)))</f>
        <v/>
      </c>
      <c r="T913" s="157">
        <f>IF(B913="","", K913+S913)</f>
        <v/>
      </c>
      <c r="U913" s="157">
        <f>IF(B913="","", R913*B913)</f>
        <v/>
      </c>
      <c r="V913" s="157">
        <f>IF(E913="","",U913/(U913+T913))</f>
        <v/>
      </c>
      <c r="W913" s="86">
        <f>IF(B913="","", IF(ROUND(V913,10)=ROUND(D913,10),"Correct", "Error"))</f>
        <v/>
      </c>
      <c r="X913" s="158">
        <f>IF(B913="","", T913+U913)</f>
        <v/>
      </c>
    </row>
    <row customHeight="1" ht="13.5" r="914" s="75">
      <c r="A914" s="126">
        <f>IF('Time Series Inputs'!A914="","",'Time Series Inputs'!A914)</f>
        <v/>
      </c>
      <c r="B914" s="157">
        <f>IF('Time Series Inputs'!B914="","",'Time Series Inputs'!B914)</f>
        <v/>
      </c>
      <c r="C914" s="157">
        <f>IF('Time Series Inputs'!C914="","",'Time Series Inputs'!C914)</f>
        <v/>
      </c>
      <c r="D914" s="157">
        <f>IF(A914="","",'Apply Constraints'!A914)</f>
        <v/>
      </c>
      <c r="E914" s="157">
        <f>IF(B914="","",(V913*B914/B913/(1+V913*(B914/B913-1))))</f>
        <v/>
      </c>
      <c r="F914" s="157">
        <f>IF(B914="","",R913*B914+T913)</f>
        <v/>
      </c>
      <c r="G914" s="157">
        <f>IF(B914="","", E914*F914)</f>
        <v/>
      </c>
      <c r="H914" s="157">
        <f>IF(B914="","", F914 - R913*B914)</f>
        <v/>
      </c>
      <c r="I914" s="157">
        <f>IF(B914="","", G914/B914)</f>
        <v/>
      </c>
      <c r="J914" s="157">
        <f>IF(B914="","", -F914* (1-(1-ANNUAL_STRATEGY_FEE)^(1/252)))</f>
        <v/>
      </c>
      <c r="K914" s="157">
        <f>IF(B914="","", H914+J914)</f>
        <v/>
      </c>
      <c r="L914" s="157">
        <f>IF(B914="","", K914+G914)</f>
        <v/>
      </c>
      <c r="M914" s="157">
        <f>IF(B914="","", G914/L914)</f>
        <v/>
      </c>
      <c r="N914" s="157">
        <f>IF(B914="","",(D914-M914))</f>
        <v/>
      </c>
      <c r="O914" s="157">
        <f>IF(B914="","",BID_OFFER_SPREAD/2*D914)</f>
        <v/>
      </c>
      <c r="P914" s="157">
        <f>IF(A914="","",IF(D914=0,-E914,IF(AND(D914=(N914+O914),NOT(O914=0)),0,IF(D914&gt;=M914,N914/(1+O914),N914/(1-O914)))))</f>
        <v/>
      </c>
      <c r="Q914" s="157">
        <f>IF(B914="","", IF(D914=0,F914*P914/B914, L914*P914/B914))</f>
        <v/>
      </c>
      <c r="R914" s="157">
        <f>IF(B914="","", Q914+I914)</f>
        <v/>
      </c>
      <c r="S914" s="157">
        <f>IF(A914="","",IF(Q914&gt;0,-Q914*B914*(1+BID_OFFER_SPREAD/2),-Q914*B914*(1-BID_OFFER_SPREAD/2)))</f>
        <v/>
      </c>
      <c r="T914" s="157">
        <f>IF(B914="","", K914+S914)</f>
        <v/>
      </c>
      <c r="U914" s="157">
        <f>IF(B914="","", R914*B914)</f>
        <v/>
      </c>
      <c r="V914" s="157">
        <f>IF(E914="","",U914/(U914+T914))</f>
        <v/>
      </c>
      <c r="W914" s="86">
        <f>IF(B914="","", IF(ROUND(V914,10)=ROUND(D914,10),"Correct", "Error"))</f>
        <v/>
      </c>
      <c r="X914" s="158">
        <f>IF(B914="","", T914+U914)</f>
        <v/>
      </c>
    </row>
    <row customHeight="1" ht="13.5" r="915" s="75">
      <c r="A915" s="126">
        <f>IF('Time Series Inputs'!A915="","",'Time Series Inputs'!A915)</f>
        <v/>
      </c>
      <c r="B915" s="157">
        <f>IF('Time Series Inputs'!B915="","",'Time Series Inputs'!B915)</f>
        <v/>
      </c>
      <c r="C915" s="157">
        <f>IF('Time Series Inputs'!C915="","",'Time Series Inputs'!C915)</f>
        <v/>
      </c>
      <c r="D915" s="157">
        <f>IF(A915="","",'Apply Constraints'!A915)</f>
        <v/>
      </c>
      <c r="E915" s="157">
        <f>IF(B915="","",(V914*B915/B914/(1+V914*(B915/B914-1))))</f>
        <v/>
      </c>
      <c r="F915" s="157">
        <f>IF(B915="","",R914*B915+T914)</f>
        <v/>
      </c>
      <c r="G915" s="157">
        <f>IF(B915="","", E915*F915)</f>
        <v/>
      </c>
      <c r="H915" s="157">
        <f>IF(B915="","", F915 - R914*B915)</f>
        <v/>
      </c>
      <c r="I915" s="157">
        <f>IF(B915="","", G915/B915)</f>
        <v/>
      </c>
      <c r="J915" s="157">
        <f>IF(B915="","", -F915* (1-(1-ANNUAL_STRATEGY_FEE)^(1/252)))</f>
        <v/>
      </c>
      <c r="K915" s="157">
        <f>IF(B915="","", H915+J915)</f>
        <v/>
      </c>
      <c r="L915" s="157">
        <f>IF(B915="","", K915+G915)</f>
        <v/>
      </c>
      <c r="M915" s="157">
        <f>IF(B915="","", G915/L915)</f>
        <v/>
      </c>
      <c r="N915" s="157">
        <f>IF(B915="","",(D915-M915))</f>
        <v/>
      </c>
      <c r="O915" s="157">
        <f>IF(B915="","",BID_OFFER_SPREAD/2*D915)</f>
        <v/>
      </c>
      <c r="P915" s="157">
        <f>IF(A915="","",IF(D915=0,-E915,IF(AND(D915=(N915+O915),NOT(O915=0)),0,IF(D915&gt;=M915,N915/(1+O915),N915/(1-O915)))))</f>
        <v/>
      </c>
      <c r="Q915" s="157">
        <f>IF(B915="","", IF(D915=0,F915*P915/B915, L915*P915/B915))</f>
        <v/>
      </c>
      <c r="R915" s="157">
        <f>IF(B915="","", Q915+I915)</f>
        <v/>
      </c>
      <c r="S915" s="157">
        <f>IF(A915="","",IF(Q915&gt;0,-Q915*B915*(1+BID_OFFER_SPREAD/2),-Q915*B915*(1-BID_OFFER_SPREAD/2)))</f>
        <v/>
      </c>
      <c r="T915" s="157">
        <f>IF(B915="","", K915+S915)</f>
        <v/>
      </c>
      <c r="U915" s="157">
        <f>IF(B915="","", R915*B915)</f>
        <v/>
      </c>
      <c r="V915" s="157">
        <f>IF(E915="","",U915/(U915+T915))</f>
        <v/>
      </c>
      <c r="W915" s="86">
        <f>IF(B915="","", IF(ROUND(V915,10)=ROUND(D915,10),"Correct", "Error"))</f>
        <v/>
      </c>
      <c r="X915" s="158">
        <f>IF(B915="","", T915+U915)</f>
        <v/>
      </c>
    </row>
    <row customHeight="1" ht="13.5" r="916" s="75">
      <c r="A916" s="126">
        <f>IF('Time Series Inputs'!A916="","",'Time Series Inputs'!A916)</f>
        <v/>
      </c>
      <c r="B916" s="157">
        <f>IF('Time Series Inputs'!B916="","",'Time Series Inputs'!B916)</f>
        <v/>
      </c>
      <c r="C916" s="157">
        <f>IF('Time Series Inputs'!C916="","",'Time Series Inputs'!C916)</f>
        <v/>
      </c>
      <c r="D916" s="157">
        <f>IF(A916="","",'Apply Constraints'!A916)</f>
        <v/>
      </c>
      <c r="E916" s="157">
        <f>IF(B916="","",(V915*B916/B915/(1+V915*(B916/B915-1))))</f>
        <v/>
      </c>
      <c r="F916" s="157">
        <f>IF(B916="","",R915*B916+T915)</f>
        <v/>
      </c>
      <c r="G916" s="157">
        <f>IF(B916="","", E916*F916)</f>
        <v/>
      </c>
      <c r="H916" s="157">
        <f>IF(B916="","", F916 - R915*B916)</f>
        <v/>
      </c>
      <c r="I916" s="157">
        <f>IF(B916="","", G916/B916)</f>
        <v/>
      </c>
      <c r="J916" s="157">
        <f>IF(B916="","", -F916* (1-(1-ANNUAL_STRATEGY_FEE)^(1/252)))</f>
        <v/>
      </c>
      <c r="K916" s="157">
        <f>IF(B916="","", H916+J916)</f>
        <v/>
      </c>
      <c r="L916" s="157">
        <f>IF(B916="","", K916+G916)</f>
        <v/>
      </c>
      <c r="M916" s="157">
        <f>IF(B916="","", G916/L916)</f>
        <v/>
      </c>
      <c r="N916" s="157">
        <f>IF(B916="","",(D916-M916))</f>
        <v/>
      </c>
      <c r="O916" s="157">
        <f>IF(B916="","",BID_OFFER_SPREAD/2*D916)</f>
        <v/>
      </c>
      <c r="P916" s="157">
        <f>IF(A916="","",IF(D916=0,-E916,IF(AND(D916=(N916+O916),NOT(O916=0)),0,IF(D916&gt;=M916,N916/(1+O916),N916/(1-O916)))))</f>
        <v/>
      </c>
      <c r="Q916" s="157">
        <f>IF(B916="","", IF(D916=0,F916*P916/B916, L916*P916/B916))</f>
        <v/>
      </c>
      <c r="R916" s="157">
        <f>IF(B916="","", Q916+I916)</f>
        <v/>
      </c>
      <c r="S916" s="157">
        <f>IF(A916="","",IF(Q916&gt;0,-Q916*B916*(1+BID_OFFER_SPREAD/2),-Q916*B916*(1-BID_OFFER_SPREAD/2)))</f>
        <v/>
      </c>
      <c r="T916" s="157">
        <f>IF(B916="","", K916+S916)</f>
        <v/>
      </c>
      <c r="U916" s="157">
        <f>IF(B916="","", R916*B916)</f>
        <v/>
      </c>
      <c r="V916" s="157">
        <f>IF(E916="","",U916/(U916+T916))</f>
        <v/>
      </c>
      <c r="W916" s="86">
        <f>IF(B916="","", IF(ROUND(V916,10)=ROUND(D916,10),"Correct", "Error"))</f>
        <v/>
      </c>
      <c r="X916" s="158">
        <f>IF(B916="","", T916+U916)</f>
        <v/>
      </c>
    </row>
    <row customHeight="1" ht="13.5" r="917" s="75">
      <c r="A917" s="126">
        <f>IF('Time Series Inputs'!A917="","",'Time Series Inputs'!A917)</f>
        <v/>
      </c>
      <c r="B917" s="157">
        <f>IF('Time Series Inputs'!B917="","",'Time Series Inputs'!B917)</f>
        <v/>
      </c>
      <c r="C917" s="157">
        <f>IF('Time Series Inputs'!C917="","",'Time Series Inputs'!C917)</f>
        <v/>
      </c>
      <c r="D917" s="157">
        <f>IF(A917="","",'Apply Constraints'!A917)</f>
        <v/>
      </c>
      <c r="E917" s="157">
        <f>IF(B917="","",(V916*B917/B916/(1+V916*(B917/B916-1))))</f>
        <v/>
      </c>
      <c r="F917" s="157">
        <f>IF(B917="","",R916*B917+T916)</f>
        <v/>
      </c>
      <c r="G917" s="157">
        <f>IF(B917="","", E917*F917)</f>
        <v/>
      </c>
      <c r="H917" s="157">
        <f>IF(B917="","", F917 - R916*B917)</f>
        <v/>
      </c>
      <c r="I917" s="157">
        <f>IF(B917="","", G917/B917)</f>
        <v/>
      </c>
      <c r="J917" s="157">
        <f>IF(B917="","", -F917* (1-(1-ANNUAL_STRATEGY_FEE)^(1/252)))</f>
        <v/>
      </c>
      <c r="K917" s="157">
        <f>IF(B917="","", H917+J917)</f>
        <v/>
      </c>
      <c r="L917" s="157">
        <f>IF(B917="","", K917+G917)</f>
        <v/>
      </c>
      <c r="M917" s="157">
        <f>IF(B917="","", G917/L917)</f>
        <v/>
      </c>
      <c r="N917" s="157">
        <f>IF(B917="","",(D917-M917))</f>
        <v/>
      </c>
      <c r="O917" s="157">
        <f>IF(B917="","",BID_OFFER_SPREAD/2*D917)</f>
        <v/>
      </c>
      <c r="P917" s="157">
        <f>IF(A917="","",IF(D917=0,-E917,IF(AND(D917=(N917+O917),NOT(O917=0)),0,IF(D917&gt;=M917,N917/(1+O917),N917/(1-O917)))))</f>
        <v/>
      </c>
      <c r="Q917" s="157">
        <f>IF(B917="","", IF(D917=0,F917*P917/B917, L917*P917/B917))</f>
        <v/>
      </c>
      <c r="R917" s="157">
        <f>IF(B917="","", Q917+I917)</f>
        <v/>
      </c>
      <c r="S917" s="157">
        <f>IF(A917="","",IF(Q917&gt;0,-Q917*B917*(1+BID_OFFER_SPREAD/2),-Q917*B917*(1-BID_OFFER_SPREAD/2)))</f>
        <v/>
      </c>
      <c r="T917" s="157">
        <f>IF(B917="","", K917+S917)</f>
        <v/>
      </c>
      <c r="U917" s="157">
        <f>IF(B917="","", R917*B917)</f>
        <v/>
      </c>
      <c r="V917" s="157">
        <f>IF(E917="","",U917/(U917+T917))</f>
        <v/>
      </c>
      <c r="W917" s="86">
        <f>IF(B917="","", IF(ROUND(V917,10)=ROUND(D917,10),"Correct", "Error"))</f>
        <v/>
      </c>
      <c r="X917" s="158">
        <f>IF(B917="","", T917+U917)</f>
        <v/>
      </c>
    </row>
    <row customHeight="1" ht="13.5" r="918" s="75">
      <c r="A918" s="126">
        <f>IF('Time Series Inputs'!A918="","",'Time Series Inputs'!A918)</f>
        <v/>
      </c>
      <c r="B918" s="157">
        <f>IF('Time Series Inputs'!B918="","",'Time Series Inputs'!B918)</f>
        <v/>
      </c>
      <c r="C918" s="157">
        <f>IF('Time Series Inputs'!C918="","",'Time Series Inputs'!C918)</f>
        <v/>
      </c>
      <c r="D918" s="157">
        <f>IF(A918="","",'Apply Constraints'!A918)</f>
        <v/>
      </c>
      <c r="E918" s="157">
        <f>IF(B918="","",(V917*B918/B917/(1+V917*(B918/B917-1))))</f>
        <v/>
      </c>
      <c r="F918" s="157">
        <f>IF(B918="","",R917*B918+T917)</f>
        <v/>
      </c>
      <c r="G918" s="157">
        <f>IF(B918="","", E918*F918)</f>
        <v/>
      </c>
      <c r="H918" s="157">
        <f>IF(B918="","", F918 - R917*B918)</f>
        <v/>
      </c>
      <c r="I918" s="157">
        <f>IF(B918="","", G918/B918)</f>
        <v/>
      </c>
      <c r="J918" s="157">
        <f>IF(B918="","", -F918* (1-(1-ANNUAL_STRATEGY_FEE)^(1/252)))</f>
        <v/>
      </c>
      <c r="K918" s="157">
        <f>IF(B918="","", H918+J918)</f>
        <v/>
      </c>
      <c r="L918" s="157">
        <f>IF(B918="","", K918+G918)</f>
        <v/>
      </c>
      <c r="M918" s="157">
        <f>IF(B918="","", G918/L918)</f>
        <v/>
      </c>
      <c r="N918" s="157">
        <f>IF(B918="","",(D918-M918))</f>
        <v/>
      </c>
      <c r="O918" s="157">
        <f>IF(B918="","",BID_OFFER_SPREAD/2*D918)</f>
        <v/>
      </c>
      <c r="P918" s="157">
        <f>IF(A918="","",IF(D918=0,-E918,IF(AND(D918=(N918+O918),NOT(O918=0)),0,IF(D918&gt;=M918,N918/(1+O918),N918/(1-O918)))))</f>
        <v/>
      </c>
      <c r="Q918" s="157">
        <f>IF(B918="","", IF(D918=0,F918*P918/B918, L918*P918/B918))</f>
        <v/>
      </c>
      <c r="R918" s="157">
        <f>IF(B918="","", Q918+I918)</f>
        <v/>
      </c>
      <c r="S918" s="157">
        <f>IF(A918="","",IF(Q918&gt;0,-Q918*B918*(1+BID_OFFER_SPREAD/2),-Q918*B918*(1-BID_OFFER_SPREAD/2)))</f>
        <v/>
      </c>
      <c r="T918" s="157">
        <f>IF(B918="","", K918+S918)</f>
        <v/>
      </c>
      <c r="U918" s="157">
        <f>IF(B918="","", R918*B918)</f>
        <v/>
      </c>
      <c r="V918" s="157">
        <f>IF(E918="","",U918/(U918+T918))</f>
        <v/>
      </c>
      <c r="W918" s="86">
        <f>IF(B918="","", IF(ROUND(V918,10)=ROUND(D918,10),"Correct", "Error"))</f>
        <v/>
      </c>
      <c r="X918" s="158">
        <f>IF(B918="","", T918+U918)</f>
        <v/>
      </c>
    </row>
    <row customHeight="1" ht="13.5" r="919" s="75">
      <c r="A919" s="126">
        <f>IF('Time Series Inputs'!A919="","",'Time Series Inputs'!A919)</f>
        <v/>
      </c>
      <c r="B919" s="157">
        <f>IF('Time Series Inputs'!B919="","",'Time Series Inputs'!B919)</f>
        <v/>
      </c>
      <c r="C919" s="157">
        <f>IF('Time Series Inputs'!C919="","",'Time Series Inputs'!C919)</f>
        <v/>
      </c>
      <c r="D919" s="157">
        <f>IF(A919="","",'Apply Constraints'!A919)</f>
        <v/>
      </c>
      <c r="E919" s="157">
        <f>IF(B919="","",(V918*B919/B918/(1+V918*(B919/B918-1))))</f>
        <v/>
      </c>
      <c r="F919" s="157">
        <f>IF(B919="","",R918*B919+T918)</f>
        <v/>
      </c>
      <c r="G919" s="157">
        <f>IF(B919="","", E919*F919)</f>
        <v/>
      </c>
      <c r="H919" s="157">
        <f>IF(B919="","", F919 - R918*B919)</f>
        <v/>
      </c>
      <c r="I919" s="157">
        <f>IF(B919="","", G919/B919)</f>
        <v/>
      </c>
      <c r="J919" s="157">
        <f>IF(B919="","", -F919* (1-(1-ANNUAL_STRATEGY_FEE)^(1/252)))</f>
        <v/>
      </c>
      <c r="K919" s="157">
        <f>IF(B919="","", H919+J919)</f>
        <v/>
      </c>
      <c r="L919" s="157">
        <f>IF(B919="","", K919+G919)</f>
        <v/>
      </c>
      <c r="M919" s="157">
        <f>IF(B919="","", G919/L919)</f>
        <v/>
      </c>
      <c r="N919" s="157">
        <f>IF(B919="","",(D919-M919))</f>
        <v/>
      </c>
      <c r="O919" s="157">
        <f>IF(B919="","",BID_OFFER_SPREAD/2*D919)</f>
        <v/>
      </c>
      <c r="P919" s="157">
        <f>IF(A919="","",IF(D919=0,-E919,IF(AND(D919=(N919+O919),NOT(O919=0)),0,IF(D919&gt;=M919,N919/(1+O919),N919/(1-O919)))))</f>
        <v/>
      </c>
      <c r="Q919" s="157">
        <f>IF(B919="","", IF(D919=0,F919*P919/B919, L919*P919/B919))</f>
        <v/>
      </c>
      <c r="R919" s="157">
        <f>IF(B919="","", Q919+I919)</f>
        <v/>
      </c>
      <c r="S919" s="157">
        <f>IF(A919="","",IF(Q919&gt;0,-Q919*B919*(1+BID_OFFER_SPREAD/2),-Q919*B919*(1-BID_OFFER_SPREAD/2)))</f>
        <v/>
      </c>
      <c r="T919" s="157">
        <f>IF(B919="","", K919+S919)</f>
        <v/>
      </c>
      <c r="U919" s="157">
        <f>IF(B919="","", R919*B919)</f>
        <v/>
      </c>
      <c r="V919" s="157">
        <f>IF(E919="","",U919/(U919+T919))</f>
        <v/>
      </c>
      <c r="W919" s="86">
        <f>IF(B919="","", IF(ROUND(V919,10)=ROUND(D919,10),"Correct", "Error"))</f>
        <v/>
      </c>
      <c r="X919" s="158">
        <f>IF(B919="","", T919+U919)</f>
        <v/>
      </c>
    </row>
    <row customHeight="1" ht="13.5" r="920" s="75">
      <c r="A920" s="126">
        <f>IF('Time Series Inputs'!A920="","",'Time Series Inputs'!A920)</f>
        <v/>
      </c>
      <c r="B920" s="157">
        <f>IF('Time Series Inputs'!B920="","",'Time Series Inputs'!B920)</f>
        <v/>
      </c>
      <c r="C920" s="157">
        <f>IF('Time Series Inputs'!C920="","",'Time Series Inputs'!C920)</f>
        <v/>
      </c>
      <c r="D920" s="157">
        <f>IF(A920="","",'Apply Constraints'!A920)</f>
        <v/>
      </c>
      <c r="E920" s="157">
        <f>IF(B920="","",(V919*B920/B919/(1+V919*(B920/B919-1))))</f>
        <v/>
      </c>
      <c r="F920" s="157">
        <f>IF(B920="","",R919*B920+T919)</f>
        <v/>
      </c>
      <c r="G920" s="157">
        <f>IF(B920="","", E920*F920)</f>
        <v/>
      </c>
      <c r="H920" s="157">
        <f>IF(B920="","", F920 - R919*B920)</f>
        <v/>
      </c>
      <c r="I920" s="157">
        <f>IF(B920="","", G920/B920)</f>
        <v/>
      </c>
      <c r="J920" s="157">
        <f>IF(B920="","", -F920* (1-(1-ANNUAL_STRATEGY_FEE)^(1/252)))</f>
        <v/>
      </c>
      <c r="K920" s="157">
        <f>IF(B920="","", H920+J920)</f>
        <v/>
      </c>
      <c r="L920" s="157">
        <f>IF(B920="","", K920+G920)</f>
        <v/>
      </c>
      <c r="M920" s="157">
        <f>IF(B920="","", G920/L920)</f>
        <v/>
      </c>
      <c r="N920" s="157">
        <f>IF(B920="","",(D920-M920))</f>
        <v/>
      </c>
      <c r="O920" s="157">
        <f>IF(B920="","",BID_OFFER_SPREAD/2*D920)</f>
        <v/>
      </c>
      <c r="P920" s="157">
        <f>IF(A920="","",IF(D920=0,-E920,IF(AND(D920=(N920+O920),NOT(O920=0)),0,IF(D920&gt;=M920,N920/(1+O920),N920/(1-O920)))))</f>
        <v/>
      </c>
      <c r="Q920" s="157">
        <f>IF(B920="","", IF(D920=0,F920*P920/B920, L920*P920/B920))</f>
        <v/>
      </c>
      <c r="R920" s="157">
        <f>IF(B920="","", Q920+I920)</f>
        <v/>
      </c>
      <c r="S920" s="157">
        <f>IF(A920="","",IF(Q920&gt;0,-Q920*B920*(1+BID_OFFER_SPREAD/2),-Q920*B920*(1-BID_OFFER_SPREAD/2)))</f>
        <v/>
      </c>
      <c r="T920" s="157">
        <f>IF(B920="","", K920+S920)</f>
        <v/>
      </c>
      <c r="U920" s="157">
        <f>IF(B920="","", R920*B920)</f>
        <v/>
      </c>
      <c r="V920" s="157">
        <f>IF(E920="","",U920/(U920+T920))</f>
        <v/>
      </c>
      <c r="W920" s="86">
        <f>IF(B920="","", IF(ROUND(V920,10)=ROUND(D920,10),"Correct", "Error"))</f>
        <v/>
      </c>
      <c r="X920" s="158">
        <f>IF(B920="","", T920+U920)</f>
        <v/>
      </c>
    </row>
    <row customHeight="1" ht="13.5" r="921" s="75">
      <c r="A921" s="126">
        <f>IF('Time Series Inputs'!A921="","",'Time Series Inputs'!A921)</f>
        <v/>
      </c>
      <c r="B921" s="157">
        <f>IF('Time Series Inputs'!B921="","",'Time Series Inputs'!B921)</f>
        <v/>
      </c>
      <c r="C921" s="157">
        <f>IF('Time Series Inputs'!C921="","",'Time Series Inputs'!C921)</f>
        <v/>
      </c>
      <c r="D921" s="157">
        <f>IF(A921="","",'Apply Constraints'!A921)</f>
        <v/>
      </c>
      <c r="E921" s="157">
        <f>IF(B921="","",(V920*B921/B920/(1+V920*(B921/B920-1))))</f>
        <v/>
      </c>
      <c r="F921" s="157">
        <f>IF(B921="","",R920*B921+T920)</f>
        <v/>
      </c>
      <c r="G921" s="157">
        <f>IF(B921="","", E921*F921)</f>
        <v/>
      </c>
      <c r="H921" s="157">
        <f>IF(B921="","", F921 - R920*B921)</f>
        <v/>
      </c>
      <c r="I921" s="157">
        <f>IF(B921="","", G921/B921)</f>
        <v/>
      </c>
      <c r="J921" s="157">
        <f>IF(B921="","", -F921* (1-(1-ANNUAL_STRATEGY_FEE)^(1/252)))</f>
        <v/>
      </c>
      <c r="K921" s="157">
        <f>IF(B921="","", H921+J921)</f>
        <v/>
      </c>
      <c r="L921" s="157">
        <f>IF(B921="","", K921+G921)</f>
        <v/>
      </c>
      <c r="M921" s="157">
        <f>IF(B921="","", G921/L921)</f>
        <v/>
      </c>
      <c r="N921" s="157">
        <f>IF(B921="","",(D921-M921))</f>
        <v/>
      </c>
      <c r="O921" s="157">
        <f>IF(B921="","",BID_OFFER_SPREAD/2*D921)</f>
        <v/>
      </c>
      <c r="P921" s="157">
        <f>IF(A921="","",IF(D921=0,-E921,IF(AND(D921=(N921+O921),NOT(O921=0)),0,IF(D921&gt;=M921,N921/(1+O921),N921/(1-O921)))))</f>
        <v/>
      </c>
      <c r="Q921" s="157">
        <f>IF(B921="","", IF(D921=0,F921*P921/B921, L921*P921/B921))</f>
        <v/>
      </c>
      <c r="R921" s="157">
        <f>IF(B921="","", Q921+I921)</f>
        <v/>
      </c>
      <c r="S921" s="157">
        <f>IF(A921="","",IF(Q921&gt;0,-Q921*B921*(1+BID_OFFER_SPREAD/2),-Q921*B921*(1-BID_OFFER_SPREAD/2)))</f>
        <v/>
      </c>
      <c r="T921" s="157">
        <f>IF(B921="","", K921+S921)</f>
        <v/>
      </c>
      <c r="U921" s="157">
        <f>IF(B921="","", R921*B921)</f>
        <v/>
      </c>
      <c r="V921" s="157">
        <f>IF(E921="","",U921/(U921+T921))</f>
        <v/>
      </c>
      <c r="W921" s="86">
        <f>IF(B921="","", IF(ROUND(V921,10)=ROUND(D921,10),"Correct", "Error"))</f>
        <v/>
      </c>
      <c r="X921" s="158">
        <f>IF(B921="","", T921+U921)</f>
        <v/>
      </c>
    </row>
    <row customHeight="1" ht="13.5" r="922" s="75">
      <c r="A922" s="126">
        <f>IF('Time Series Inputs'!A922="","",'Time Series Inputs'!A922)</f>
        <v/>
      </c>
      <c r="B922" s="157">
        <f>IF('Time Series Inputs'!B922="","",'Time Series Inputs'!B922)</f>
        <v/>
      </c>
      <c r="C922" s="157">
        <f>IF('Time Series Inputs'!C922="","",'Time Series Inputs'!C922)</f>
        <v/>
      </c>
      <c r="D922" s="157">
        <f>IF(A922="","",'Apply Constraints'!A922)</f>
        <v/>
      </c>
      <c r="E922" s="157">
        <f>IF(B922="","",(V921*B922/B921/(1+V921*(B922/B921-1))))</f>
        <v/>
      </c>
      <c r="F922" s="157">
        <f>IF(B922="","",R921*B922+T921)</f>
        <v/>
      </c>
      <c r="G922" s="157">
        <f>IF(B922="","", E922*F922)</f>
        <v/>
      </c>
      <c r="H922" s="157">
        <f>IF(B922="","", F922 - R921*B922)</f>
        <v/>
      </c>
      <c r="I922" s="157">
        <f>IF(B922="","", G922/B922)</f>
        <v/>
      </c>
      <c r="J922" s="157">
        <f>IF(B922="","", -F922* (1-(1-ANNUAL_STRATEGY_FEE)^(1/252)))</f>
        <v/>
      </c>
      <c r="K922" s="157">
        <f>IF(B922="","", H922+J922)</f>
        <v/>
      </c>
      <c r="L922" s="157">
        <f>IF(B922="","", K922+G922)</f>
        <v/>
      </c>
      <c r="M922" s="157">
        <f>IF(B922="","", G922/L922)</f>
        <v/>
      </c>
      <c r="N922" s="157">
        <f>IF(B922="","",(D922-M922))</f>
        <v/>
      </c>
      <c r="O922" s="157">
        <f>IF(B922="","",BID_OFFER_SPREAD/2*D922)</f>
        <v/>
      </c>
      <c r="P922" s="157">
        <f>IF(A922="","",IF(D922=0,-E922,IF(AND(D922=(N922+O922),NOT(O922=0)),0,IF(D922&gt;=M922,N922/(1+O922),N922/(1-O922)))))</f>
        <v/>
      </c>
      <c r="Q922" s="157">
        <f>IF(B922="","", IF(D922=0,F922*P922/B922, L922*P922/B922))</f>
        <v/>
      </c>
      <c r="R922" s="157">
        <f>IF(B922="","", Q922+I922)</f>
        <v/>
      </c>
      <c r="S922" s="157">
        <f>IF(A922="","",IF(Q922&gt;0,-Q922*B922*(1+BID_OFFER_SPREAD/2),-Q922*B922*(1-BID_OFFER_SPREAD/2)))</f>
        <v/>
      </c>
      <c r="T922" s="157">
        <f>IF(B922="","", K922+S922)</f>
        <v/>
      </c>
      <c r="U922" s="157">
        <f>IF(B922="","", R922*B922)</f>
        <v/>
      </c>
      <c r="V922" s="157">
        <f>IF(E922="","",U922/(U922+T922))</f>
        <v/>
      </c>
      <c r="W922" s="86">
        <f>IF(B922="","", IF(ROUND(V922,10)=ROUND(D922,10),"Correct", "Error"))</f>
        <v/>
      </c>
      <c r="X922" s="158">
        <f>IF(B922="","", T922+U922)</f>
        <v/>
      </c>
    </row>
    <row customHeight="1" ht="13.5" r="923" s="75">
      <c r="A923" s="126">
        <f>IF('Time Series Inputs'!A923="","",'Time Series Inputs'!A923)</f>
        <v/>
      </c>
      <c r="B923" s="157">
        <f>IF('Time Series Inputs'!B923="","",'Time Series Inputs'!B923)</f>
        <v/>
      </c>
      <c r="C923" s="157">
        <f>IF('Time Series Inputs'!C923="","",'Time Series Inputs'!C923)</f>
        <v/>
      </c>
      <c r="D923" s="157">
        <f>IF(A923="","",'Apply Constraints'!A923)</f>
        <v/>
      </c>
      <c r="E923" s="157">
        <f>IF(B923="","",(V922*B923/B922/(1+V922*(B923/B922-1))))</f>
        <v/>
      </c>
      <c r="F923" s="157">
        <f>IF(B923="","",R922*B923+T922)</f>
        <v/>
      </c>
      <c r="G923" s="157">
        <f>IF(B923="","", E923*F923)</f>
        <v/>
      </c>
      <c r="H923" s="157">
        <f>IF(B923="","", F923 - R922*B923)</f>
        <v/>
      </c>
      <c r="I923" s="157">
        <f>IF(B923="","", G923/B923)</f>
        <v/>
      </c>
      <c r="J923" s="157">
        <f>IF(B923="","", -F923* (1-(1-ANNUAL_STRATEGY_FEE)^(1/252)))</f>
        <v/>
      </c>
      <c r="K923" s="157">
        <f>IF(B923="","", H923+J923)</f>
        <v/>
      </c>
      <c r="L923" s="157">
        <f>IF(B923="","", K923+G923)</f>
        <v/>
      </c>
      <c r="M923" s="157">
        <f>IF(B923="","", G923/L923)</f>
        <v/>
      </c>
      <c r="N923" s="157">
        <f>IF(B923="","",(D923-M923))</f>
        <v/>
      </c>
      <c r="O923" s="157">
        <f>IF(B923="","",BID_OFFER_SPREAD/2*D923)</f>
        <v/>
      </c>
      <c r="P923" s="157">
        <f>IF(A923="","",IF(D923=0,-E923,IF(AND(D923=(N923+O923),NOT(O923=0)),0,IF(D923&gt;=M923,N923/(1+O923),N923/(1-O923)))))</f>
        <v/>
      </c>
      <c r="Q923" s="157">
        <f>IF(B923="","", IF(D923=0,F923*P923/B923, L923*P923/B923))</f>
        <v/>
      </c>
      <c r="R923" s="157">
        <f>IF(B923="","", Q923+I923)</f>
        <v/>
      </c>
      <c r="S923" s="157">
        <f>IF(A923="","",IF(Q923&gt;0,-Q923*B923*(1+BID_OFFER_SPREAD/2),-Q923*B923*(1-BID_OFFER_SPREAD/2)))</f>
        <v/>
      </c>
      <c r="T923" s="157">
        <f>IF(B923="","", K923+S923)</f>
        <v/>
      </c>
      <c r="U923" s="157">
        <f>IF(B923="","", R923*B923)</f>
        <v/>
      </c>
      <c r="V923" s="157">
        <f>IF(E923="","",U923/(U923+T923))</f>
        <v/>
      </c>
      <c r="W923" s="86">
        <f>IF(B923="","", IF(ROUND(V923,10)=ROUND(D923,10),"Correct", "Error"))</f>
        <v/>
      </c>
      <c r="X923" s="158">
        <f>IF(B923="","", T923+U923)</f>
        <v/>
      </c>
    </row>
    <row customHeight="1" ht="13.5" r="924" s="75">
      <c r="A924" s="126">
        <f>IF('Time Series Inputs'!A924="","",'Time Series Inputs'!A924)</f>
        <v/>
      </c>
      <c r="B924" s="157">
        <f>IF('Time Series Inputs'!B924="","",'Time Series Inputs'!B924)</f>
        <v/>
      </c>
      <c r="C924" s="157">
        <f>IF('Time Series Inputs'!C924="","",'Time Series Inputs'!C924)</f>
        <v/>
      </c>
      <c r="D924" s="157">
        <f>IF(A924="","",'Apply Constraints'!A924)</f>
        <v/>
      </c>
      <c r="E924" s="157">
        <f>IF(B924="","",(V923*B924/B923/(1+V923*(B924/B923-1))))</f>
        <v/>
      </c>
      <c r="F924" s="157">
        <f>IF(B924="","",R923*B924+T923)</f>
        <v/>
      </c>
      <c r="G924" s="157">
        <f>IF(B924="","", E924*F924)</f>
        <v/>
      </c>
      <c r="H924" s="157">
        <f>IF(B924="","", F924 - R923*B924)</f>
        <v/>
      </c>
      <c r="I924" s="157">
        <f>IF(B924="","", G924/B924)</f>
        <v/>
      </c>
      <c r="J924" s="157">
        <f>IF(B924="","", -F924* (1-(1-ANNUAL_STRATEGY_FEE)^(1/252)))</f>
        <v/>
      </c>
      <c r="K924" s="157">
        <f>IF(B924="","", H924+J924)</f>
        <v/>
      </c>
      <c r="L924" s="157">
        <f>IF(B924="","", K924+G924)</f>
        <v/>
      </c>
      <c r="M924" s="157">
        <f>IF(B924="","", G924/L924)</f>
        <v/>
      </c>
      <c r="N924" s="157">
        <f>IF(B924="","",(D924-M924))</f>
        <v/>
      </c>
      <c r="O924" s="157">
        <f>IF(B924="","",BID_OFFER_SPREAD/2*D924)</f>
        <v/>
      </c>
      <c r="P924" s="157">
        <f>IF(A924="","",IF(D924=0,-E924,IF(AND(D924=(N924+O924),NOT(O924=0)),0,IF(D924&gt;=M924,N924/(1+O924),N924/(1-O924)))))</f>
        <v/>
      </c>
      <c r="Q924" s="157">
        <f>IF(B924="","", IF(D924=0,F924*P924/B924, L924*P924/B924))</f>
        <v/>
      </c>
      <c r="R924" s="157">
        <f>IF(B924="","", Q924+I924)</f>
        <v/>
      </c>
      <c r="S924" s="157">
        <f>IF(A924="","",IF(Q924&gt;0,-Q924*B924*(1+BID_OFFER_SPREAD/2),-Q924*B924*(1-BID_OFFER_SPREAD/2)))</f>
        <v/>
      </c>
      <c r="T924" s="157">
        <f>IF(B924="","", K924+S924)</f>
        <v/>
      </c>
      <c r="U924" s="157">
        <f>IF(B924="","", R924*B924)</f>
        <v/>
      </c>
      <c r="V924" s="157">
        <f>IF(E924="","",U924/(U924+T924))</f>
        <v/>
      </c>
      <c r="W924" s="86">
        <f>IF(B924="","", IF(ROUND(V924,10)=ROUND(D924,10),"Correct", "Error"))</f>
        <v/>
      </c>
      <c r="X924" s="158">
        <f>IF(B924="","", T924+U924)</f>
        <v/>
      </c>
    </row>
    <row customHeight="1" ht="13.5" r="925" s="75">
      <c r="A925" s="126">
        <f>IF('Time Series Inputs'!A925="","",'Time Series Inputs'!A925)</f>
        <v/>
      </c>
      <c r="B925" s="157">
        <f>IF('Time Series Inputs'!B925="","",'Time Series Inputs'!B925)</f>
        <v/>
      </c>
      <c r="C925" s="157">
        <f>IF('Time Series Inputs'!C925="","",'Time Series Inputs'!C925)</f>
        <v/>
      </c>
      <c r="D925" s="157">
        <f>IF(A925="","",'Apply Constraints'!A925)</f>
        <v/>
      </c>
      <c r="E925" s="157">
        <f>IF(B925="","",(V924*B925/B924/(1+V924*(B925/B924-1))))</f>
        <v/>
      </c>
      <c r="F925" s="157">
        <f>IF(B925="","",R924*B925+T924)</f>
        <v/>
      </c>
      <c r="G925" s="157">
        <f>IF(B925="","", E925*F925)</f>
        <v/>
      </c>
      <c r="H925" s="157">
        <f>IF(B925="","", F925 - R924*B925)</f>
        <v/>
      </c>
      <c r="I925" s="157">
        <f>IF(B925="","", G925/B925)</f>
        <v/>
      </c>
      <c r="J925" s="157">
        <f>IF(B925="","", -F925* (1-(1-ANNUAL_STRATEGY_FEE)^(1/252)))</f>
        <v/>
      </c>
      <c r="K925" s="157">
        <f>IF(B925="","", H925+J925)</f>
        <v/>
      </c>
      <c r="L925" s="157">
        <f>IF(B925="","", K925+G925)</f>
        <v/>
      </c>
      <c r="M925" s="157">
        <f>IF(B925="","", G925/L925)</f>
        <v/>
      </c>
      <c r="N925" s="157">
        <f>IF(B925="","",(D925-M925))</f>
        <v/>
      </c>
      <c r="O925" s="157">
        <f>IF(B925="","",BID_OFFER_SPREAD/2*D925)</f>
        <v/>
      </c>
      <c r="P925" s="157">
        <f>IF(A925="","",IF(D925=0,-E925,IF(AND(D925=(N925+O925),NOT(O925=0)),0,IF(D925&gt;=M925,N925/(1+O925),N925/(1-O925)))))</f>
        <v/>
      </c>
      <c r="Q925" s="157">
        <f>IF(B925="","", IF(D925=0,F925*P925/B925, L925*P925/B925))</f>
        <v/>
      </c>
      <c r="R925" s="157">
        <f>IF(B925="","", Q925+I925)</f>
        <v/>
      </c>
      <c r="S925" s="157">
        <f>IF(A925="","",IF(Q925&gt;0,-Q925*B925*(1+BID_OFFER_SPREAD/2),-Q925*B925*(1-BID_OFFER_SPREAD/2)))</f>
        <v/>
      </c>
      <c r="T925" s="157">
        <f>IF(B925="","", K925+S925)</f>
        <v/>
      </c>
      <c r="U925" s="157">
        <f>IF(B925="","", R925*B925)</f>
        <v/>
      </c>
      <c r="V925" s="157">
        <f>IF(E925="","",U925/(U925+T925))</f>
        <v/>
      </c>
      <c r="W925" s="86">
        <f>IF(B925="","", IF(ROUND(V925,10)=ROUND(D925,10),"Correct", "Error"))</f>
        <v/>
      </c>
      <c r="X925" s="158">
        <f>IF(B925="","", T925+U925)</f>
        <v/>
      </c>
    </row>
    <row customHeight="1" ht="13.5" r="926" s="75">
      <c r="A926" s="126">
        <f>IF('Time Series Inputs'!A926="","",'Time Series Inputs'!A926)</f>
        <v/>
      </c>
      <c r="B926" s="157">
        <f>IF('Time Series Inputs'!B926="","",'Time Series Inputs'!B926)</f>
        <v/>
      </c>
      <c r="C926" s="157">
        <f>IF('Time Series Inputs'!C926="","",'Time Series Inputs'!C926)</f>
        <v/>
      </c>
      <c r="D926" s="157">
        <f>IF(A926="","",'Apply Constraints'!A926)</f>
        <v/>
      </c>
      <c r="E926" s="157">
        <f>IF(B926="","",(V925*B926/B925/(1+V925*(B926/B925-1))))</f>
        <v/>
      </c>
      <c r="F926" s="157">
        <f>IF(B926="","",R925*B926+T925)</f>
        <v/>
      </c>
      <c r="G926" s="157">
        <f>IF(B926="","", E926*F926)</f>
        <v/>
      </c>
      <c r="H926" s="157">
        <f>IF(B926="","", F926 - R925*B926)</f>
        <v/>
      </c>
      <c r="I926" s="157">
        <f>IF(B926="","", G926/B926)</f>
        <v/>
      </c>
      <c r="J926" s="157">
        <f>IF(B926="","", -F926* (1-(1-ANNUAL_STRATEGY_FEE)^(1/252)))</f>
        <v/>
      </c>
      <c r="K926" s="157">
        <f>IF(B926="","", H926+J926)</f>
        <v/>
      </c>
      <c r="L926" s="157">
        <f>IF(B926="","", K926+G926)</f>
        <v/>
      </c>
      <c r="M926" s="157">
        <f>IF(B926="","", G926/L926)</f>
        <v/>
      </c>
      <c r="N926" s="157">
        <f>IF(B926="","",(D926-M926))</f>
        <v/>
      </c>
      <c r="O926" s="157">
        <f>IF(B926="","",BID_OFFER_SPREAD/2*D926)</f>
        <v/>
      </c>
      <c r="P926" s="157">
        <f>IF(A926="","",IF(D926=0,-E926,IF(AND(D926=(N926+O926),NOT(O926=0)),0,IF(D926&gt;=M926,N926/(1+O926),N926/(1-O926)))))</f>
        <v/>
      </c>
      <c r="Q926" s="157">
        <f>IF(B926="","", IF(D926=0,F926*P926/B926, L926*P926/B926))</f>
        <v/>
      </c>
      <c r="R926" s="157">
        <f>IF(B926="","", Q926+I926)</f>
        <v/>
      </c>
      <c r="S926" s="157">
        <f>IF(A926="","",IF(Q926&gt;0,-Q926*B926*(1+BID_OFFER_SPREAD/2),-Q926*B926*(1-BID_OFFER_SPREAD/2)))</f>
        <v/>
      </c>
      <c r="T926" s="157">
        <f>IF(B926="","", K926+S926)</f>
        <v/>
      </c>
      <c r="U926" s="157">
        <f>IF(B926="","", R926*B926)</f>
        <v/>
      </c>
      <c r="V926" s="157">
        <f>IF(E926="","",U926/(U926+T926))</f>
        <v/>
      </c>
      <c r="W926" s="86">
        <f>IF(B926="","", IF(ROUND(V926,10)=ROUND(D926,10),"Correct", "Error"))</f>
        <v/>
      </c>
      <c r="X926" s="158">
        <f>IF(B926="","", T926+U926)</f>
        <v/>
      </c>
    </row>
    <row customHeight="1" ht="13.5" r="927" s="75">
      <c r="A927" s="126">
        <f>IF('Time Series Inputs'!A927="","",'Time Series Inputs'!A927)</f>
        <v/>
      </c>
      <c r="B927" s="157">
        <f>IF('Time Series Inputs'!B927="","",'Time Series Inputs'!B927)</f>
        <v/>
      </c>
      <c r="C927" s="157">
        <f>IF('Time Series Inputs'!C927="","",'Time Series Inputs'!C927)</f>
        <v/>
      </c>
      <c r="D927" s="157">
        <f>IF(A927="","",'Apply Constraints'!A927)</f>
        <v/>
      </c>
      <c r="E927" s="157">
        <f>IF(B927="","",(V926*B927/B926/(1+V926*(B927/B926-1))))</f>
        <v/>
      </c>
      <c r="F927" s="157">
        <f>IF(B927="","",R926*B927+T926)</f>
        <v/>
      </c>
      <c r="G927" s="157">
        <f>IF(B927="","", E927*F927)</f>
        <v/>
      </c>
      <c r="H927" s="157">
        <f>IF(B927="","", F927 - R926*B927)</f>
        <v/>
      </c>
      <c r="I927" s="157">
        <f>IF(B927="","", G927/B927)</f>
        <v/>
      </c>
      <c r="J927" s="157">
        <f>IF(B927="","", -F927* (1-(1-ANNUAL_STRATEGY_FEE)^(1/252)))</f>
        <v/>
      </c>
      <c r="K927" s="157">
        <f>IF(B927="","", H927+J927)</f>
        <v/>
      </c>
      <c r="L927" s="157">
        <f>IF(B927="","", K927+G927)</f>
        <v/>
      </c>
      <c r="M927" s="157">
        <f>IF(B927="","", G927/L927)</f>
        <v/>
      </c>
      <c r="N927" s="157">
        <f>IF(B927="","",(D927-M927))</f>
        <v/>
      </c>
      <c r="O927" s="157">
        <f>IF(B927="","",BID_OFFER_SPREAD/2*D927)</f>
        <v/>
      </c>
      <c r="P927" s="157">
        <f>IF(A927="","",IF(D927=0,-E927,IF(AND(D927=(N927+O927),NOT(O927=0)),0,IF(D927&gt;=M927,N927/(1+O927),N927/(1-O927)))))</f>
        <v/>
      </c>
      <c r="Q927" s="157">
        <f>IF(B927="","", IF(D927=0,F927*P927/B927, L927*P927/B927))</f>
        <v/>
      </c>
      <c r="R927" s="157">
        <f>IF(B927="","", Q927+I927)</f>
        <v/>
      </c>
      <c r="S927" s="157">
        <f>IF(A927="","",IF(Q927&gt;0,-Q927*B927*(1+BID_OFFER_SPREAD/2),-Q927*B927*(1-BID_OFFER_SPREAD/2)))</f>
        <v/>
      </c>
      <c r="T927" s="157">
        <f>IF(B927="","", K927+S927)</f>
        <v/>
      </c>
      <c r="U927" s="157">
        <f>IF(B927="","", R927*B927)</f>
        <v/>
      </c>
      <c r="V927" s="157">
        <f>IF(E927="","",U927/(U927+T927))</f>
        <v/>
      </c>
      <c r="W927" s="86">
        <f>IF(B927="","", IF(ROUND(V927,10)=ROUND(D927,10),"Correct", "Error"))</f>
        <v/>
      </c>
      <c r="X927" s="158">
        <f>IF(B927="","", T927+U927)</f>
        <v/>
      </c>
    </row>
    <row customHeight="1" ht="13.5" r="928" s="75">
      <c r="A928" s="126">
        <f>IF('Time Series Inputs'!A928="","",'Time Series Inputs'!A928)</f>
        <v/>
      </c>
      <c r="B928" s="157">
        <f>IF('Time Series Inputs'!B928="","",'Time Series Inputs'!B928)</f>
        <v/>
      </c>
      <c r="C928" s="157">
        <f>IF('Time Series Inputs'!C928="","",'Time Series Inputs'!C928)</f>
        <v/>
      </c>
      <c r="D928" s="157">
        <f>IF(A928="","",'Apply Constraints'!A928)</f>
        <v/>
      </c>
      <c r="E928" s="157">
        <f>IF(B928="","",(V927*B928/B927/(1+V927*(B928/B927-1))))</f>
        <v/>
      </c>
      <c r="F928" s="157">
        <f>IF(B928="","",R927*B928+T927)</f>
        <v/>
      </c>
      <c r="G928" s="157">
        <f>IF(B928="","", E928*F928)</f>
        <v/>
      </c>
      <c r="H928" s="157">
        <f>IF(B928="","", F928 - R927*B928)</f>
        <v/>
      </c>
      <c r="I928" s="157">
        <f>IF(B928="","", G928/B928)</f>
        <v/>
      </c>
      <c r="J928" s="157">
        <f>IF(B928="","", -F928* (1-(1-ANNUAL_STRATEGY_FEE)^(1/252)))</f>
        <v/>
      </c>
      <c r="K928" s="157">
        <f>IF(B928="","", H928+J928)</f>
        <v/>
      </c>
      <c r="L928" s="157">
        <f>IF(B928="","", K928+G928)</f>
        <v/>
      </c>
      <c r="M928" s="157">
        <f>IF(B928="","", G928/L928)</f>
        <v/>
      </c>
      <c r="N928" s="157">
        <f>IF(B928="","",(D928-M928))</f>
        <v/>
      </c>
      <c r="O928" s="157">
        <f>IF(B928="","",BID_OFFER_SPREAD/2*D928)</f>
        <v/>
      </c>
      <c r="P928" s="157">
        <f>IF(A928="","",IF(D928=0,-E928,IF(AND(D928=(N928+O928),NOT(O928=0)),0,IF(D928&gt;=M928,N928/(1+O928),N928/(1-O928)))))</f>
        <v/>
      </c>
      <c r="Q928" s="157">
        <f>IF(B928="","", IF(D928=0,F928*P928/B928, L928*P928/B928))</f>
        <v/>
      </c>
      <c r="R928" s="157">
        <f>IF(B928="","", Q928+I928)</f>
        <v/>
      </c>
      <c r="S928" s="157">
        <f>IF(A928="","",IF(Q928&gt;0,-Q928*B928*(1+BID_OFFER_SPREAD/2),-Q928*B928*(1-BID_OFFER_SPREAD/2)))</f>
        <v/>
      </c>
      <c r="T928" s="157">
        <f>IF(B928="","", K928+S928)</f>
        <v/>
      </c>
      <c r="U928" s="157">
        <f>IF(B928="","", R928*B928)</f>
        <v/>
      </c>
      <c r="V928" s="157">
        <f>IF(E928="","",U928/(U928+T928))</f>
        <v/>
      </c>
      <c r="W928" s="86">
        <f>IF(B928="","", IF(ROUND(V928,10)=ROUND(D928,10),"Correct", "Error"))</f>
        <v/>
      </c>
      <c r="X928" s="158">
        <f>IF(B928="","", T928+U928)</f>
        <v/>
      </c>
    </row>
    <row customHeight="1" ht="13.5" r="929" s="75">
      <c r="A929" s="126">
        <f>IF('Time Series Inputs'!A929="","",'Time Series Inputs'!A929)</f>
        <v/>
      </c>
      <c r="B929" s="157">
        <f>IF('Time Series Inputs'!B929="","",'Time Series Inputs'!B929)</f>
        <v/>
      </c>
      <c r="C929" s="157">
        <f>IF('Time Series Inputs'!C929="","",'Time Series Inputs'!C929)</f>
        <v/>
      </c>
      <c r="D929" s="157">
        <f>IF(A929="","",'Apply Constraints'!A929)</f>
        <v/>
      </c>
      <c r="E929" s="157">
        <f>IF(B929="","",(V928*B929/B928/(1+V928*(B929/B928-1))))</f>
        <v/>
      </c>
      <c r="F929" s="157">
        <f>IF(B929="","",R928*B929+T928)</f>
        <v/>
      </c>
      <c r="G929" s="157">
        <f>IF(B929="","", E929*F929)</f>
        <v/>
      </c>
      <c r="H929" s="157">
        <f>IF(B929="","", F929 - R928*B929)</f>
        <v/>
      </c>
      <c r="I929" s="157">
        <f>IF(B929="","", G929/B929)</f>
        <v/>
      </c>
      <c r="J929" s="157">
        <f>IF(B929="","", -F929* (1-(1-ANNUAL_STRATEGY_FEE)^(1/252)))</f>
        <v/>
      </c>
      <c r="K929" s="157">
        <f>IF(B929="","", H929+J929)</f>
        <v/>
      </c>
      <c r="L929" s="157">
        <f>IF(B929="","", K929+G929)</f>
        <v/>
      </c>
      <c r="M929" s="157">
        <f>IF(B929="","", G929/L929)</f>
        <v/>
      </c>
      <c r="N929" s="157">
        <f>IF(B929="","",(D929-M929))</f>
        <v/>
      </c>
      <c r="O929" s="157">
        <f>IF(B929="","",BID_OFFER_SPREAD/2*D929)</f>
        <v/>
      </c>
      <c r="P929" s="157">
        <f>IF(A929="","",IF(D929=0,-E929,IF(AND(D929=(N929+O929),NOT(O929=0)),0,IF(D929&gt;=M929,N929/(1+O929),N929/(1-O929)))))</f>
        <v/>
      </c>
      <c r="Q929" s="157">
        <f>IF(B929="","", IF(D929=0,F929*P929/B929, L929*P929/B929))</f>
        <v/>
      </c>
      <c r="R929" s="157">
        <f>IF(B929="","", Q929+I929)</f>
        <v/>
      </c>
      <c r="S929" s="157">
        <f>IF(A929="","",IF(Q929&gt;0,-Q929*B929*(1+BID_OFFER_SPREAD/2),-Q929*B929*(1-BID_OFFER_SPREAD/2)))</f>
        <v/>
      </c>
      <c r="T929" s="157">
        <f>IF(B929="","", K929+S929)</f>
        <v/>
      </c>
      <c r="U929" s="157">
        <f>IF(B929="","", R929*B929)</f>
        <v/>
      </c>
      <c r="V929" s="157">
        <f>IF(E929="","",U929/(U929+T929))</f>
        <v/>
      </c>
      <c r="W929" s="86">
        <f>IF(B929="","", IF(ROUND(V929,10)=ROUND(D929,10),"Correct", "Error"))</f>
        <v/>
      </c>
      <c r="X929" s="158">
        <f>IF(B929="","", T929+U929)</f>
        <v/>
      </c>
    </row>
    <row customHeight="1" ht="13.5" r="930" s="75">
      <c r="A930" s="126">
        <f>IF('Time Series Inputs'!A930="","",'Time Series Inputs'!A930)</f>
        <v/>
      </c>
      <c r="B930" s="157">
        <f>IF('Time Series Inputs'!B930="","",'Time Series Inputs'!B930)</f>
        <v/>
      </c>
      <c r="C930" s="157">
        <f>IF('Time Series Inputs'!C930="","",'Time Series Inputs'!C930)</f>
        <v/>
      </c>
      <c r="D930" s="157">
        <f>IF(A930="","",'Apply Constraints'!A930)</f>
        <v/>
      </c>
      <c r="E930" s="157">
        <f>IF(B930="","",(V929*B930/B929/(1+V929*(B930/B929-1))))</f>
        <v/>
      </c>
      <c r="F930" s="157">
        <f>IF(B930="","",R929*B930+T929)</f>
        <v/>
      </c>
      <c r="G930" s="157">
        <f>IF(B930="","", E930*F930)</f>
        <v/>
      </c>
      <c r="H930" s="157">
        <f>IF(B930="","", F930 - R929*B930)</f>
        <v/>
      </c>
      <c r="I930" s="157">
        <f>IF(B930="","", G930/B930)</f>
        <v/>
      </c>
      <c r="J930" s="157">
        <f>IF(B930="","", -F930* (1-(1-ANNUAL_STRATEGY_FEE)^(1/252)))</f>
        <v/>
      </c>
      <c r="K930" s="157">
        <f>IF(B930="","", H930+J930)</f>
        <v/>
      </c>
      <c r="L930" s="157">
        <f>IF(B930="","", K930+G930)</f>
        <v/>
      </c>
      <c r="M930" s="157">
        <f>IF(B930="","", G930/L930)</f>
        <v/>
      </c>
      <c r="N930" s="157">
        <f>IF(B930="","",(D930-M930))</f>
        <v/>
      </c>
      <c r="O930" s="157">
        <f>IF(B930="","",BID_OFFER_SPREAD/2*D930)</f>
        <v/>
      </c>
      <c r="P930" s="157">
        <f>IF(A930="","",IF(D930=0,-E930,IF(AND(D930=(N930+O930),NOT(O930=0)),0,IF(D930&gt;=M930,N930/(1+O930),N930/(1-O930)))))</f>
        <v/>
      </c>
      <c r="Q930" s="157">
        <f>IF(B930="","", IF(D930=0,F930*P930/B930, L930*P930/B930))</f>
        <v/>
      </c>
      <c r="R930" s="157">
        <f>IF(B930="","", Q930+I930)</f>
        <v/>
      </c>
      <c r="S930" s="157">
        <f>IF(A930="","",IF(Q930&gt;0,-Q930*B930*(1+BID_OFFER_SPREAD/2),-Q930*B930*(1-BID_OFFER_SPREAD/2)))</f>
        <v/>
      </c>
      <c r="T930" s="157">
        <f>IF(B930="","", K930+S930)</f>
        <v/>
      </c>
      <c r="U930" s="157">
        <f>IF(B930="","", R930*B930)</f>
        <v/>
      </c>
      <c r="V930" s="157">
        <f>IF(E930="","",U930/(U930+T930))</f>
        <v/>
      </c>
      <c r="W930" s="86">
        <f>IF(B930="","", IF(ROUND(V930,10)=ROUND(D930,10),"Correct", "Error"))</f>
        <v/>
      </c>
      <c r="X930" s="158">
        <f>IF(B930="","", T930+U930)</f>
        <v/>
      </c>
    </row>
    <row customHeight="1" ht="13.5" r="931" s="75">
      <c r="A931" s="126">
        <f>IF('Time Series Inputs'!A931="","",'Time Series Inputs'!A931)</f>
        <v/>
      </c>
      <c r="B931" s="157">
        <f>IF('Time Series Inputs'!B931="","",'Time Series Inputs'!B931)</f>
        <v/>
      </c>
      <c r="C931" s="157">
        <f>IF('Time Series Inputs'!C931="","",'Time Series Inputs'!C931)</f>
        <v/>
      </c>
      <c r="D931" s="157">
        <f>IF(A931="","",'Apply Constraints'!A931)</f>
        <v/>
      </c>
      <c r="E931" s="157">
        <f>IF(B931="","",(V930*B931/B930/(1+V930*(B931/B930-1))))</f>
        <v/>
      </c>
      <c r="F931" s="157">
        <f>IF(B931="","",R930*B931+T930)</f>
        <v/>
      </c>
      <c r="G931" s="157">
        <f>IF(B931="","", E931*F931)</f>
        <v/>
      </c>
      <c r="H931" s="157">
        <f>IF(B931="","", F931 - R930*B931)</f>
        <v/>
      </c>
      <c r="I931" s="157">
        <f>IF(B931="","", G931/B931)</f>
        <v/>
      </c>
      <c r="J931" s="157">
        <f>IF(B931="","", -F931* (1-(1-ANNUAL_STRATEGY_FEE)^(1/252)))</f>
        <v/>
      </c>
      <c r="K931" s="157">
        <f>IF(B931="","", H931+J931)</f>
        <v/>
      </c>
      <c r="L931" s="157">
        <f>IF(B931="","", K931+G931)</f>
        <v/>
      </c>
      <c r="M931" s="157">
        <f>IF(B931="","", G931/L931)</f>
        <v/>
      </c>
      <c r="N931" s="157">
        <f>IF(B931="","",(D931-M931))</f>
        <v/>
      </c>
      <c r="O931" s="157">
        <f>IF(B931="","",BID_OFFER_SPREAD/2*D931)</f>
        <v/>
      </c>
      <c r="P931" s="157">
        <f>IF(A931="","",IF(D931=0,-E931,IF(AND(D931=(N931+O931),NOT(O931=0)),0,IF(D931&gt;=M931,N931/(1+O931),N931/(1-O931)))))</f>
        <v/>
      </c>
      <c r="Q931" s="157">
        <f>IF(B931="","", IF(D931=0,F931*P931/B931, L931*P931/B931))</f>
        <v/>
      </c>
      <c r="R931" s="157">
        <f>IF(B931="","", Q931+I931)</f>
        <v/>
      </c>
      <c r="S931" s="157">
        <f>IF(A931="","",IF(Q931&gt;0,-Q931*B931*(1+BID_OFFER_SPREAD/2),-Q931*B931*(1-BID_OFFER_SPREAD/2)))</f>
        <v/>
      </c>
      <c r="T931" s="157">
        <f>IF(B931="","", K931+S931)</f>
        <v/>
      </c>
      <c r="U931" s="157">
        <f>IF(B931="","", R931*B931)</f>
        <v/>
      </c>
      <c r="V931" s="157">
        <f>IF(E931="","",U931/(U931+T931))</f>
        <v/>
      </c>
      <c r="W931" s="86">
        <f>IF(B931="","", IF(ROUND(V931,10)=ROUND(D931,10),"Correct", "Error"))</f>
        <v/>
      </c>
      <c r="X931" s="158">
        <f>IF(B931="","", T931+U931)</f>
        <v/>
      </c>
    </row>
    <row customHeight="1" ht="13.5" r="932" s="75">
      <c r="A932" s="126">
        <f>IF('Time Series Inputs'!A932="","",'Time Series Inputs'!A932)</f>
        <v/>
      </c>
      <c r="B932" s="157">
        <f>IF('Time Series Inputs'!B932="","",'Time Series Inputs'!B932)</f>
        <v/>
      </c>
      <c r="C932" s="157">
        <f>IF('Time Series Inputs'!C932="","",'Time Series Inputs'!C932)</f>
        <v/>
      </c>
      <c r="D932" s="157">
        <f>IF(A932="","",'Apply Constraints'!A932)</f>
        <v/>
      </c>
      <c r="E932" s="157">
        <f>IF(B932="","",(V931*B932/B931/(1+V931*(B932/B931-1))))</f>
        <v/>
      </c>
      <c r="F932" s="157">
        <f>IF(B932="","",R931*B932+T931)</f>
        <v/>
      </c>
      <c r="G932" s="157">
        <f>IF(B932="","", E932*F932)</f>
        <v/>
      </c>
      <c r="H932" s="157">
        <f>IF(B932="","", F932 - R931*B932)</f>
        <v/>
      </c>
      <c r="I932" s="157">
        <f>IF(B932="","", G932/B932)</f>
        <v/>
      </c>
      <c r="J932" s="157">
        <f>IF(B932="","", -F932* (1-(1-ANNUAL_STRATEGY_FEE)^(1/252)))</f>
        <v/>
      </c>
      <c r="K932" s="157">
        <f>IF(B932="","", H932+J932)</f>
        <v/>
      </c>
      <c r="L932" s="157">
        <f>IF(B932="","", K932+G932)</f>
        <v/>
      </c>
      <c r="M932" s="157">
        <f>IF(B932="","", G932/L932)</f>
        <v/>
      </c>
      <c r="N932" s="157">
        <f>IF(B932="","",(D932-M932))</f>
        <v/>
      </c>
      <c r="O932" s="157">
        <f>IF(B932="","",BID_OFFER_SPREAD/2*D932)</f>
        <v/>
      </c>
      <c r="P932" s="157">
        <f>IF(A932="","",IF(D932=0,-E932,IF(AND(D932=(N932+O932),NOT(O932=0)),0,IF(D932&gt;=M932,N932/(1+O932),N932/(1-O932)))))</f>
        <v/>
      </c>
      <c r="Q932" s="157">
        <f>IF(B932="","", IF(D932=0,F932*P932/B932, L932*P932/B932))</f>
        <v/>
      </c>
      <c r="R932" s="157">
        <f>IF(B932="","", Q932+I932)</f>
        <v/>
      </c>
      <c r="S932" s="157">
        <f>IF(A932="","",IF(Q932&gt;0,-Q932*B932*(1+BID_OFFER_SPREAD/2),-Q932*B932*(1-BID_OFFER_SPREAD/2)))</f>
        <v/>
      </c>
      <c r="T932" s="157">
        <f>IF(B932="","", K932+S932)</f>
        <v/>
      </c>
      <c r="U932" s="157">
        <f>IF(B932="","", R932*B932)</f>
        <v/>
      </c>
      <c r="V932" s="157">
        <f>IF(E932="","",U932/(U932+T932))</f>
        <v/>
      </c>
      <c r="W932" s="86">
        <f>IF(B932="","", IF(ROUND(V932,10)=ROUND(D932,10),"Correct", "Error"))</f>
        <v/>
      </c>
      <c r="X932" s="158">
        <f>IF(B932="","", T932+U932)</f>
        <v/>
      </c>
    </row>
    <row customHeight="1" ht="13.5" r="933" s="75">
      <c r="A933" s="126">
        <f>IF('Time Series Inputs'!A933="","",'Time Series Inputs'!A933)</f>
        <v/>
      </c>
      <c r="B933" s="157">
        <f>IF('Time Series Inputs'!B933="","",'Time Series Inputs'!B933)</f>
        <v/>
      </c>
      <c r="C933" s="157">
        <f>IF('Time Series Inputs'!C933="","",'Time Series Inputs'!C933)</f>
        <v/>
      </c>
      <c r="D933" s="157">
        <f>IF(A933="","",'Apply Constraints'!A933)</f>
        <v/>
      </c>
      <c r="E933" s="157">
        <f>IF(B933="","",(V932*B933/B932/(1+V932*(B933/B932-1))))</f>
        <v/>
      </c>
      <c r="F933" s="157">
        <f>IF(B933="","",R932*B933+T932)</f>
        <v/>
      </c>
      <c r="G933" s="157">
        <f>IF(B933="","", E933*F933)</f>
        <v/>
      </c>
      <c r="H933" s="157">
        <f>IF(B933="","", F933 - R932*B933)</f>
        <v/>
      </c>
      <c r="I933" s="157">
        <f>IF(B933="","", G933/B933)</f>
        <v/>
      </c>
      <c r="J933" s="157">
        <f>IF(B933="","", -F933* (1-(1-ANNUAL_STRATEGY_FEE)^(1/252)))</f>
        <v/>
      </c>
      <c r="K933" s="157">
        <f>IF(B933="","", H933+J933)</f>
        <v/>
      </c>
      <c r="L933" s="157">
        <f>IF(B933="","", K933+G933)</f>
        <v/>
      </c>
      <c r="M933" s="157">
        <f>IF(B933="","", G933/L933)</f>
        <v/>
      </c>
      <c r="N933" s="157">
        <f>IF(B933="","",(D933-M933))</f>
        <v/>
      </c>
      <c r="O933" s="157">
        <f>IF(B933="","",BID_OFFER_SPREAD/2*D933)</f>
        <v/>
      </c>
      <c r="P933" s="157">
        <f>IF(A933="","",IF(D933=0,-E933,IF(AND(D933=(N933+O933),NOT(O933=0)),0,IF(D933&gt;=M933,N933/(1+O933),N933/(1-O933)))))</f>
        <v/>
      </c>
      <c r="Q933" s="157">
        <f>IF(B933="","", IF(D933=0,F933*P933/B933, L933*P933/B933))</f>
        <v/>
      </c>
      <c r="R933" s="157">
        <f>IF(B933="","", Q933+I933)</f>
        <v/>
      </c>
      <c r="S933" s="157">
        <f>IF(A933="","",IF(Q933&gt;0,-Q933*B933*(1+BID_OFFER_SPREAD/2),-Q933*B933*(1-BID_OFFER_SPREAD/2)))</f>
        <v/>
      </c>
      <c r="T933" s="157">
        <f>IF(B933="","", K933+S933)</f>
        <v/>
      </c>
      <c r="U933" s="157">
        <f>IF(B933="","", R933*B933)</f>
        <v/>
      </c>
      <c r="V933" s="157">
        <f>IF(E933="","",U933/(U933+T933))</f>
        <v/>
      </c>
      <c r="W933" s="86">
        <f>IF(B933="","", IF(ROUND(V933,10)=ROUND(D933,10),"Correct", "Error"))</f>
        <v/>
      </c>
      <c r="X933" s="158">
        <f>IF(B933="","", T933+U933)</f>
        <v/>
      </c>
    </row>
    <row customHeight="1" ht="13.5" r="934" s="75">
      <c r="A934" s="126">
        <f>IF('Time Series Inputs'!A934="","",'Time Series Inputs'!A934)</f>
        <v/>
      </c>
      <c r="B934" s="157">
        <f>IF('Time Series Inputs'!B934="","",'Time Series Inputs'!B934)</f>
        <v/>
      </c>
      <c r="C934" s="157">
        <f>IF('Time Series Inputs'!C934="","",'Time Series Inputs'!C934)</f>
        <v/>
      </c>
      <c r="D934" s="157">
        <f>IF(A934="","",'Apply Constraints'!A934)</f>
        <v/>
      </c>
      <c r="E934" s="157">
        <f>IF(B934="","",(V933*B934/B933/(1+V933*(B934/B933-1))))</f>
        <v/>
      </c>
      <c r="F934" s="157">
        <f>IF(B934="","",R933*B934+T933)</f>
        <v/>
      </c>
      <c r="G934" s="157">
        <f>IF(B934="","", E934*F934)</f>
        <v/>
      </c>
      <c r="H934" s="157">
        <f>IF(B934="","", F934 - R933*B934)</f>
        <v/>
      </c>
      <c r="I934" s="157">
        <f>IF(B934="","", G934/B934)</f>
        <v/>
      </c>
      <c r="J934" s="157">
        <f>IF(B934="","", -F934* (1-(1-ANNUAL_STRATEGY_FEE)^(1/252)))</f>
        <v/>
      </c>
      <c r="K934" s="157">
        <f>IF(B934="","", H934+J934)</f>
        <v/>
      </c>
      <c r="L934" s="157">
        <f>IF(B934="","", K934+G934)</f>
        <v/>
      </c>
      <c r="M934" s="157">
        <f>IF(B934="","", G934/L934)</f>
        <v/>
      </c>
      <c r="N934" s="157">
        <f>IF(B934="","",(D934-M934))</f>
        <v/>
      </c>
      <c r="O934" s="157">
        <f>IF(B934="","",BID_OFFER_SPREAD/2*D934)</f>
        <v/>
      </c>
      <c r="P934" s="157">
        <f>IF(A934="","",IF(D934=0,-E934,IF(AND(D934=(N934+O934),NOT(O934=0)),0,IF(D934&gt;=M934,N934/(1+O934),N934/(1-O934)))))</f>
        <v/>
      </c>
      <c r="Q934" s="157">
        <f>IF(B934="","", IF(D934=0,F934*P934/B934, L934*P934/B934))</f>
        <v/>
      </c>
      <c r="R934" s="157">
        <f>IF(B934="","", Q934+I934)</f>
        <v/>
      </c>
      <c r="S934" s="157">
        <f>IF(A934="","",IF(Q934&gt;0,-Q934*B934*(1+BID_OFFER_SPREAD/2),-Q934*B934*(1-BID_OFFER_SPREAD/2)))</f>
        <v/>
      </c>
      <c r="T934" s="157">
        <f>IF(B934="","", K934+S934)</f>
        <v/>
      </c>
      <c r="U934" s="157">
        <f>IF(B934="","", R934*B934)</f>
        <v/>
      </c>
      <c r="V934" s="157">
        <f>IF(E934="","",U934/(U934+T934))</f>
        <v/>
      </c>
      <c r="W934" s="86">
        <f>IF(B934="","", IF(ROUND(V934,10)=ROUND(D934,10),"Correct", "Error"))</f>
        <v/>
      </c>
      <c r="X934" s="158">
        <f>IF(B934="","", T934+U934)</f>
        <v/>
      </c>
    </row>
    <row customHeight="1" ht="13.5" r="935" s="75">
      <c r="A935" s="126">
        <f>IF('Time Series Inputs'!A935="","",'Time Series Inputs'!A935)</f>
        <v/>
      </c>
      <c r="B935" s="157">
        <f>IF('Time Series Inputs'!B935="","",'Time Series Inputs'!B935)</f>
        <v/>
      </c>
      <c r="C935" s="157">
        <f>IF('Time Series Inputs'!C935="","",'Time Series Inputs'!C935)</f>
        <v/>
      </c>
      <c r="D935" s="157">
        <f>IF(A935="","",'Apply Constraints'!A935)</f>
        <v/>
      </c>
      <c r="E935" s="157">
        <f>IF(B935="","",(V934*B935/B934/(1+V934*(B935/B934-1))))</f>
        <v/>
      </c>
      <c r="F935" s="157">
        <f>IF(B935="","",R934*B935+T934)</f>
        <v/>
      </c>
      <c r="G935" s="157">
        <f>IF(B935="","", E935*F935)</f>
        <v/>
      </c>
      <c r="H935" s="157">
        <f>IF(B935="","", F935 - R934*B935)</f>
        <v/>
      </c>
      <c r="I935" s="157">
        <f>IF(B935="","", G935/B935)</f>
        <v/>
      </c>
      <c r="J935" s="157">
        <f>IF(B935="","", -F935* (1-(1-ANNUAL_STRATEGY_FEE)^(1/252)))</f>
        <v/>
      </c>
      <c r="K935" s="157">
        <f>IF(B935="","", H935+J935)</f>
        <v/>
      </c>
      <c r="L935" s="157">
        <f>IF(B935="","", K935+G935)</f>
        <v/>
      </c>
      <c r="M935" s="157">
        <f>IF(B935="","", G935/L935)</f>
        <v/>
      </c>
      <c r="N935" s="157">
        <f>IF(B935="","",(D935-M935))</f>
        <v/>
      </c>
      <c r="O935" s="157">
        <f>IF(B935="","",BID_OFFER_SPREAD/2*D935)</f>
        <v/>
      </c>
      <c r="P935" s="157">
        <f>IF(A935="","",IF(D935=0,-E935,IF(AND(D935=(N935+O935),NOT(O935=0)),0,IF(D935&gt;=M935,N935/(1+O935),N935/(1-O935)))))</f>
        <v/>
      </c>
      <c r="Q935" s="157">
        <f>IF(B935="","", IF(D935=0,F935*P935/B935, L935*P935/B935))</f>
        <v/>
      </c>
      <c r="R935" s="157">
        <f>IF(B935="","", Q935+I935)</f>
        <v/>
      </c>
      <c r="S935" s="157">
        <f>IF(A935="","",IF(Q935&gt;0,-Q935*B935*(1+BID_OFFER_SPREAD/2),-Q935*B935*(1-BID_OFFER_SPREAD/2)))</f>
        <v/>
      </c>
      <c r="T935" s="157">
        <f>IF(B935="","", K935+S935)</f>
        <v/>
      </c>
      <c r="U935" s="157">
        <f>IF(B935="","", R935*B935)</f>
        <v/>
      </c>
      <c r="V935" s="157">
        <f>IF(E935="","",U935/(U935+T935))</f>
        <v/>
      </c>
      <c r="W935" s="86">
        <f>IF(B935="","", IF(ROUND(V935,10)=ROUND(D935,10),"Correct", "Error"))</f>
        <v/>
      </c>
      <c r="X935" s="158">
        <f>IF(B935="","", T935+U935)</f>
        <v/>
      </c>
    </row>
    <row customHeight="1" ht="13.5" r="936" s="75">
      <c r="A936" s="126">
        <f>IF('Time Series Inputs'!A936="","",'Time Series Inputs'!A936)</f>
        <v/>
      </c>
      <c r="B936" s="157">
        <f>IF('Time Series Inputs'!B936="","",'Time Series Inputs'!B936)</f>
        <v/>
      </c>
      <c r="C936" s="157">
        <f>IF('Time Series Inputs'!C936="","",'Time Series Inputs'!C936)</f>
        <v/>
      </c>
      <c r="D936" s="157">
        <f>IF(A936="","",'Apply Constraints'!A936)</f>
        <v/>
      </c>
      <c r="E936" s="157">
        <f>IF(B936="","",(V935*B936/B935/(1+V935*(B936/B935-1))))</f>
        <v/>
      </c>
      <c r="F936" s="157">
        <f>IF(B936="","",R935*B936+T935)</f>
        <v/>
      </c>
      <c r="G936" s="157">
        <f>IF(B936="","", E936*F936)</f>
        <v/>
      </c>
      <c r="H936" s="157">
        <f>IF(B936="","", F936 - R935*B936)</f>
        <v/>
      </c>
      <c r="I936" s="157">
        <f>IF(B936="","", G936/B936)</f>
        <v/>
      </c>
      <c r="J936" s="157">
        <f>IF(B936="","", -F936* (1-(1-ANNUAL_STRATEGY_FEE)^(1/252)))</f>
        <v/>
      </c>
      <c r="K936" s="157">
        <f>IF(B936="","", H936+J936)</f>
        <v/>
      </c>
      <c r="L936" s="157">
        <f>IF(B936="","", K936+G936)</f>
        <v/>
      </c>
      <c r="M936" s="157">
        <f>IF(B936="","", G936/L936)</f>
        <v/>
      </c>
      <c r="N936" s="157">
        <f>IF(B936="","",(D936-M936))</f>
        <v/>
      </c>
      <c r="O936" s="157">
        <f>IF(B936="","",BID_OFFER_SPREAD/2*D936)</f>
        <v/>
      </c>
      <c r="P936" s="157">
        <f>IF(A936="","",IF(D936=0,-E936,IF(AND(D936=(N936+O936),NOT(O936=0)),0,IF(D936&gt;=M936,N936/(1+O936),N936/(1-O936)))))</f>
        <v/>
      </c>
      <c r="Q936" s="157">
        <f>IF(B936="","", IF(D936=0,F936*P936/B936, L936*P936/B936))</f>
        <v/>
      </c>
      <c r="R936" s="157">
        <f>IF(B936="","", Q936+I936)</f>
        <v/>
      </c>
      <c r="S936" s="157">
        <f>IF(A936="","",IF(Q936&gt;0,-Q936*B936*(1+BID_OFFER_SPREAD/2),-Q936*B936*(1-BID_OFFER_SPREAD/2)))</f>
        <v/>
      </c>
      <c r="T936" s="157">
        <f>IF(B936="","", K936+S936)</f>
        <v/>
      </c>
      <c r="U936" s="157">
        <f>IF(B936="","", R936*B936)</f>
        <v/>
      </c>
      <c r="V936" s="157">
        <f>IF(E936="","",U936/(U936+T936))</f>
        <v/>
      </c>
      <c r="W936" s="86">
        <f>IF(B936="","", IF(ROUND(V936,10)=ROUND(D936,10),"Correct", "Error"))</f>
        <v/>
      </c>
      <c r="X936" s="158">
        <f>IF(B936="","", T936+U936)</f>
        <v/>
      </c>
    </row>
    <row customHeight="1" ht="13.5" r="937" s="75">
      <c r="A937" s="126">
        <f>IF('Time Series Inputs'!A937="","",'Time Series Inputs'!A937)</f>
        <v/>
      </c>
      <c r="B937" s="157">
        <f>IF('Time Series Inputs'!B937="","",'Time Series Inputs'!B937)</f>
        <v/>
      </c>
      <c r="C937" s="157">
        <f>IF('Time Series Inputs'!C937="","",'Time Series Inputs'!C937)</f>
        <v/>
      </c>
      <c r="D937" s="157">
        <f>IF(A937="","",'Apply Constraints'!A937)</f>
        <v/>
      </c>
      <c r="E937" s="157">
        <f>IF(B937="","",(V936*B937/B936/(1+V936*(B937/B936-1))))</f>
        <v/>
      </c>
      <c r="F937" s="157">
        <f>IF(B937="","",R936*B937+T936)</f>
        <v/>
      </c>
      <c r="G937" s="157">
        <f>IF(B937="","", E937*F937)</f>
        <v/>
      </c>
      <c r="H937" s="157">
        <f>IF(B937="","", F937 - R936*B937)</f>
        <v/>
      </c>
      <c r="I937" s="157">
        <f>IF(B937="","", G937/B937)</f>
        <v/>
      </c>
      <c r="J937" s="157">
        <f>IF(B937="","", -F937* (1-(1-ANNUAL_STRATEGY_FEE)^(1/252)))</f>
        <v/>
      </c>
      <c r="K937" s="157">
        <f>IF(B937="","", H937+J937)</f>
        <v/>
      </c>
      <c r="L937" s="157">
        <f>IF(B937="","", K937+G937)</f>
        <v/>
      </c>
      <c r="M937" s="157">
        <f>IF(B937="","", G937/L937)</f>
        <v/>
      </c>
      <c r="N937" s="157">
        <f>IF(B937="","",(D937-M937))</f>
        <v/>
      </c>
      <c r="O937" s="157">
        <f>IF(B937="","",BID_OFFER_SPREAD/2*D937)</f>
        <v/>
      </c>
      <c r="P937" s="157">
        <f>IF(A937="","",IF(D937=0,-E937,IF(AND(D937=(N937+O937),NOT(O937=0)),0,IF(D937&gt;=M937,N937/(1+O937),N937/(1-O937)))))</f>
        <v/>
      </c>
      <c r="Q937" s="157">
        <f>IF(B937="","", IF(D937=0,F937*P937/B937, L937*P937/B937))</f>
        <v/>
      </c>
      <c r="R937" s="157">
        <f>IF(B937="","", Q937+I937)</f>
        <v/>
      </c>
      <c r="S937" s="157">
        <f>IF(A937="","",IF(Q937&gt;0,-Q937*B937*(1+BID_OFFER_SPREAD/2),-Q937*B937*(1-BID_OFFER_SPREAD/2)))</f>
        <v/>
      </c>
      <c r="T937" s="157">
        <f>IF(B937="","", K937+S937)</f>
        <v/>
      </c>
      <c r="U937" s="157">
        <f>IF(B937="","", R937*B937)</f>
        <v/>
      </c>
      <c r="V937" s="157">
        <f>IF(E937="","",U937/(U937+T937))</f>
        <v/>
      </c>
      <c r="W937" s="86">
        <f>IF(B937="","", IF(ROUND(V937,10)=ROUND(D937,10),"Correct", "Error"))</f>
        <v/>
      </c>
      <c r="X937" s="158">
        <f>IF(B937="","", T937+U937)</f>
        <v/>
      </c>
    </row>
    <row customHeight="1" ht="13.5" r="938" s="75">
      <c r="A938" s="126">
        <f>IF('Time Series Inputs'!A938="","",'Time Series Inputs'!A938)</f>
        <v/>
      </c>
      <c r="B938" s="157">
        <f>IF('Time Series Inputs'!B938="","",'Time Series Inputs'!B938)</f>
        <v/>
      </c>
      <c r="C938" s="157">
        <f>IF('Time Series Inputs'!C938="","",'Time Series Inputs'!C938)</f>
        <v/>
      </c>
      <c r="D938" s="157">
        <f>IF(A938="","",'Apply Constraints'!A938)</f>
        <v/>
      </c>
      <c r="E938" s="157">
        <f>IF(B938="","",(V937*B938/B937/(1+V937*(B938/B937-1))))</f>
        <v/>
      </c>
      <c r="F938" s="157">
        <f>IF(B938="","",R937*B938+T937)</f>
        <v/>
      </c>
      <c r="G938" s="157">
        <f>IF(B938="","", E938*F938)</f>
        <v/>
      </c>
      <c r="H938" s="157">
        <f>IF(B938="","", F938 - R937*B938)</f>
        <v/>
      </c>
      <c r="I938" s="157">
        <f>IF(B938="","", G938/B938)</f>
        <v/>
      </c>
      <c r="J938" s="157">
        <f>IF(B938="","", -F938* (1-(1-ANNUAL_STRATEGY_FEE)^(1/252)))</f>
        <v/>
      </c>
      <c r="K938" s="157">
        <f>IF(B938="","", H938+J938)</f>
        <v/>
      </c>
      <c r="L938" s="157">
        <f>IF(B938="","", K938+G938)</f>
        <v/>
      </c>
      <c r="M938" s="157">
        <f>IF(B938="","", G938/L938)</f>
        <v/>
      </c>
      <c r="N938" s="157">
        <f>IF(B938="","",(D938-M938))</f>
        <v/>
      </c>
      <c r="O938" s="157">
        <f>IF(B938="","",BID_OFFER_SPREAD/2*D938)</f>
        <v/>
      </c>
      <c r="P938" s="157">
        <f>IF(A938="","",IF(D938=0,-E938,IF(AND(D938=(N938+O938),NOT(O938=0)),0,IF(D938&gt;=M938,N938/(1+O938),N938/(1-O938)))))</f>
        <v/>
      </c>
      <c r="Q938" s="157">
        <f>IF(B938="","", IF(D938=0,F938*P938/B938, L938*P938/B938))</f>
        <v/>
      </c>
      <c r="R938" s="157">
        <f>IF(B938="","", Q938+I938)</f>
        <v/>
      </c>
      <c r="S938" s="157">
        <f>IF(A938="","",IF(Q938&gt;0,-Q938*B938*(1+BID_OFFER_SPREAD/2),-Q938*B938*(1-BID_OFFER_SPREAD/2)))</f>
        <v/>
      </c>
      <c r="T938" s="157">
        <f>IF(B938="","", K938+S938)</f>
        <v/>
      </c>
      <c r="U938" s="157">
        <f>IF(B938="","", R938*B938)</f>
        <v/>
      </c>
      <c r="V938" s="157">
        <f>IF(E938="","",U938/(U938+T938))</f>
        <v/>
      </c>
      <c r="W938" s="86">
        <f>IF(B938="","", IF(ROUND(V938,10)=ROUND(D938,10),"Correct", "Error"))</f>
        <v/>
      </c>
      <c r="X938" s="158">
        <f>IF(B938="","", T938+U938)</f>
        <v/>
      </c>
    </row>
    <row customHeight="1" ht="13.5" r="939" s="75">
      <c r="A939" s="126">
        <f>IF('Time Series Inputs'!A939="","",'Time Series Inputs'!A939)</f>
        <v/>
      </c>
      <c r="B939" s="157">
        <f>IF('Time Series Inputs'!B939="","",'Time Series Inputs'!B939)</f>
        <v/>
      </c>
      <c r="C939" s="157">
        <f>IF('Time Series Inputs'!C939="","",'Time Series Inputs'!C939)</f>
        <v/>
      </c>
      <c r="D939" s="157">
        <f>IF(A939="","",'Apply Constraints'!A939)</f>
        <v/>
      </c>
      <c r="E939" s="157">
        <f>IF(B939="","",(V938*B939/B938/(1+V938*(B939/B938-1))))</f>
        <v/>
      </c>
      <c r="F939" s="157">
        <f>IF(B939="","",R938*B939+T938)</f>
        <v/>
      </c>
      <c r="G939" s="157">
        <f>IF(B939="","", E939*F939)</f>
        <v/>
      </c>
      <c r="H939" s="157">
        <f>IF(B939="","", F939 - R938*B939)</f>
        <v/>
      </c>
      <c r="I939" s="157">
        <f>IF(B939="","", G939/B939)</f>
        <v/>
      </c>
      <c r="J939" s="157">
        <f>IF(B939="","", -F939* (1-(1-ANNUAL_STRATEGY_FEE)^(1/252)))</f>
        <v/>
      </c>
      <c r="K939" s="157">
        <f>IF(B939="","", H939+J939)</f>
        <v/>
      </c>
      <c r="L939" s="157">
        <f>IF(B939="","", K939+G939)</f>
        <v/>
      </c>
      <c r="M939" s="157">
        <f>IF(B939="","", G939/L939)</f>
        <v/>
      </c>
      <c r="N939" s="157">
        <f>IF(B939="","",(D939-M939))</f>
        <v/>
      </c>
      <c r="O939" s="157">
        <f>IF(B939="","",BID_OFFER_SPREAD/2*D939)</f>
        <v/>
      </c>
      <c r="P939" s="157">
        <f>IF(A939="","",IF(D939=0,-E939,IF(AND(D939=(N939+O939),NOT(O939=0)),0,IF(D939&gt;=M939,N939/(1+O939),N939/(1-O939)))))</f>
        <v/>
      </c>
      <c r="Q939" s="157">
        <f>IF(B939="","", IF(D939=0,F939*P939/B939, L939*P939/B939))</f>
        <v/>
      </c>
      <c r="R939" s="157">
        <f>IF(B939="","", Q939+I939)</f>
        <v/>
      </c>
      <c r="S939" s="157">
        <f>IF(A939="","",IF(Q939&gt;0,-Q939*B939*(1+BID_OFFER_SPREAD/2),-Q939*B939*(1-BID_OFFER_SPREAD/2)))</f>
        <v/>
      </c>
      <c r="T939" s="157">
        <f>IF(B939="","", K939+S939)</f>
        <v/>
      </c>
      <c r="U939" s="157">
        <f>IF(B939="","", R939*B939)</f>
        <v/>
      </c>
      <c r="V939" s="157">
        <f>IF(E939="","",U939/(U939+T939))</f>
        <v/>
      </c>
      <c r="W939" s="86">
        <f>IF(B939="","", IF(ROUND(V939,10)=ROUND(D939,10),"Correct", "Error"))</f>
        <v/>
      </c>
      <c r="X939" s="158">
        <f>IF(B939="","", T939+U939)</f>
        <v/>
      </c>
    </row>
    <row customHeight="1" ht="13.5" r="940" s="75">
      <c r="A940" s="126">
        <f>IF('Time Series Inputs'!A940="","",'Time Series Inputs'!A940)</f>
        <v/>
      </c>
      <c r="B940" s="157">
        <f>IF('Time Series Inputs'!B940="","",'Time Series Inputs'!B940)</f>
        <v/>
      </c>
      <c r="C940" s="157">
        <f>IF('Time Series Inputs'!C940="","",'Time Series Inputs'!C940)</f>
        <v/>
      </c>
      <c r="D940" s="157">
        <f>IF(A940="","",'Apply Constraints'!A940)</f>
        <v/>
      </c>
      <c r="E940" s="157">
        <f>IF(B940="","",(V939*B940/B939/(1+V939*(B940/B939-1))))</f>
        <v/>
      </c>
      <c r="F940" s="157">
        <f>IF(B940="","",R939*B940+T939)</f>
        <v/>
      </c>
      <c r="G940" s="157">
        <f>IF(B940="","", E940*F940)</f>
        <v/>
      </c>
      <c r="H940" s="157">
        <f>IF(B940="","", F940 - R939*B940)</f>
        <v/>
      </c>
      <c r="I940" s="157">
        <f>IF(B940="","", G940/B940)</f>
        <v/>
      </c>
      <c r="J940" s="157">
        <f>IF(B940="","", -F940* (1-(1-ANNUAL_STRATEGY_FEE)^(1/252)))</f>
        <v/>
      </c>
      <c r="K940" s="157">
        <f>IF(B940="","", H940+J940)</f>
        <v/>
      </c>
      <c r="L940" s="157">
        <f>IF(B940="","", K940+G940)</f>
        <v/>
      </c>
      <c r="M940" s="157">
        <f>IF(B940="","", G940/L940)</f>
        <v/>
      </c>
      <c r="N940" s="157">
        <f>IF(B940="","",(D940-M940))</f>
        <v/>
      </c>
      <c r="O940" s="157">
        <f>IF(B940="","",BID_OFFER_SPREAD/2*D940)</f>
        <v/>
      </c>
      <c r="P940" s="157">
        <f>IF(A940="","",IF(D940=0,-E940,IF(AND(D940=(N940+O940),NOT(O940=0)),0,IF(D940&gt;=M940,N940/(1+O940),N940/(1-O940)))))</f>
        <v/>
      </c>
      <c r="Q940" s="157">
        <f>IF(B940="","", IF(D940=0,F940*P940/B940, L940*P940/B940))</f>
        <v/>
      </c>
      <c r="R940" s="157">
        <f>IF(B940="","", Q940+I940)</f>
        <v/>
      </c>
      <c r="S940" s="157">
        <f>IF(A940="","",IF(Q940&gt;0,-Q940*B940*(1+BID_OFFER_SPREAD/2),-Q940*B940*(1-BID_OFFER_SPREAD/2)))</f>
        <v/>
      </c>
      <c r="T940" s="157">
        <f>IF(B940="","", K940+S940)</f>
        <v/>
      </c>
      <c r="U940" s="157">
        <f>IF(B940="","", R940*B940)</f>
        <v/>
      </c>
      <c r="V940" s="157">
        <f>IF(E940="","",U940/(U940+T940))</f>
        <v/>
      </c>
      <c r="W940" s="86">
        <f>IF(B940="","", IF(ROUND(V940,10)=ROUND(D940,10),"Correct", "Error"))</f>
        <v/>
      </c>
      <c r="X940" s="158">
        <f>IF(B940="","", T940+U940)</f>
        <v/>
      </c>
    </row>
    <row customHeight="1" ht="13.5" r="941" s="75">
      <c r="A941" s="126">
        <f>IF('Time Series Inputs'!A941="","",'Time Series Inputs'!A941)</f>
        <v/>
      </c>
      <c r="B941" s="157">
        <f>IF('Time Series Inputs'!B941="","",'Time Series Inputs'!B941)</f>
        <v/>
      </c>
      <c r="C941" s="157">
        <f>IF('Time Series Inputs'!C941="","",'Time Series Inputs'!C941)</f>
        <v/>
      </c>
      <c r="D941" s="157">
        <f>IF(A941="","",'Apply Constraints'!A941)</f>
        <v/>
      </c>
      <c r="E941" s="157">
        <f>IF(B941="","",(V940*B941/B940/(1+V940*(B941/B940-1))))</f>
        <v/>
      </c>
      <c r="F941" s="157">
        <f>IF(B941="","",R940*B941+T940)</f>
        <v/>
      </c>
      <c r="G941" s="157">
        <f>IF(B941="","", E941*F941)</f>
        <v/>
      </c>
      <c r="H941" s="157">
        <f>IF(B941="","", F941 - R940*B941)</f>
        <v/>
      </c>
      <c r="I941" s="157">
        <f>IF(B941="","", G941/B941)</f>
        <v/>
      </c>
      <c r="J941" s="157">
        <f>IF(B941="","", -F941* (1-(1-ANNUAL_STRATEGY_FEE)^(1/252)))</f>
        <v/>
      </c>
      <c r="K941" s="157">
        <f>IF(B941="","", H941+J941)</f>
        <v/>
      </c>
      <c r="L941" s="157">
        <f>IF(B941="","", K941+G941)</f>
        <v/>
      </c>
      <c r="M941" s="157">
        <f>IF(B941="","", G941/L941)</f>
        <v/>
      </c>
      <c r="N941" s="157">
        <f>IF(B941="","",(D941-M941))</f>
        <v/>
      </c>
      <c r="O941" s="157">
        <f>IF(B941="","",BID_OFFER_SPREAD/2*D941)</f>
        <v/>
      </c>
      <c r="P941" s="157">
        <f>IF(A941="","",IF(D941=0,-E941,IF(AND(D941=(N941+O941),NOT(O941=0)),0,IF(D941&gt;=M941,N941/(1+O941),N941/(1-O941)))))</f>
        <v/>
      </c>
      <c r="Q941" s="157">
        <f>IF(B941="","", IF(D941=0,F941*P941/B941, L941*P941/B941))</f>
        <v/>
      </c>
      <c r="R941" s="157">
        <f>IF(B941="","", Q941+I941)</f>
        <v/>
      </c>
      <c r="S941" s="157">
        <f>IF(A941="","",IF(Q941&gt;0,-Q941*B941*(1+BID_OFFER_SPREAD/2),-Q941*B941*(1-BID_OFFER_SPREAD/2)))</f>
        <v/>
      </c>
      <c r="T941" s="157">
        <f>IF(B941="","", K941+S941)</f>
        <v/>
      </c>
      <c r="U941" s="157">
        <f>IF(B941="","", R941*B941)</f>
        <v/>
      </c>
      <c r="V941" s="157">
        <f>IF(E941="","",U941/(U941+T941))</f>
        <v/>
      </c>
      <c r="W941" s="86">
        <f>IF(B941="","", IF(ROUND(V941,10)=ROUND(D941,10),"Correct", "Error"))</f>
        <v/>
      </c>
      <c r="X941" s="158">
        <f>IF(B941="","", T941+U941)</f>
        <v/>
      </c>
    </row>
    <row customHeight="1" ht="13.5" r="942" s="75">
      <c r="A942" s="126">
        <f>IF('Time Series Inputs'!A942="","",'Time Series Inputs'!A942)</f>
        <v/>
      </c>
      <c r="B942" s="157">
        <f>IF('Time Series Inputs'!B942="","",'Time Series Inputs'!B942)</f>
        <v/>
      </c>
      <c r="C942" s="157">
        <f>IF('Time Series Inputs'!C942="","",'Time Series Inputs'!C942)</f>
        <v/>
      </c>
      <c r="D942" s="157">
        <f>IF(A942="","",'Apply Constraints'!A942)</f>
        <v/>
      </c>
      <c r="E942" s="157">
        <f>IF(B942="","",(V941*B942/B941/(1+V941*(B942/B941-1))))</f>
        <v/>
      </c>
      <c r="F942" s="157">
        <f>IF(B942="","",R941*B942+T941)</f>
        <v/>
      </c>
      <c r="G942" s="157">
        <f>IF(B942="","", E942*F942)</f>
        <v/>
      </c>
      <c r="H942" s="157">
        <f>IF(B942="","", F942 - R941*B942)</f>
        <v/>
      </c>
      <c r="I942" s="157">
        <f>IF(B942="","", G942/B942)</f>
        <v/>
      </c>
      <c r="J942" s="157">
        <f>IF(B942="","", -F942* (1-(1-ANNUAL_STRATEGY_FEE)^(1/252)))</f>
        <v/>
      </c>
      <c r="K942" s="157">
        <f>IF(B942="","", H942+J942)</f>
        <v/>
      </c>
      <c r="L942" s="157">
        <f>IF(B942="","", K942+G942)</f>
        <v/>
      </c>
      <c r="M942" s="157">
        <f>IF(B942="","", G942/L942)</f>
        <v/>
      </c>
      <c r="N942" s="157">
        <f>IF(B942="","",(D942-M942))</f>
        <v/>
      </c>
      <c r="O942" s="157">
        <f>IF(B942="","",BID_OFFER_SPREAD/2*D942)</f>
        <v/>
      </c>
      <c r="P942" s="157">
        <f>IF(A942="","",IF(D942=0,-E942,IF(AND(D942=(N942+O942),NOT(O942=0)),0,IF(D942&gt;=M942,N942/(1+O942),N942/(1-O942)))))</f>
        <v/>
      </c>
      <c r="Q942" s="157">
        <f>IF(B942="","", IF(D942=0,F942*P942/B942, L942*P942/B942))</f>
        <v/>
      </c>
      <c r="R942" s="157">
        <f>IF(B942="","", Q942+I942)</f>
        <v/>
      </c>
      <c r="S942" s="157">
        <f>IF(A942="","",IF(Q942&gt;0,-Q942*B942*(1+BID_OFFER_SPREAD/2),-Q942*B942*(1-BID_OFFER_SPREAD/2)))</f>
        <v/>
      </c>
      <c r="T942" s="157">
        <f>IF(B942="","", K942+S942)</f>
        <v/>
      </c>
      <c r="U942" s="157">
        <f>IF(B942="","", R942*B942)</f>
        <v/>
      </c>
      <c r="V942" s="157">
        <f>IF(E942="","",U942/(U942+T942))</f>
        <v/>
      </c>
      <c r="W942" s="86">
        <f>IF(B942="","", IF(ROUND(V942,10)=ROUND(D942,10),"Correct", "Error"))</f>
        <v/>
      </c>
      <c r="X942" s="158">
        <f>IF(B942="","", T942+U942)</f>
        <v/>
      </c>
    </row>
    <row customHeight="1" ht="13.5" r="943" s="75">
      <c r="A943" s="126">
        <f>IF('Time Series Inputs'!A943="","",'Time Series Inputs'!A943)</f>
        <v/>
      </c>
      <c r="B943" s="157">
        <f>IF('Time Series Inputs'!B943="","",'Time Series Inputs'!B943)</f>
        <v/>
      </c>
      <c r="C943" s="157">
        <f>IF('Time Series Inputs'!C943="","",'Time Series Inputs'!C943)</f>
        <v/>
      </c>
      <c r="D943" s="157">
        <f>IF(A943="","",'Apply Constraints'!A943)</f>
        <v/>
      </c>
      <c r="E943" s="157">
        <f>IF(B943="","",(V942*B943/B942/(1+V942*(B943/B942-1))))</f>
        <v/>
      </c>
      <c r="F943" s="157">
        <f>IF(B943="","",R942*B943+T942)</f>
        <v/>
      </c>
      <c r="G943" s="157">
        <f>IF(B943="","", E943*F943)</f>
        <v/>
      </c>
      <c r="H943" s="157">
        <f>IF(B943="","", F943 - R942*B943)</f>
        <v/>
      </c>
      <c r="I943" s="157">
        <f>IF(B943="","", G943/B943)</f>
        <v/>
      </c>
      <c r="J943" s="157">
        <f>IF(B943="","", -F943* (1-(1-ANNUAL_STRATEGY_FEE)^(1/252)))</f>
        <v/>
      </c>
      <c r="K943" s="157">
        <f>IF(B943="","", H943+J943)</f>
        <v/>
      </c>
      <c r="L943" s="157">
        <f>IF(B943="","", K943+G943)</f>
        <v/>
      </c>
      <c r="M943" s="157">
        <f>IF(B943="","", G943/L943)</f>
        <v/>
      </c>
      <c r="N943" s="157">
        <f>IF(B943="","",(D943-M943))</f>
        <v/>
      </c>
      <c r="O943" s="157">
        <f>IF(B943="","",BID_OFFER_SPREAD/2*D943)</f>
        <v/>
      </c>
      <c r="P943" s="157">
        <f>IF(A943="","",IF(D943=0,-E943,IF(AND(D943=(N943+O943),NOT(O943=0)),0,IF(D943&gt;=M943,N943/(1+O943),N943/(1-O943)))))</f>
        <v/>
      </c>
      <c r="Q943" s="157">
        <f>IF(B943="","", IF(D943=0,F943*P943/B943, L943*P943/B943))</f>
        <v/>
      </c>
      <c r="R943" s="157">
        <f>IF(B943="","", Q943+I943)</f>
        <v/>
      </c>
      <c r="S943" s="157">
        <f>IF(A943="","",IF(Q943&gt;0,-Q943*B943*(1+BID_OFFER_SPREAD/2),-Q943*B943*(1-BID_OFFER_SPREAD/2)))</f>
        <v/>
      </c>
      <c r="T943" s="157">
        <f>IF(B943="","", K943+S943)</f>
        <v/>
      </c>
      <c r="U943" s="157">
        <f>IF(B943="","", R943*B943)</f>
        <v/>
      </c>
      <c r="V943" s="157">
        <f>IF(E943="","",U943/(U943+T943))</f>
        <v/>
      </c>
      <c r="W943" s="86">
        <f>IF(B943="","", IF(ROUND(V943,10)=ROUND(D943,10),"Correct", "Error"))</f>
        <v/>
      </c>
      <c r="X943" s="158">
        <f>IF(B943="","", T943+U943)</f>
        <v/>
      </c>
    </row>
    <row customHeight="1" ht="13.5" r="944" s="75">
      <c r="A944" s="126">
        <f>IF('Time Series Inputs'!A944="","",'Time Series Inputs'!A944)</f>
        <v/>
      </c>
      <c r="B944" s="157">
        <f>IF('Time Series Inputs'!B944="","",'Time Series Inputs'!B944)</f>
        <v/>
      </c>
      <c r="C944" s="157">
        <f>IF('Time Series Inputs'!C944="","",'Time Series Inputs'!C944)</f>
        <v/>
      </c>
      <c r="D944" s="157">
        <f>IF(A944="","",'Apply Constraints'!A944)</f>
        <v/>
      </c>
      <c r="E944" s="157">
        <f>IF(B944="","",(V943*B944/B943/(1+V943*(B944/B943-1))))</f>
        <v/>
      </c>
      <c r="F944" s="157">
        <f>IF(B944="","",R943*B944+T943)</f>
        <v/>
      </c>
      <c r="G944" s="157">
        <f>IF(B944="","", E944*F944)</f>
        <v/>
      </c>
      <c r="H944" s="157">
        <f>IF(B944="","", F944 - R943*B944)</f>
        <v/>
      </c>
      <c r="I944" s="157">
        <f>IF(B944="","", G944/B944)</f>
        <v/>
      </c>
      <c r="J944" s="157">
        <f>IF(B944="","", -F944* (1-(1-ANNUAL_STRATEGY_FEE)^(1/252)))</f>
        <v/>
      </c>
      <c r="K944" s="157">
        <f>IF(B944="","", H944+J944)</f>
        <v/>
      </c>
      <c r="L944" s="157">
        <f>IF(B944="","", K944+G944)</f>
        <v/>
      </c>
      <c r="M944" s="157">
        <f>IF(B944="","", G944/L944)</f>
        <v/>
      </c>
      <c r="N944" s="157">
        <f>IF(B944="","",(D944-M944))</f>
        <v/>
      </c>
      <c r="O944" s="157">
        <f>IF(B944="","",BID_OFFER_SPREAD/2*D944)</f>
        <v/>
      </c>
      <c r="P944" s="157">
        <f>IF(A944="","",IF(D944=0,-E944,IF(AND(D944=(N944+O944),NOT(O944=0)),0,IF(D944&gt;=M944,N944/(1+O944),N944/(1-O944)))))</f>
        <v/>
      </c>
      <c r="Q944" s="157">
        <f>IF(B944="","", IF(D944=0,F944*P944/B944, L944*P944/B944))</f>
        <v/>
      </c>
      <c r="R944" s="157">
        <f>IF(B944="","", Q944+I944)</f>
        <v/>
      </c>
      <c r="S944" s="157">
        <f>IF(A944="","",IF(Q944&gt;0,-Q944*B944*(1+BID_OFFER_SPREAD/2),-Q944*B944*(1-BID_OFFER_SPREAD/2)))</f>
        <v/>
      </c>
      <c r="T944" s="157">
        <f>IF(B944="","", K944+S944)</f>
        <v/>
      </c>
      <c r="U944" s="157">
        <f>IF(B944="","", R944*B944)</f>
        <v/>
      </c>
      <c r="V944" s="157">
        <f>IF(E944="","",U944/(U944+T944))</f>
        <v/>
      </c>
      <c r="W944" s="86">
        <f>IF(B944="","", IF(ROUND(V944,10)=ROUND(D944,10),"Correct", "Error"))</f>
        <v/>
      </c>
      <c r="X944" s="158">
        <f>IF(B944="","", T944+U944)</f>
        <v/>
      </c>
    </row>
    <row customHeight="1" ht="13.5" r="945" s="75">
      <c r="A945" s="126">
        <f>IF('Time Series Inputs'!A945="","",'Time Series Inputs'!A945)</f>
        <v/>
      </c>
      <c r="B945" s="157">
        <f>IF('Time Series Inputs'!B945="","",'Time Series Inputs'!B945)</f>
        <v/>
      </c>
      <c r="C945" s="157">
        <f>IF('Time Series Inputs'!C945="","",'Time Series Inputs'!C945)</f>
        <v/>
      </c>
      <c r="D945" s="157">
        <f>IF(A945="","",'Apply Constraints'!A945)</f>
        <v/>
      </c>
      <c r="E945" s="157">
        <f>IF(B945="","",(V944*B945/B944/(1+V944*(B945/B944-1))))</f>
        <v/>
      </c>
      <c r="F945" s="157">
        <f>IF(B945="","",R944*B945+T944)</f>
        <v/>
      </c>
      <c r="G945" s="157">
        <f>IF(B945="","", E945*F945)</f>
        <v/>
      </c>
      <c r="H945" s="157">
        <f>IF(B945="","", F945 - R944*B945)</f>
        <v/>
      </c>
      <c r="I945" s="157">
        <f>IF(B945="","", G945/B945)</f>
        <v/>
      </c>
      <c r="J945" s="157">
        <f>IF(B945="","", -F945* (1-(1-ANNUAL_STRATEGY_FEE)^(1/252)))</f>
        <v/>
      </c>
      <c r="K945" s="157">
        <f>IF(B945="","", H945+J945)</f>
        <v/>
      </c>
      <c r="L945" s="157">
        <f>IF(B945="","", K945+G945)</f>
        <v/>
      </c>
      <c r="M945" s="157">
        <f>IF(B945="","", G945/L945)</f>
        <v/>
      </c>
      <c r="N945" s="157">
        <f>IF(B945="","",(D945-M945))</f>
        <v/>
      </c>
      <c r="O945" s="157">
        <f>IF(B945="","",BID_OFFER_SPREAD/2*D945)</f>
        <v/>
      </c>
      <c r="P945" s="157">
        <f>IF(A945="","",IF(D945=0,-E945,IF(AND(D945=(N945+O945),NOT(O945=0)),0,IF(D945&gt;=M945,N945/(1+O945),N945/(1-O945)))))</f>
        <v/>
      </c>
      <c r="Q945" s="157">
        <f>IF(B945="","", IF(D945=0,F945*P945/B945, L945*P945/B945))</f>
        <v/>
      </c>
      <c r="R945" s="157">
        <f>IF(B945="","", Q945+I945)</f>
        <v/>
      </c>
      <c r="S945" s="157">
        <f>IF(A945="","",IF(Q945&gt;0,-Q945*B945*(1+BID_OFFER_SPREAD/2),-Q945*B945*(1-BID_OFFER_SPREAD/2)))</f>
        <v/>
      </c>
      <c r="T945" s="157">
        <f>IF(B945="","", K945+S945)</f>
        <v/>
      </c>
      <c r="U945" s="157">
        <f>IF(B945="","", R945*B945)</f>
        <v/>
      </c>
      <c r="V945" s="157">
        <f>IF(E945="","",U945/(U945+T945))</f>
        <v/>
      </c>
      <c r="W945" s="86">
        <f>IF(B945="","", IF(ROUND(V945,10)=ROUND(D945,10),"Correct", "Error"))</f>
        <v/>
      </c>
      <c r="X945" s="158">
        <f>IF(B945="","", T945+U945)</f>
        <v/>
      </c>
    </row>
    <row customHeight="1" ht="13.5" r="946" s="75">
      <c r="A946" s="126">
        <f>IF('Time Series Inputs'!A946="","",'Time Series Inputs'!A946)</f>
        <v/>
      </c>
      <c r="B946" s="157">
        <f>IF('Time Series Inputs'!B946="","",'Time Series Inputs'!B946)</f>
        <v/>
      </c>
      <c r="C946" s="157">
        <f>IF('Time Series Inputs'!C946="","",'Time Series Inputs'!C946)</f>
        <v/>
      </c>
      <c r="D946" s="157">
        <f>IF(A946="","",'Apply Constraints'!A946)</f>
        <v/>
      </c>
      <c r="E946" s="157">
        <f>IF(B946="","",(V945*B946/B945/(1+V945*(B946/B945-1))))</f>
        <v/>
      </c>
      <c r="F946" s="157">
        <f>IF(B946="","",R945*B946+T945)</f>
        <v/>
      </c>
      <c r="G946" s="157">
        <f>IF(B946="","", E946*F946)</f>
        <v/>
      </c>
      <c r="H946" s="157">
        <f>IF(B946="","", F946 - R945*B946)</f>
        <v/>
      </c>
      <c r="I946" s="157">
        <f>IF(B946="","", G946/B946)</f>
        <v/>
      </c>
      <c r="J946" s="157">
        <f>IF(B946="","", -F946* (1-(1-ANNUAL_STRATEGY_FEE)^(1/252)))</f>
        <v/>
      </c>
      <c r="K946" s="157">
        <f>IF(B946="","", H946+J946)</f>
        <v/>
      </c>
      <c r="L946" s="157">
        <f>IF(B946="","", K946+G946)</f>
        <v/>
      </c>
      <c r="M946" s="157">
        <f>IF(B946="","", G946/L946)</f>
        <v/>
      </c>
      <c r="N946" s="157">
        <f>IF(B946="","",(D946-M946))</f>
        <v/>
      </c>
      <c r="O946" s="157">
        <f>IF(B946="","",BID_OFFER_SPREAD/2*D946)</f>
        <v/>
      </c>
      <c r="P946" s="157">
        <f>IF(A946="","",IF(D946=0,-E946,IF(AND(D946=(N946+O946),NOT(O946=0)),0,IF(D946&gt;=M946,N946/(1+O946),N946/(1-O946)))))</f>
        <v/>
      </c>
      <c r="Q946" s="157">
        <f>IF(B946="","", IF(D946=0,F946*P946/B946, L946*P946/B946))</f>
        <v/>
      </c>
      <c r="R946" s="157">
        <f>IF(B946="","", Q946+I946)</f>
        <v/>
      </c>
      <c r="S946" s="157">
        <f>IF(A946="","",IF(Q946&gt;0,-Q946*B946*(1+BID_OFFER_SPREAD/2),-Q946*B946*(1-BID_OFFER_SPREAD/2)))</f>
        <v/>
      </c>
      <c r="T946" s="157">
        <f>IF(B946="","", K946+S946)</f>
        <v/>
      </c>
      <c r="U946" s="157">
        <f>IF(B946="","", R946*B946)</f>
        <v/>
      </c>
      <c r="V946" s="157">
        <f>IF(E946="","",U946/(U946+T946))</f>
        <v/>
      </c>
      <c r="W946" s="86">
        <f>IF(B946="","", IF(ROUND(V946,10)=ROUND(D946,10),"Correct", "Error"))</f>
        <v/>
      </c>
      <c r="X946" s="158">
        <f>IF(B946="","", T946+U946)</f>
        <v/>
      </c>
    </row>
    <row customHeight="1" ht="13.5" r="947" s="75">
      <c r="A947" s="126">
        <f>IF('Time Series Inputs'!A947="","",'Time Series Inputs'!A947)</f>
        <v/>
      </c>
      <c r="B947" s="157">
        <f>IF('Time Series Inputs'!B947="","",'Time Series Inputs'!B947)</f>
        <v/>
      </c>
      <c r="C947" s="157">
        <f>IF('Time Series Inputs'!C947="","",'Time Series Inputs'!C947)</f>
        <v/>
      </c>
      <c r="D947" s="157">
        <f>IF(A947="","",'Apply Constraints'!A947)</f>
        <v/>
      </c>
      <c r="E947" s="157">
        <f>IF(B947="","",(V946*B947/B946/(1+V946*(B947/B946-1))))</f>
        <v/>
      </c>
      <c r="F947" s="157">
        <f>IF(B947="","",R946*B947+T946)</f>
        <v/>
      </c>
      <c r="G947" s="157">
        <f>IF(B947="","", E947*F947)</f>
        <v/>
      </c>
      <c r="H947" s="157">
        <f>IF(B947="","", F947 - R946*B947)</f>
        <v/>
      </c>
      <c r="I947" s="157">
        <f>IF(B947="","", G947/B947)</f>
        <v/>
      </c>
      <c r="J947" s="157">
        <f>IF(B947="","", -F947* (1-(1-ANNUAL_STRATEGY_FEE)^(1/252)))</f>
        <v/>
      </c>
      <c r="K947" s="157">
        <f>IF(B947="","", H947+J947)</f>
        <v/>
      </c>
      <c r="L947" s="157">
        <f>IF(B947="","", K947+G947)</f>
        <v/>
      </c>
      <c r="M947" s="157">
        <f>IF(B947="","", G947/L947)</f>
        <v/>
      </c>
      <c r="N947" s="157">
        <f>IF(B947="","",(D947-M947))</f>
        <v/>
      </c>
      <c r="O947" s="157">
        <f>IF(B947="","",BID_OFFER_SPREAD/2*D947)</f>
        <v/>
      </c>
      <c r="P947" s="157">
        <f>IF(A947="","",IF(D947=0,-E947,IF(AND(D947=(N947+O947),NOT(O947=0)),0,IF(D947&gt;=M947,N947/(1+O947),N947/(1-O947)))))</f>
        <v/>
      </c>
      <c r="Q947" s="157">
        <f>IF(B947="","", IF(D947=0,F947*P947/B947, L947*P947/B947))</f>
        <v/>
      </c>
      <c r="R947" s="157">
        <f>IF(B947="","", Q947+I947)</f>
        <v/>
      </c>
      <c r="S947" s="157">
        <f>IF(A947="","",IF(Q947&gt;0,-Q947*B947*(1+BID_OFFER_SPREAD/2),-Q947*B947*(1-BID_OFFER_SPREAD/2)))</f>
        <v/>
      </c>
      <c r="T947" s="157">
        <f>IF(B947="","", K947+S947)</f>
        <v/>
      </c>
      <c r="U947" s="157">
        <f>IF(B947="","", R947*B947)</f>
        <v/>
      </c>
      <c r="V947" s="157">
        <f>IF(E947="","",U947/(U947+T947))</f>
        <v/>
      </c>
      <c r="W947" s="86">
        <f>IF(B947="","", IF(ROUND(V947,10)=ROUND(D947,10),"Correct", "Error"))</f>
        <v/>
      </c>
      <c r="X947" s="158">
        <f>IF(B947="","", T947+U947)</f>
        <v/>
      </c>
    </row>
    <row customHeight="1" ht="13.5" r="948" s="75">
      <c r="A948" s="126">
        <f>IF('Time Series Inputs'!A948="","",'Time Series Inputs'!A948)</f>
        <v/>
      </c>
      <c r="B948" s="157">
        <f>IF('Time Series Inputs'!B948="","",'Time Series Inputs'!B948)</f>
        <v/>
      </c>
      <c r="C948" s="157">
        <f>IF('Time Series Inputs'!C948="","",'Time Series Inputs'!C948)</f>
        <v/>
      </c>
      <c r="D948" s="157">
        <f>IF(A948="","",'Apply Constraints'!A948)</f>
        <v/>
      </c>
      <c r="E948" s="157">
        <f>IF(B948="","",(V947*B948/B947/(1+V947*(B948/B947-1))))</f>
        <v/>
      </c>
      <c r="F948" s="157">
        <f>IF(B948="","",R947*B948+T947)</f>
        <v/>
      </c>
      <c r="G948" s="157">
        <f>IF(B948="","", E948*F948)</f>
        <v/>
      </c>
      <c r="H948" s="157">
        <f>IF(B948="","", F948 - R947*B948)</f>
        <v/>
      </c>
      <c r="I948" s="157">
        <f>IF(B948="","", G948/B948)</f>
        <v/>
      </c>
      <c r="J948" s="157">
        <f>IF(B948="","", -F948* (1-(1-ANNUAL_STRATEGY_FEE)^(1/252)))</f>
        <v/>
      </c>
      <c r="K948" s="157">
        <f>IF(B948="","", H948+J948)</f>
        <v/>
      </c>
      <c r="L948" s="157">
        <f>IF(B948="","", K948+G948)</f>
        <v/>
      </c>
      <c r="M948" s="157">
        <f>IF(B948="","", G948/L948)</f>
        <v/>
      </c>
      <c r="N948" s="157">
        <f>IF(B948="","",(D948-M948))</f>
        <v/>
      </c>
      <c r="O948" s="157">
        <f>IF(B948="","",BID_OFFER_SPREAD/2*D948)</f>
        <v/>
      </c>
      <c r="P948" s="157">
        <f>IF(A948="","",IF(D948=0,-E948,IF(AND(D948=(N948+O948),NOT(O948=0)),0,IF(D948&gt;=M948,N948/(1+O948),N948/(1-O948)))))</f>
        <v/>
      </c>
      <c r="Q948" s="157">
        <f>IF(B948="","", IF(D948=0,F948*P948/B948, L948*P948/B948))</f>
        <v/>
      </c>
      <c r="R948" s="157">
        <f>IF(B948="","", Q948+I948)</f>
        <v/>
      </c>
      <c r="S948" s="157">
        <f>IF(A948="","",IF(Q948&gt;0,-Q948*B948*(1+BID_OFFER_SPREAD/2),-Q948*B948*(1-BID_OFFER_SPREAD/2)))</f>
        <v/>
      </c>
      <c r="T948" s="157">
        <f>IF(B948="","", K948+S948)</f>
        <v/>
      </c>
      <c r="U948" s="157">
        <f>IF(B948="","", R948*B948)</f>
        <v/>
      </c>
      <c r="V948" s="157">
        <f>IF(E948="","",U948/(U948+T948))</f>
        <v/>
      </c>
      <c r="W948" s="86">
        <f>IF(B948="","", IF(ROUND(V948,10)=ROUND(D948,10),"Correct", "Error"))</f>
        <v/>
      </c>
      <c r="X948" s="158">
        <f>IF(B948="","", T948+U948)</f>
        <v/>
      </c>
    </row>
    <row customHeight="1" ht="13.5" r="949" s="75">
      <c r="A949" s="126">
        <f>IF('Time Series Inputs'!A949="","",'Time Series Inputs'!A949)</f>
        <v/>
      </c>
      <c r="B949" s="157">
        <f>IF('Time Series Inputs'!B949="","",'Time Series Inputs'!B949)</f>
        <v/>
      </c>
      <c r="C949" s="157">
        <f>IF('Time Series Inputs'!C949="","",'Time Series Inputs'!C949)</f>
        <v/>
      </c>
      <c r="D949" s="157">
        <f>IF(A949="","",'Apply Constraints'!A949)</f>
        <v/>
      </c>
      <c r="E949" s="157">
        <f>IF(B949="","",(V948*B949/B948/(1+V948*(B949/B948-1))))</f>
        <v/>
      </c>
      <c r="F949" s="157">
        <f>IF(B949="","",R948*B949+T948)</f>
        <v/>
      </c>
      <c r="G949" s="157">
        <f>IF(B949="","", E949*F949)</f>
        <v/>
      </c>
      <c r="H949" s="157">
        <f>IF(B949="","", F949 - R948*B949)</f>
        <v/>
      </c>
      <c r="I949" s="157">
        <f>IF(B949="","", G949/B949)</f>
        <v/>
      </c>
      <c r="J949" s="157">
        <f>IF(B949="","", -F949* (1-(1-ANNUAL_STRATEGY_FEE)^(1/252)))</f>
        <v/>
      </c>
      <c r="K949" s="157">
        <f>IF(B949="","", H949+J949)</f>
        <v/>
      </c>
      <c r="L949" s="157">
        <f>IF(B949="","", K949+G949)</f>
        <v/>
      </c>
      <c r="M949" s="157">
        <f>IF(B949="","", G949/L949)</f>
        <v/>
      </c>
      <c r="N949" s="157">
        <f>IF(B949="","",(D949-M949))</f>
        <v/>
      </c>
      <c r="O949" s="157">
        <f>IF(B949="","",BID_OFFER_SPREAD/2*D949)</f>
        <v/>
      </c>
      <c r="P949" s="157">
        <f>IF(A949="","",IF(D949=0,-E949,IF(AND(D949=(N949+O949),NOT(O949=0)),0,IF(D949&gt;=M949,N949/(1+O949),N949/(1-O949)))))</f>
        <v/>
      </c>
      <c r="Q949" s="157">
        <f>IF(B949="","", IF(D949=0,F949*P949/B949, L949*P949/B949))</f>
        <v/>
      </c>
      <c r="R949" s="157">
        <f>IF(B949="","", Q949+I949)</f>
        <v/>
      </c>
      <c r="S949" s="157">
        <f>IF(A949="","",IF(Q949&gt;0,-Q949*B949*(1+BID_OFFER_SPREAD/2),-Q949*B949*(1-BID_OFFER_SPREAD/2)))</f>
        <v/>
      </c>
      <c r="T949" s="157">
        <f>IF(B949="","", K949+S949)</f>
        <v/>
      </c>
      <c r="U949" s="157">
        <f>IF(B949="","", R949*B949)</f>
        <v/>
      </c>
      <c r="V949" s="157">
        <f>IF(E949="","",U949/(U949+T949))</f>
        <v/>
      </c>
      <c r="W949" s="86">
        <f>IF(B949="","", IF(ROUND(V949,10)=ROUND(D949,10),"Correct", "Error"))</f>
        <v/>
      </c>
      <c r="X949" s="158">
        <f>IF(B949="","", T949+U949)</f>
        <v/>
      </c>
    </row>
    <row customHeight="1" ht="13.5" r="950" s="75">
      <c r="A950" s="126">
        <f>IF('Time Series Inputs'!A950="","",'Time Series Inputs'!A950)</f>
        <v/>
      </c>
      <c r="B950" s="157">
        <f>IF('Time Series Inputs'!B950="","",'Time Series Inputs'!B950)</f>
        <v/>
      </c>
      <c r="C950" s="157">
        <f>IF('Time Series Inputs'!C950="","",'Time Series Inputs'!C950)</f>
        <v/>
      </c>
      <c r="D950" s="157">
        <f>IF(A950="","",'Apply Constraints'!A950)</f>
        <v/>
      </c>
      <c r="E950" s="157">
        <f>IF(B950="","",(V949*B950/B949/(1+V949*(B950/B949-1))))</f>
        <v/>
      </c>
      <c r="F950" s="157">
        <f>IF(B950="","",R949*B950+T949)</f>
        <v/>
      </c>
      <c r="G950" s="157">
        <f>IF(B950="","", E950*F950)</f>
        <v/>
      </c>
      <c r="H950" s="157">
        <f>IF(B950="","", F950 - R949*B950)</f>
        <v/>
      </c>
      <c r="I950" s="157">
        <f>IF(B950="","", G950/B950)</f>
        <v/>
      </c>
      <c r="J950" s="157">
        <f>IF(B950="","", -F950* (1-(1-ANNUAL_STRATEGY_FEE)^(1/252)))</f>
        <v/>
      </c>
      <c r="K950" s="157">
        <f>IF(B950="","", H950+J950)</f>
        <v/>
      </c>
      <c r="L950" s="157">
        <f>IF(B950="","", K950+G950)</f>
        <v/>
      </c>
      <c r="M950" s="157">
        <f>IF(B950="","", G950/L950)</f>
        <v/>
      </c>
      <c r="N950" s="157">
        <f>IF(B950="","",(D950-M950))</f>
        <v/>
      </c>
      <c r="O950" s="157">
        <f>IF(B950="","",BID_OFFER_SPREAD/2*D950)</f>
        <v/>
      </c>
      <c r="P950" s="157">
        <f>IF(A950="","",IF(D950=0,-E950,IF(AND(D950=(N950+O950),NOT(O950=0)),0,IF(D950&gt;=M950,N950/(1+O950),N950/(1-O950)))))</f>
        <v/>
      </c>
      <c r="Q950" s="157">
        <f>IF(B950="","", IF(D950=0,F950*P950/B950, L950*P950/B950))</f>
        <v/>
      </c>
      <c r="R950" s="157">
        <f>IF(B950="","", Q950+I950)</f>
        <v/>
      </c>
      <c r="S950" s="157">
        <f>IF(A950="","",IF(Q950&gt;0,-Q950*B950*(1+BID_OFFER_SPREAD/2),-Q950*B950*(1-BID_OFFER_SPREAD/2)))</f>
        <v/>
      </c>
      <c r="T950" s="157">
        <f>IF(B950="","", K950+S950)</f>
        <v/>
      </c>
      <c r="U950" s="157">
        <f>IF(B950="","", R950*B950)</f>
        <v/>
      </c>
      <c r="V950" s="157">
        <f>IF(E950="","",U950/(U950+T950))</f>
        <v/>
      </c>
      <c r="W950" s="86">
        <f>IF(B950="","", IF(ROUND(V950,10)=ROUND(D950,10),"Correct", "Error"))</f>
        <v/>
      </c>
      <c r="X950" s="158">
        <f>IF(B950="","", T950+U950)</f>
        <v/>
      </c>
    </row>
    <row customHeight="1" ht="13.5" r="951" s="75">
      <c r="A951" s="126">
        <f>IF('Time Series Inputs'!A951="","",'Time Series Inputs'!A951)</f>
        <v/>
      </c>
      <c r="B951" s="157">
        <f>IF('Time Series Inputs'!B951="","",'Time Series Inputs'!B951)</f>
        <v/>
      </c>
      <c r="C951" s="157">
        <f>IF('Time Series Inputs'!C951="","",'Time Series Inputs'!C951)</f>
        <v/>
      </c>
      <c r="D951" s="157">
        <f>IF(A951="","",'Apply Constraints'!A951)</f>
        <v/>
      </c>
      <c r="E951" s="157">
        <f>IF(B951="","",(V950*B951/B950/(1+V950*(B951/B950-1))))</f>
        <v/>
      </c>
      <c r="F951" s="157">
        <f>IF(B951="","",R950*B951+T950)</f>
        <v/>
      </c>
      <c r="G951" s="157">
        <f>IF(B951="","", E951*F951)</f>
        <v/>
      </c>
      <c r="H951" s="157">
        <f>IF(B951="","", F951 - R950*B951)</f>
        <v/>
      </c>
      <c r="I951" s="157">
        <f>IF(B951="","", G951/B951)</f>
        <v/>
      </c>
      <c r="J951" s="157">
        <f>IF(B951="","", -F951* (1-(1-ANNUAL_STRATEGY_FEE)^(1/252)))</f>
        <v/>
      </c>
      <c r="K951" s="157">
        <f>IF(B951="","", H951+J951)</f>
        <v/>
      </c>
      <c r="L951" s="157">
        <f>IF(B951="","", K951+G951)</f>
        <v/>
      </c>
      <c r="M951" s="157">
        <f>IF(B951="","", G951/L951)</f>
        <v/>
      </c>
      <c r="N951" s="157">
        <f>IF(B951="","",(D951-M951))</f>
        <v/>
      </c>
      <c r="O951" s="157">
        <f>IF(B951="","",BID_OFFER_SPREAD/2*D951)</f>
        <v/>
      </c>
      <c r="P951" s="157">
        <f>IF(A951="","",IF(D951=0,-E951,IF(AND(D951=(N951+O951),NOT(O951=0)),0,IF(D951&gt;=M951,N951/(1+O951),N951/(1-O951)))))</f>
        <v/>
      </c>
      <c r="Q951" s="157">
        <f>IF(B951="","", IF(D951=0,F951*P951/B951, L951*P951/B951))</f>
        <v/>
      </c>
      <c r="R951" s="157">
        <f>IF(B951="","", Q951+I951)</f>
        <v/>
      </c>
      <c r="S951" s="157">
        <f>IF(A951="","",IF(Q951&gt;0,-Q951*B951*(1+BID_OFFER_SPREAD/2),-Q951*B951*(1-BID_OFFER_SPREAD/2)))</f>
        <v/>
      </c>
      <c r="T951" s="157">
        <f>IF(B951="","", K951+S951)</f>
        <v/>
      </c>
      <c r="U951" s="157">
        <f>IF(B951="","", R951*B951)</f>
        <v/>
      </c>
      <c r="V951" s="157">
        <f>IF(E951="","",U951/(U951+T951))</f>
        <v/>
      </c>
      <c r="W951" s="86">
        <f>IF(B951="","", IF(ROUND(V951,10)=ROUND(D951,10),"Correct", "Error"))</f>
        <v/>
      </c>
      <c r="X951" s="158">
        <f>IF(B951="","", T951+U951)</f>
        <v/>
      </c>
    </row>
    <row customHeight="1" ht="13.5" r="952" s="75">
      <c r="A952" s="126">
        <f>IF('Time Series Inputs'!A952="","",'Time Series Inputs'!A952)</f>
        <v/>
      </c>
      <c r="B952" s="157">
        <f>IF('Time Series Inputs'!B952="","",'Time Series Inputs'!B952)</f>
        <v/>
      </c>
      <c r="C952" s="157">
        <f>IF('Time Series Inputs'!C952="","",'Time Series Inputs'!C952)</f>
        <v/>
      </c>
      <c r="D952" s="157">
        <f>IF(A952="","",'Apply Constraints'!A952)</f>
        <v/>
      </c>
      <c r="E952" s="157">
        <f>IF(B952="","",(V951*B952/B951/(1+V951*(B952/B951-1))))</f>
        <v/>
      </c>
      <c r="F952" s="157">
        <f>IF(B952="","",R951*B952+T951)</f>
        <v/>
      </c>
      <c r="G952" s="157">
        <f>IF(B952="","", E952*F952)</f>
        <v/>
      </c>
      <c r="H952" s="157">
        <f>IF(B952="","", F952 - R951*B952)</f>
        <v/>
      </c>
      <c r="I952" s="157">
        <f>IF(B952="","", G952/B952)</f>
        <v/>
      </c>
      <c r="J952" s="157">
        <f>IF(B952="","", -F952* (1-(1-ANNUAL_STRATEGY_FEE)^(1/252)))</f>
        <v/>
      </c>
      <c r="K952" s="157">
        <f>IF(B952="","", H952+J952)</f>
        <v/>
      </c>
      <c r="L952" s="157">
        <f>IF(B952="","", K952+G952)</f>
        <v/>
      </c>
      <c r="M952" s="157">
        <f>IF(B952="","", G952/L952)</f>
        <v/>
      </c>
      <c r="N952" s="157">
        <f>IF(B952="","",(D952-M952))</f>
        <v/>
      </c>
      <c r="O952" s="157">
        <f>IF(B952="","",BID_OFFER_SPREAD/2*D952)</f>
        <v/>
      </c>
      <c r="P952" s="157">
        <f>IF(A952="","",IF(D952=0,-E952,IF(AND(D952=(N952+O952),NOT(O952=0)),0,IF(D952&gt;=M952,N952/(1+O952),N952/(1-O952)))))</f>
        <v/>
      </c>
      <c r="Q952" s="157">
        <f>IF(B952="","", IF(D952=0,F952*P952/B952, L952*P952/B952))</f>
        <v/>
      </c>
      <c r="R952" s="157">
        <f>IF(B952="","", Q952+I952)</f>
        <v/>
      </c>
      <c r="S952" s="157">
        <f>IF(A952="","",IF(Q952&gt;0,-Q952*B952*(1+BID_OFFER_SPREAD/2),-Q952*B952*(1-BID_OFFER_SPREAD/2)))</f>
        <v/>
      </c>
      <c r="T952" s="157">
        <f>IF(B952="","", K952+S952)</f>
        <v/>
      </c>
      <c r="U952" s="157">
        <f>IF(B952="","", R952*B952)</f>
        <v/>
      </c>
      <c r="V952" s="157">
        <f>IF(E952="","",U952/(U952+T952))</f>
        <v/>
      </c>
      <c r="W952" s="86">
        <f>IF(B952="","", IF(ROUND(V952,10)=ROUND(D952,10),"Correct", "Error"))</f>
        <v/>
      </c>
      <c r="X952" s="158">
        <f>IF(B952="","", T952+U952)</f>
        <v/>
      </c>
    </row>
    <row customHeight="1" ht="13.5" r="953" s="75">
      <c r="A953" s="126">
        <f>IF('Time Series Inputs'!A953="","",'Time Series Inputs'!A953)</f>
        <v/>
      </c>
      <c r="B953" s="157">
        <f>IF('Time Series Inputs'!B953="","",'Time Series Inputs'!B953)</f>
        <v/>
      </c>
      <c r="C953" s="157">
        <f>IF('Time Series Inputs'!C953="","",'Time Series Inputs'!C953)</f>
        <v/>
      </c>
      <c r="D953" s="157">
        <f>IF(A953="","",'Apply Constraints'!A953)</f>
        <v/>
      </c>
      <c r="E953" s="157">
        <f>IF(B953="","",(V952*B953/B952/(1+V952*(B953/B952-1))))</f>
        <v/>
      </c>
      <c r="F953" s="157">
        <f>IF(B953="","",R952*B953+T952)</f>
        <v/>
      </c>
      <c r="G953" s="157">
        <f>IF(B953="","", E953*F953)</f>
        <v/>
      </c>
      <c r="H953" s="157">
        <f>IF(B953="","", F953 - R952*B953)</f>
        <v/>
      </c>
      <c r="I953" s="157">
        <f>IF(B953="","", G953/B953)</f>
        <v/>
      </c>
      <c r="J953" s="157">
        <f>IF(B953="","", -F953* (1-(1-ANNUAL_STRATEGY_FEE)^(1/252)))</f>
        <v/>
      </c>
      <c r="K953" s="157">
        <f>IF(B953="","", H953+J953)</f>
        <v/>
      </c>
      <c r="L953" s="157">
        <f>IF(B953="","", K953+G953)</f>
        <v/>
      </c>
      <c r="M953" s="157">
        <f>IF(B953="","", G953/L953)</f>
        <v/>
      </c>
      <c r="N953" s="157">
        <f>IF(B953="","",(D953-M953))</f>
        <v/>
      </c>
      <c r="O953" s="157">
        <f>IF(B953="","",BID_OFFER_SPREAD/2*D953)</f>
        <v/>
      </c>
      <c r="P953" s="157">
        <f>IF(A953="","",IF(D953=0,-E953,IF(AND(D953=(N953+O953),NOT(O953=0)),0,IF(D953&gt;=M953,N953/(1+O953),N953/(1-O953)))))</f>
        <v/>
      </c>
      <c r="Q953" s="157">
        <f>IF(B953="","", IF(D953=0,F953*P953/B953, L953*P953/B953))</f>
        <v/>
      </c>
      <c r="R953" s="157">
        <f>IF(B953="","", Q953+I953)</f>
        <v/>
      </c>
      <c r="S953" s="157">
        <f>IF(A953="","",IF(Q953&gt;0,-Q953*B953*(1+BID_OFFER_SPREAD/2),-Q953*B953*(1-BID_OFFER_SPREAD/2)))</f>
        <v/>
      </c>
      <c r="T953" s="157">
        <f>IF(B953="","", K953+S953)</f>
        <v/>
      </c>
      <c r="U953" s="157">
        <f>IF(B953="","", R953*B953)</f>
        <v/>
      </c>
      <c r="V953" s="157">
        <f>IF(E953="","",U953/(U953+T953))</f>
        <v/>
      </c>
      <c r="W953" s="86">
        <f>IF(B953="","", IF(ROUND(V953,10)=ROUND(D953,10),"Correct", "Error"))</f>
        <v/>
      </c>
      <c r="X953" s="158">
        <f>IF(B953="","", T953+U953)</f>
        <v/>
      </c>
    </row>
    <row customHeight="1" ht="13.5" r="954" s="75">
      <c r="A954" s="126">
        <f>IF('Time Series Inputs'!A954="","",'Time Series Inputs'!A954)</f>
        <v/>
      </c>
      <c r="B954" s="157">
        <f>IF('Time Series Inputs'!B954="","",'Time Series Inputs'!B954)</f>
        <v/>
      </c>
      <c r="C954" s="157">
        <f>IF('Time Series Inputs'!C954="","",'Time Series Inputs'!C954)</f>
        <v/>
      </c>
      <c r="D954" s="157">
        <f>IF(A954="","",'Apply Constraints'!A954)</f>
        <v/>
      </c>
      <c r="E954" s="157">
        <f>IF(B954="","",(V953*B954/B953/(1+V953*(B954/B953-1))))</f>
        <v/>
      </c>
      <c r="F954" s="157">
        <f>IF(B954="","",R953*B954+T953)</f>
        <v/>
      </c>
      <c r="G954" s="157">
        <f>IF(B954="","", E954*F954)</f>
        <v/>
      </c>
      <c r="H954" s="157">
        <f>IF(B954="","", F954 - R953*B954)</f>
        <v/>
      </c>
      <c r="I954" s="157">
        <f>IF(B954="","", G954/B954)</f>
        <v/>
      </c>
      <c r="J954" s="157">
        <f>IF(B954="","", -F954* (1-(1-ANNUAL_STRATEGY_FEE)^(1/252)))</f>
        <v/>
      </c>
      <c r="K954" s="157">
        <f>IF(B954="","", H954+J954)</f>
        <v/>
      </c>
      <c r="L954" s="157">
        <f>IF(B954="","", K954+G954)</f>
        <v/>
      </c>
      <c r="M954" s="157">
        <f>IF(B954="","", G954/L954)</f>
        <v/>
      </c>
      <c r="N954" s="157">
        <f>IF(B954="","",(D954-M954))</f>
        <v/>
      </c>
      <c r="O954" s="157">
        <f>IF(B954="","",BID_OFFER_SPREAD/2*D954)</f>
        <v/>
      </c>
      <c r="P954" s="157">
        <f>IF(A954="","",IF(D954=0,-E954,IF(AND(D954=(N954+O954),NOT(O954=0)),0,IF(D954&gt;=M954,N954/(1+O954),N954/(1-O954)))))</f>
        <v/>
      </c>
      <c r="Q954" s="157">
        <f>IF(B954="","", IF(D954=0,F954*P954/B954, L954*P954/B954))</f>
        <v/>
      </c>
      <c r="R954" s="157">
        <f>IF(B954="","", Q954+I954)</f>
        <v/>
      </c>
      <c r="S954" s="157">
        <f>IF(A954="","",IF(Q954&gt;0,-Q954*B954*(1+BID_OFFER_SPREAD/2),-Q954*B954*(1-BID_OFFER_SPREAD/2)))</f>
        <v/>
      </c>
      <c r="T954" s="157">
        <f>IF(B954="","", K954+S954)</f>
        <v/>
      </c>
      <c r="U954" s="157">
        <f>IF(B954="","", R954*B954)</f>
        <v/>
      </c>
      <c r="V954" s="157">
        <f>IF(E954="","",U954/(U954+T954))</f>
        <v/>
      </c>
      <c r="W954" s="86">
        <f>IF(B954="","", IF(ROUND(V954,10)=ROUND(D954,10),"Correct", "Error"))</f>
        <v/>
      </c>
      <c r="X954" s="158">
        <f>IF(B954="","", T954+U954)</f>
        <v/>
      </c>
    </row>
    <row customHeight="1" ht="13.5" r="955" s="75">
      <c r="A955" s="126">
        <f>IF('Time Series Inputs'!A955="","",'Time Series Inputs'!A955)</f>
        <v/>
      </c>
      <c r="B955" s="157">
        <f>IF('Time Series Inputs'!B955="","",'Time Series Inputs'!B955)</f>
        <v/>
      </c>
      <c r="C955" s="157">
        <f>IF('Time Series Inputs'!C955="","",'Time Series Inputs'!C955)</f>
        <v/>
      </c>
      <c r="D955" s="157">
        <f>IF(A955="","",'Apply Constraints'!A955)</f>
        <v/>
      </c>
      <c r="E955" s="157">
        <f>IF(B955="","",(V954*B955/B954/(1+V954*(B955/B954-1))))</f>
        <v/>
      </c>
      <c r="F955" s="157">
        <f>IF(B955="","",R954*B955+T954)</f>
        <v/>
      </c>
      <c r="G955" s="157">
        <f>IF(B955="","", E955*F955)</f>
        <v/>
      </c>
      <c r="H955" s="157">
        <f>IF(B955="","", F955 - R954*B955)</f>
        <v/>
      </c>
      <c r="I955" s="157">
        <f>IF(B955="","", G955/B955)</f>
        <v/>
      </c>
      <c r="J955" s="157">
        <f>IF(B955="","", -F955* (1-(1-ANNUAL_STRATEGY_FEE)^(1/252)))</f>
        <v/>
      </c>
      <c r="K955" s="157">
        <f>IF(B955="","", H955+J955)</f>
        <v/>
      </c>
      <c r="L955" s="157">
        <f>IF(B955="","", K955+G955)</f>
        <v/>
      </c>
      <c r="M955" s="157">
        <f>IF(B955="","", G955/L955)</f>
        <v/>
      </c>
      <c r="N955" s="157">
        <f>IF(B955="","",(D955-M955))</f>
        <v/>
      </c>
      <c r="O955" s="157">
        <f>IF(B955="","",BID_OFFER_SPREAD/2*D955)</f>
        <v/>
      </c>
      <c r="P955" s="157">
        <f>IF(A955="","",IF(D955=0,-E955,IF(AND(D955=(N955+O955),NOT(O955=0)),0,IF(D955&gt;=M955,N955/(1+O955),N955/(1-O955)))))</f>
        <v/>
      </c>
      <c r="Q955" s="157">
        <f>IF(B955="","", IF(D955=0,F955*P955/B955, L955*P955/B955))</f>
        <v/>
      </c>
      <c r="R955" s="157">
        <f>IF(B955="","", Q955+I955)</f>
        <v/>
      </c>
      <c r="S955" s="157">
        <f>IF(A955="","",IF(Q955&gt;0,-Q955*B955*(1+BID_OFFER_SPREAD/2),-Q955*B955*(1-BID_OFFER_SPREAD/2)))</f>
        <v/>
      </c>
      <c r="T955" s="157">
        <f>IF(B955="","", K955+S955)</f>
        <v/>
      </c>
      <c r="U955" s="157">
        <f>IF(B955="","", R955*B955)</f>
        <v/>
      </c>
      <c r="V955" s="157">
        <f>IF(E955="","",U955/(U955+T955))</f>
        <v/>
      </c>
      <c r="W955" s="86">
        <f>IF(B955="","", IF(ROUND(V955,10)=ROUND(D955,10),"Correct", "Error"))</f>
        <v/>
      </c>
      <c r="X955" s="158">
        <f>IF(B955="","", T955+U955)</f>
        <v/>
      </c>
    </row>
    <row customHeight="1" ht="13.5" r="956" s="75">
      <c r="A956" s="126">
        <f>IF('Time Series Inputs'!A956="","",'Time Series Inputs'!A956)</f>
        <v/>
      </c>
      <c r="B956" s="157">
        <f>IF('Time Series Inputs'!B956="","",'Time Series Inputs'!B956)</f>
        <v/>
      </c>
      <c r="C956" s="157">
        <f>IF('Time Series Inputs'!C956="","",'Time Series Inputs'!C956)</f>
        <v/>
      </c>
      <c r="D956" s="157">
        <f>IF(A956="","",'Apply Constraints'!A956)</f>
        <v/>
      </c>
      <c r="E956" s="157">
        <f>IF(B956="","",(V955*B956/B955/(1+V955*(B956/B955-1))))</f>
        <v/>
      </c>
      <c r="F956" s="157">
        <f>IF(B956="","",R955*B956+T955)</f>
        <v/>
      </c>
      <c r="G956" s="157">
        <f>IF(B956="","", E956*F956)</f>
        <v/>
      </c>
      <c r="H956" s="157">
        <f>IF(B956="","", F956 - R955*B956)</f>
        <v/>
      </c>
      <c r="I956" s="157">
        <f>IF(B956="","", G956/B956)</f>
        <v/>
      </c>
      <c r="J956" s="157">
        <f>IF(B956="","", -F956* (1-(1-ANNUAL_STRATEGY_FEE)^(1/252)))</f>
        <v/>
      </c>
      <c r="K956" s="157">
        <f>IF(B956="","", H956+J956)</f>
        <v/>
      </c>
      <c r="L956" s="157">
        <f>IF(B956="","", K956+G956)</f>
        <v/>
      </c>
      <c r="M956" s="157">
        <f>IF(B956="","", G956/L956)</f>
        <v/>
      </c>
      <c r="N956" s="157">
        <f>IF(B956="","",(D956-M956))</f>
        <v/>
      </c>
      <c r="O956" s="157">
        <f>IF(B956="","",BID_OFFER_SPREAD/2*D956)</f>
        <v/>
      </c>
      <c r="P956" s="157">
        <f>IF(A956="","",IF(D956=0,-E956,IF(AND(D956=(N956+O956),NOT(O956=0)),0,IF(D956&gt;=M956,N956/(1+O956),N956/(1-O956)))))</f>
        <v/>
      </c>
      <c r="Q956" s="157">
        <f>IF(B956="","", IF(D956=0,F956*P956/B956, L956*P956/B956))</f>
        <v/>
      </c>
      <c r="R956" s="157">
        <f>IF(B956="","", Q956+I956)</f>
        <v/>
      </c>
      <c r="S956" s="157">
        <f>IF(A956="","",IF(Q956&gt;0,-Q956*B956*(1+BID_OFFER_SPREAD/2),-Q956*B956*(1-BID_OFFER_SPREAD/2)))</f>
        <v/>
      </c>
      <c r="T956" s="157">
        <f>IF(B956="","", K956+S956)</f>
        <v/>
      </c>
      <c r="U956" s="157">
        <f>IF(B956="","", R956*B956)</f>
        <v/>
      </c>
      <c r="V956" s="157">
        <f>IF(E956="","",U956/(U956+T956))</f>
        <v/>
      </c>
      <c r="W956" s="86">
        <f>IF(B956="","", IF(ROUND(V956,10)=ROUND(D956,10),"Correct", "Error"))</f>
        <v/>
      </c>
      <c r="X956" s="158">
        <f>IF(B956="","", T956+U956)</f>
        <v/>
      </c>
    </row>
    <row customHeight="1" ht="13.5" r="957" s="75">
      <c r="A957" s="126">
        <f>IF('Time Series Inputs'!A957="","",'Time Series Inputs'!A957)</f>
        <v/>
      </c>
      <c r="B957" s="157">
        <f>IF('Time Series Inputs'!B957="","",'Time Series Inputs'!B957)</f>
        <v/>
      </c>
      <c r="C957" s="157">
        <f>IF('Time Series Inputs'!C957="","",'Time Series Inputs'!C957)</f>
        <v/>
      </c>
      <c r="D957" s="157">
        <f>IF(A957="","",'Apply Constraints'!A957)</f>
        <v/>
      </c>
      <c r="E957" s="157">
        <f>IF(B957="","",(V956*B957/B956/(1+V956*(B957/B956-1))))</f>
        <v/>
      </c>
      <c r="F957" s="157">
        <f>IF(B957="","",R956*B957+T956)</f>
        <v/>
      </c>
      <c r="G957" s="157">
        <f>IF(B957="","", E957*F957)</f>
        <v/>
      </c>
      <c r="H957" s="157">
        <f>IF(B957="","", F957 - R956*B957)</f>
        <v/>
      </c>
      <c r="I957" s="157">
        <f>IF(B957="","", G957/B957)</f>
        <v/>
      </c>
      <c r="J957" s="157">
        <f>IF(B957="","", -F957* (1-(1-ANNUAL_STRATEGY_FEE)^(1/252)))</f>
        <v/>
      </c>
      <c r="K957" s="157">
        <f>IF(B957="","", H957+J957)</f>
        <v/>
      </c>
      <c r="L957" s="157">
        <f>IF(B957="","", K957+G957)</f>
        <v/>
      </c>
      <c r="M957" s="157">
        <f>IF(B957="","", G957/L957)</f>
        <v/>
      </c>
      <c r="N957" s="157">
        <f>IF(B957="","",(D957-M957))</f>
        <v/>
      </c>
      <c r="O957" s="157">
        <f>IF(B957="","",BID_OFFER_SPREAD/2*D957)</f>
        <v/>
      </c>
      <c r="P957" s="157">
        <f>IF(A957="","",IF(D957=0,-E957,IF(AND(D957=(N957+O957),NOT(O957=0)),0,IF(D957&gt;=M957,N957/(1+O957),N957/(1-O957)))))</f>
        <v/>
      </c>
      <c r="Q957" s="157">
        <f>IF(B957="","", IF(D957=0,F957*P957/B957, L957*P957/B957))</f>
        <v/>
      </c>
      <c r="R957" s="157">
        <f>IF(B957="","", Q957+I957)</f>
        <v/>
      </c>
      <c r="S957" s="157">
        <f>IF(A957="","",IF(Q957&gt;0,-Q957*B957*(1+BID_OFFER_SPREAD/2),-Q957*B957*(1-BID_OFFER_SPREAD/2)))</f>
        <v/>
      </c>
      <c r="T957" s="157">
        <f>IF(B957="","", K957+S957)</f>
        <v/>
      </c>
      <c r="U957" s="157">
        <f>IF(B957="","", R957*B957)</f>
        <v/>
      </c>
      <c r="V957" s="157">
        <f>IF(E957="","",U957/(U957+T957))</f>
        <v/>
      </c>
      <c r="W957" s="86">
        <f>IF(B957="","", IF(ROUND(V957,10)=ROUND(D957,10),"Correct", "Error"))</f>
        <v/>
      </c>
      <c r="X957" s="158">
        <f>IF(B957="","", T957+U957)</f>
        <v/>
      </c>
    </row>
    <row customHeight="1" ht="13.5" r="958" s="75">
      <c r="A958" s="126">
        <f>IF('Time Series Inputs'!A958="","",'Time Series Inputs'!A958)</f>
        <v/>
      </c>
      <c r="B958" s="157">
        <f>IF('Time Series Inputs'!B958="","",'Time Series Inputs'!B958)</f>
        <v/>
      </c>
      <c r="C958" s="157">
        <f>IF('Time Series Inputs'!C958="","",'Time Series Inputs'!C958)</f>
        <v/>
      </c>
      <c r="D958" s="157">
        <f>IF(A958="","",'Apply Constraints'!A958)</f>
        <v/>
      </c>
      <c r="E958" s="157">
        <f>IF(B958="","",(V957*B958/B957/(1+V957*(B958/B957-1))))</f>
        <v/>
      </c>
      <c r="F958" s="157">
        <f>IF(B958="","",R957*B958+T957)</f>
        <v/>
      </c>
      <c r="G958" s="157">
        <f>IF(B958="","", E958*F958)</f>
        <v/>
      </c>
      <c r="H958" s="157">
        <f>IF(B958="","", F958 - R957*B958)</f>
        <v/>
      </c>
      <c r="I958" s="157">
        <f>IF(B958="","", G958/B958)</f>
        <v/>
      </c>
      <c r="J958" s="157">
        <f>IF(B958="","", -F958* (1-(1-ANNUAL_STRATEGY_FEE)^(1/252)))</f>
        <v/>
      </c>
      <c r="K958" s="157">
        <f>IF(B958="","", H958+J958)</f>
        <v/>
      </c>
      <c r="L958" s="157">
        <f>IF(B958="","", K958+G958)</f>
        <v/>
      </c>
      <c r="M958" s="157">
        <f>IF(B958="","", G958/L958)</f>
        <v/>
      </c>
      <c r="N958" s="157">
        <f>IF(B958="","",(D958-M958))</f>
        <v/>
      </c>
      <c r="O958" s="157">
        <f>IF(B958="","",BID_OFFER_SPREAD/2*D958)</f>
        <v/>
      </c>
      <c r="P958" s="157">
        <f>IF(A958="","",IF(D958=0,-E958,IF(AND(D958=(N958+O958),NOT(O958=0)),0,IF(D958&gt;=M958,N958/(1+O958),N958/(1-O958)))))</f>
        <v/>
      </c>
      <c r="Q958" s="157">
        <f>IF(B958="","", IF(D958=0,F958*P958/B958, L958*P958/B958))</f>
        <v/>
      </c>
      <c r="R958" s="157">
        <f>IF(B958="","", Q958+I958)</f>
        <v/>
      </c>
      <c r="S958" s="157">
        <f>IF(A958="","",IF(Q958&gt;0,-Q958*B958*(1+BID_OFFER_SPREAD/2),-Q958*B958*(1-BID_OFFER_SPREAD/2)))</f>
        <v/>
      </c>
      <c r="T958" s="157">
        <f>IF(B958="","", K958+S958)</f>
        <v/>
      </c>
      <c r="U958" s="157">
        <f>IF(B958="","", R958*B958)</f>
        <v/>
      </c>
      <c r="V958" s="157">
        <f>IF(E958="","",U958/(U958+T958))</f>
        <v/>
      </c>
      <c r="W958" s="86">
        <f>IF(B958="","", IF(ROUND(V958,10)=ROUND(D958,10),"Correct", "Error"))</f>
        <v/>
      </c>
      <c r="X958" s="158">
        <f>IF(B958="","", T958+U958)</f>
        <v/>
      </c>
    </row>
    <row customHeight="1" ht="13.5" r="959" s="75">
      <c r="A959" s="126">
        <f>IF('Time Series Inputs'!A959="","",'Time Series Inputs'!A959)</f>
        <v/>
      </c>
      <c r="B959" s="157">
        <f>IF('Time Series Inputs'!B959="","",'Time Series Inputs'!B959)</f>
        <v/>
      </c>
      <c r="C959" s="157">
        <f>IF('Time Series Inputs'!C959="","",'Time Series Inputs'!C959)</f>
        <v/>
      </c>
      <c r="D959" s="157">
        <f>IF(A959="","",'Apply Constraints'!A959)</f>
        <v/>
      </c>
      <c r="E959" s="157">
        <f>IF(B959="","",(V958*B959/B958/(1+V958*(B959/B958-1))))</f>
        <v/>
      </c>
      <c r="F959" s="157">
        <f>IF(B959="","",R958*B959+T958)</f>
        <v/>
      </c>
      <c r="G959" s="157">
        <f>IF(B959="","", E959*F959)</f>
        <v/>
      </c>
      <c r="H959" s="157">
        <f>IF(B959="","", F959 - R958*B959)</f>
        <v/>
      </c>
      <c r="I959" s="157">
        <f>IF(B959="","", G959/B959)</f>
        <v/>
      </c>
      <c r="J959" s="157">
        <f>IF(B959="","", -F959* (1-(1-ANNUAL_STRATEGY_FEE)^(1/252)))</f>
        <v/>
      </c>
      <c r="K959" s="157">
        <f>IF(B959="","", H959+J959)</f>
        <v/>
      </c>
      <c r="L959" s="157">
        <f>IF(B959="","", K959+G959)</f>
        <v/>
      </c>
      <c r="M959" s="157">
        <f>IF(B959="","", G959/L959)</f>
        <v/>
      </c>
      <c r="N959" s="157">
        <f>IF(B959="","",(D959-M959))</f>
        <v/>
      </c>
      <c r="O959" s="157">
        <f>IF(B959="","",BID_OFFER_SPREAD/2*D959)</f>
        <v/>
      </c>
      <c r="P959" s="157">
        <f>IF(A959="","",IF(D959=0,-E959,IF(AND(D959=(N959+O959),NOT(O959=0)),0,IF(D959&gt;=M959,N959/(1+O959),N959/(1-O959)))))</f>
        <v/>
      </c>
      <c r="Q959" s="157">
        <f>IF(B959="","", IF(D959=0,F959*P959/B959, L959*P959/B959))</f>
        <v/>
      </c>
      <c r="R959" s="157">
        <f>IF(B959="","", Q959+I959)</f>
        <v/>
      </c>
      <c r="S959" s="157">
        <f>IF(A959="","",IF(Q959&gt;0,-Q959*B959*(1+BID_OFFER_SPREAD/2),-Q959*B959*(1-BID_OFFER_SPREAD/2)))</f>
        <v/>
      </c>
      <c r="T959" s="157">
        <f>IF(B959="","", K959+S959)</f>
        <v/>
      </c>
      <c r="U959" s="157">
        <f>IF(B959="","", R959*B959)</f>
        <v/>
      </c>
      <c r="V959" s="157">
        <f>IF(E959="","",U959/(U959+T959))</f>
        <v/>
      </c>
      <c r="W959" s="86">
        <f>IF(B959="","", IF(ROUND(V959,10)=ROUND(D959,10),"Correct", "Error"))</f>
        <v/>
      </c>
      <c r="X959" s="158">
        <f>IF(B959="","", T959+U959)</f>
        <v/>
      </c>
    </row>
    <row customHeight="1" ht="13.5" r="960" s="75">
      <c r="A960" s="126">
        <f>IF('Time Series Inputs'!A960="","",'Time Series Inputs'!A960)</f>
        <v/>
      </c>
      <c r="B960" s="157">
        <f>IF('Time Series Inputs'!B960="","",'Time Series Inputs'!B960)</f>
        <v/>
      </c>
      <c r="C960" s="157">
        <f>IF('Time Series Inputs'!C960="","",'Time Series Inputs'!C960)</f>
        <v/>
      </c>
      <c r="D960" s="157">
        <f>IF(A960="","",'Apply Constraints'!A960)</f>
        <v/>
      </c>
      <c r="E960" s="157">
        <f>IF(B960="","",(V959*B960/B959/(1+V959*(B960/B959-1))))</f>
        <v/>
      </c>
      <c r="F960" s="157">
        <f>IF(B960="","",R959*B960+T959)</f>
        <v/>
      </c>
      <c r="G960" s="157">
        <f>IF(B960="","", E960*F960)</f>
        <v/>
      </c>
      <c r="H960" s="157">
        <f>IF(B960="","", F960 - R959*B960)</f>
        <v/>
      </c>
      <c r="I960" s="157">
        <f>IF(B960="","", G960/B960)</f>
        <v/>
      </c>
      <c r="J960" s="157">
        <f>IF(B960="","", -F960* (1-(1-ANNUAL_STRATEGY_FEE)^(1/252)))</f>
        <v/>
      </c>
      <c r="K960" s="157">
        <f>IF(B960="","", H960+J960)</f>
        <v/>
      </c>
      <c r="L960" s="157">
        <f>IF(B960="","", K960+G960)</f>
        <v/>
      </c>
      <c r="M960" s="157">
        <f>IF(B960="","", G960/L960)</f>
        <v/>
      </c>
      <c r="N960" s="157">
        <f>IF(B960="","",(D960-M960))</f>
        <v/>
      </c>
      <c r="O960" s="157">
        <f>IF(B960="","",BID_OFFER_SPREAD/2*D960)</f>
        <v/>
      </c>
      <c r="P960" s="157">
        <f>IF(A960="","",IF(D960=0,-E960,IF(AND(D960=(N960+O960),NOT(O960=0)),0,IF(D960&gt;=M960,N960/(1+O960),N960/(1-O960)))))</f>
        <v/>
      </c>
      <c r="Q960" s="157">
        <f>IF(B960="","", IF(D960=0,F960*P960/B960, L960*P960/B960))</f>
        <v/>
      </c>
      <c r="R960" s="157">
        <f>IF(B960="","", Q960+I960)</f>
        <v/>
      </c>
      <c r="S960" s="157">
        <f>IF(A960="","",IF(Q960&gt;0,-Q960*B960*(1+BID_OFFER_SPREAD/2),-Q960*B960*(1-BID_OFFER_SPREAD/2)))</f>
        <v/>
      </c>
      <c r="T960" s="157">
        <f>IF(B960="","", K960+S960)</f>
        <v/>
      </c>
      <c r="U960" s="157">
        <f>IF(B960="","", R960*B960)</f>
        <v/>
      </c>
      <c r="V960" s="157">
        <f>IF(E960="","",U960/(U960+T960))</f>
        <v/>
      </c>
      <c r="W960" s="86">
        <f>IF(B960="","", IF(ROUND(V960,10)=ROUND(D960,10),"Correct", "Error"))</f>
        <v/>
      </c>
      <c r="X960" s="158">
        <f>IF(B960="","", T960+U960)</f>
        <v/>
      </c>
    </row>
    <row customHeight="1" ht="13.5" r="961" s="75">
      <c r="A961" s="126">
        <f>IF('Time Series Inputs'!A961="","",'Time Series Inputs'!A961)</f>
        <v/>
      </c>
      <c r="B961" s="157">
        <f>IF('Time Series Inputs'!B961="","",'Time Series Inputs'!B961)</f>
        <v/>
      </c>
      <c r="C961" s="157">
        <f>IF('Time Series Inputs'!C961="","",'Time Series Inputs'!C961)</f>
        <v/>
      </c>
      <c r="D961" s="157">
        <f>IF(A961="","",'Apply Constraints'!A961)</f>
        <v/>
      </c>
      <c r="E961" s="157">
        <f>IF(B961="","",(V960*B961/B960/(1+V960*(B961/B960-1))))</f>
        <v/>
      </c>
      <c r="F961" s="157">
        <f>IF(B961="","",R960*B961+T960)</f>
        <v/>
      </c>
      <c r="G961" s="157">
        <f>IF(B961="","", E961*F961)</f>
        <v/>
      </c>
      <c r="H961" s="157">
        <f>IF(B961="","", F961 - R960*B961)</f>
        <v/>
      </c>
      <c r="I961" s="157">
        <f>IF(B961="","", G961/B961)</f>
        <v/>
      </c>
      <c r="J961" s="157">
        <f>IF(B961="","", -F961* (1-(1-ANNUAL_STRATEGY_FEE)^(1/252)))</f>
        <v/>
      </c>
      <c r="K961" s="157">
        <f>IF(B961="","", H961+J961)</f>
        <v/>
      </c>
      <c r="L961" s="157">
        <f>IF(B961="","", K961+G961)</f>
        <v/>
      </c>
      <c r="M961" s="157">
        <f>IF(B961="","", G961/L961)</f>
        <v/>
      </c>
      <c r="N961" s="157">
        <f>IF(B961="","",(D961-M961))</f>
        <v/>
      </c>
      <c r="O961" s="157">
        <f>IF(B961="","",BID_OFFER_SPREAD/2*D961)</f>
        <v/>
      </c>
      <c r="P961" s="157">
        <f>IF(A961="","",IF(D961=0,-E961,IF(AND(D961=(N961+O961),NOT(O961=0)),0,IF(D961&gt;=M961,N961/(1+O961),N961/(1-O961)))))</f>
        <v/>
      </c>
      <c r="Q961" s="157">
        <f>IF(B961="","", IF(D961=0,F961*P961/B961, L961*P961/B961))</f>
        <v/>
      </c>
      <c r="R961" s="157">
        <f>IF(B961="","", Q961+I961)</f>
        <v/>
      </c>
      <c r="S961" s="157">
        <f>IF(A961="","",IF(Q961&gt;0,-Q961*B961*(1+BID_OFFER_SPREAD/2),-Q961*B961*(1-BID_OFFER_SPREAD/2)))</f>
        <v/>
      </c>
      <c r="T961" s="157">
        <f>IF(B961="","", K961+S961)</f>
        <v/>
      </c>
      <c r="U961" s="157">
        <f>IF(B961="","", R961*B961)</f>
        <v/>
      </c>
      <c r="V961" s="157">
        <f>IF(E961="","",U961/(U961+T961))</f>
        <v/>
      </c>
      <c r="W961" s="86">
        <f>IF(B961="","", IF(ROUND(V961,10)=ROUND(D961,10),"Correct", "Error"))</f>
        <v/>
      </c>
      <c r="X961" s="158">
        <f>IF(B961="","", T961+U961)</f>
        <v/>
      </c>
    </row>
    <row customHeight="1" ht="13.5" r="962" s="75">
      <c r="A962" s="126">
        <f>IF('Time Series Inputs'!A962="","",'Time Series Inputs'!A962)</f>
        <v/>
      </c>
      <c r="B962" s="157">
        <f>IF('Time Series Inputs'!B962="","",'Time Series Inputs'!B962)</f>
        <v/>
      </c>
      <c r="C962" s="157">
        <f>IF('Time Series Inputs'!C962="","",'Time Series Inputs'!C962)</f>
        <v/>
      </c>
      <c r="D962" s="157">
        <f>IF(A962="","",'Apply Constraints'!A962)</f>
        <v/>
      </c>
      <c r="E962" s="157">
        <f>IF(B962="","",(V961*B962/B961/(1+V961*(B962/B961-1))))</f>
        <v/>
      </c>
      <c r="F962" s="157">
        <f>IF(B962="","",R961*B962+T961)</f>
        <v/>
      </c>
      <c r="G962" s="157">
        <f>IF(B962="","", E962*F962)</f>
        <v/>
      </c>
      <c r="H962" s="157">
        <f>IF(B962="","", F962 - R961*B962)</f>
        <v/>
      </c>
      <c r="I962" s="157">
        <f>IF(B962="","", G962/B962)</f>
        <v/>
      </c>
      <c r="J962" s="157">
        <f>IF(B962="","", -F962* (1-(1-ANNUAL_STRATEGY_FEE)^(1/252)))</f>
        <v/>
      </c>
      <c r="K962" s="157">
        <f>IF(B962="","", H962+J962)</f>
        <v/>
      </c>
      <c r="L962" s="157">
        <f>IF(B962="","", K962+G962)</f>
        <v/>
      </c>
      <c r="M962" s="157">
        <f>IF(B962="","", G962/L962)</f>
        <v/>
      </c>
      <c r="N962" s="157">
        <f>IF(B962="","",(D962-M962))</f>
        <v/>
      </c>
      <c r="O962" s="157">
        <f>IF(B962="","",BID_OFFER_SPREAD/2*D962)</f>
        <v/>
      </c>
      <c r="P962" s="157">
        <f>IF(A962="","",IF(D962=0,-E962,IF(AND(D962=(N962+O962),NOT(O962=0)),0,IF(D962&gt;=M962,N962/(1+O962),N962/(1-O962)))))</f>
        <v/>
      </c>
      <c r="Q962" s="157">
        <f>IF(B962="","", IF(D962=0,F962*P962/B962, L962*P962/B962))</f>
        <v/>
      </c>
      <c r="R962" s="157">
        <f>IF(B962="","", Q962+I962)</f>
        <v/>
      </c>
      <c r="S962" s="157">
        <f>IF(A962="","",IF(Q962&gt;0,-Q962*B962*(1+BID_OFFER_SPREAD/2),-Q962*B962*(1-BID_OFFER_SPREAD/2)))</f>
        <v/>
      </c>
      <c r="T962" s="157">
        <f>IF(B962="","", K962+S962)</f>
        <v/>
      </c>
      <c r="U962" s="157">
        <f>IF(B962="","", R962*B962)</f>
        <v/>
      </c>
      <c r="V962" s="157">
        <f>IF(E962="","",U962/(U962+T962))</f>
        <v/>
      </c>
      <c r="W962" s="86">
        <f>IF(B962="","", IF(ROUND(V962,10)=ROUND(D962,10),"Correct", "Error"))</f>
        <v/>
      </c>
      <c r="X962" s="158">
        <f>IF(B962="","", T962+U962)</f>
        <v/>
      </c>
    </row>
    <row customHeight="1" ht="13.5" r="963" s="75">
      <c r="A963" s="126">
        <f>IF('Time Series Inputs'!A963="","",'Time Series Inputs'!A963)</f>
        <v/>
      </c>
      <c r="B963" s="157">
        <f>IF('Time Series Inputs'!B963="","",'Time Series Inputs'!B963)</f>
        <v/>
      </c>
      <c r="C963" s="157">
        <f>IF('Time Series Inputs'!C963="","",'Time Series Inputs'!C963)</f>
        <v/>
      </c>
      <c r="D963" s="157">
        <f>IF(A963="","",'Apply Constraints'!A963)</f>
        <v/>
      </c>
      <c r="E963" s="157">
        <f>IF(B963="","",(V962*B963/B962/(1+V962*(B963/B962-1))))</f>
        <v/>
      </c>
      <c r="F963" s="157">
        <f>IF(B963="","",R962*B963+T962)</f>
        <v/>
      </c>
      <c r="G963" s="157">
        <f>IF(B963="","", E963*F963)</f>
        <v/>
      </c>
      <c r="H963" s="157">
        <f>IF(B963="","", F963 - R962*B963)</f>
        <v/>
      </c>
      <c r="I963" s="157">
        <f>IF(B963="","", G963/B963)</f>
        <v/>
      </c>
      <c r="J963" s="157">
        <f>IF(B963="","", -F963* (1-(1-ANNUAL_STRATEGY_FEE)^(1/252)))</f>
        <v/>
      </c>
      <c r="K963" s="157">
        <f>IF(B963="","", H963+J963)</f>
        <v/>
      </c>
      <c r="L963" s="157">
        <f>IF(B963="","", K963+G963)</f>
        <v/>
      </c>
      <c r="M963" s="157">
        <f>IF(B963="","", G963/L963)</f>
        <v/>
      </c>
      <c r="N963" s="157">
        <f>IF(B963="","",(D963-M963))</f>
        <v/>
      </c>
      <c r="O963" s="157">
        <f>IF(B963="","",BID_OFFER_SPREAD/2*D963)</f>
        <v/>
      </c>
      <c r="P963" s="157">
        <f>IF(A963="","",IF(D963=0,-E963,IF(AND(D963=(N963+O963),NOT(O963=0)),0,IF(D963&gt;=M963,N963/(1+O963),N963/(1-O963)))))</f>
        <v/>
      </c>
      <c r="Q963" s="157">
        <f>IF(B963="","", IF(D963=0,F963*P963/B963, L963*P963/B963))</f>
        <v/>
      </c>
      <c r="R963" s="157">
        <f>IF(B963="","", Q963+I963)</f>
        <v/>
      </c>
      <c r="S963" s="157">
        <f>IF(A963="","",IF(Q963&gt;0,-Q963*B963*(1+BID_OFFER_SPREAD/2),-Q963*B963*(1-BID_OFFER_SPREAD/2)))</f>
        <v/>
      </c>
      <c r="T963" s="157">
        <f>IF(B963="","", K963+S963)</f>
        <v/>
      </c>
      <c r="U963" s="157">
        <f>IF(B963="","", R963*B963)</f>
        <v/>
      </c>
      <c r="V963" s="157">
        <f>IF(E963="","",U963/(U963+T963))</f>
        <v/>
      </c>
      <c r="W963" s="86">
        <f>IF(B963="","", IF(ROUND(V963,10)=ROUND(D963,10),"Correct", "Error"))</f>
        <v/>
      </c>
      <c r="X963" s="158">
        <f>IF(B963="","", T963+U963)</f>
        <v/>
      </c>
    </row>
    <row customHeight="1" ht="13.5" r="964" s="75">
      <c r="A964" s="126">
        <f>IF('Time Series Inputs'!A964="","",'Time Series Inputs'!A964)</f>
        <v/>
      </c>
      <c r="B964" s="157">
        <f>IF('Time Series Inputs'!B964="","",'Time Series Inputs'!B964)</f>
        <v/>
      </c>
      <c r="C964" s="157">
        <f>IF('Time Series Inputs'!C964="","",'Time Series Inputs'!C964)</f>
        <v/>
      </c>
      <c r="D964" s="157">
        <f>IF(A964="","",'Apply Constraints'!A964)</f>
        <v/>
      </c>
      <c r="E964" s="157">
        <f>IF(B964="","",(V963*B964/B963/(1+V963*(B964/B963-1))))</f>
        <v/>
      </c>
      <c r="F964" s="157">
        <f>IF(B964="","",R963*B964+T963)</f>
        <v/>
      </c>
      <c r="G964" s="157">
        <f>IF(B964="","", E964*F964)</f>
        <v/>
      </c>
      <c r="H964" s="157">
        <f>IF(B964="","", F964 - R963*B964)</f>
        <v/>
      </c>
      <c r="I964" s="157">
        <f>IF(B964="","", G964/B964)</f>
        <v/>
      </c>
      <c r="J964" s="157">
        <f>IF(B964="","", -F964* (1-(1-ANNUAL_STRATEGY_FEE)^(1/252)))</f>
        <v/>
      </c>
      <c r="K964" s="157">
        <f>IF(B964="","", H964+J964)</f>
        <v/>
      </c>
      <c r="L964" s="157">
        <f>IF(B964="","", K964+G964)</f>
        <v/>
      </c>
      <c r="M964" s="157">
        <f>IF(B964="","", G964/L964)</f>
        <v/>
      </c>
      <c r="N964" s="157">
        <f>IF(B964="","",(D964-M964))</f>
        <v/>
      </c>
      <c r="O964" s="157">
        <f>IF(B964="","",BID_OFFER_SPREAD/2*D964)</f>
        <v/>
      </c>
      <c r="P964" s="157">
        <f>IF(A964="","",IF(D964=0,-E964,IF(AND(D964=(N964+O964),NOT(O964=0)),0,IF(D964&gt;=M964,N964/(1+O964),N964/(1-O964)))))</f>
        <v/>
      </c>
      <c r="Q964" s="157">
        <f>IF(B964="","", IF(D964=0,F964*P964/B964, L964*P964/B964))</f>
        <v/>
      </c>
      <c r="R964" s="157">
        <f>IF(B964="","", Q964+I964)</f>
        <v/>
      </c>
      <c r="S964" s="157">
        <f>IF(A964="","",IF(Q964&gt;0,-Q964*B964*(1+BID_OFFER_SPREAD/2),-Q964*B964*(1-BID_OFFER_SPREAD/2)))</f>
        <v/>
      </c>
      <c r="T964" s="157">
        <f>IF(B964="","", K964+S964)</f>
        <v/>
      </c>
      <c r="U964" s="157">
        <f>IF(B964="","", R964*B964)</f>
        <v/>
      </c>
      <c r="V964" s="157">
        <f>IF(E964="","",U964/(U964+T964))</f>
        <v/>
      </c>
      <c r="W964" s="86">
        <f>IF(B964="","", IF(ROUND(V964,10)=ROUND(D964,10),"Correct", "Error"))</f>
        <v/>
      </c>
      <c r="X964" s="158">
        <f>IF(B964="","", T964+U964)</f>
        <v/>
      </c>
    </row>
    <row customHeight="1" ht="13.5" r="965" s="75">
      <c r="A965" s="126">
        <f>IF('Time Series Inputs'!A965="","",'Time Series Inputs'!A965)</f>
        <v/>
      </c>
      <c r="B965" s="157">
        <f>IF('Time Series Inputs'!B965="","",'Time Series Inputs'!B965)</f>
        <v/>
      </c>
      <c r="C965" s="157">
        <f>IF('Time Series Inputs'!C965="","",'Time Series Inputs'!C965)</f>
        <v/>
      </c>
      <c r="D965" s="157">
        <f>IF(A965="","",'Apply Constraints'!A965)</f>
        <v/>
      </c>
      <c r="E965" s="157">
        <f>IF(B965="","",(V964*B965/B964/(1+V964*(B965/B964-1))))</f>
        <v/>
      </c>
      <c r="F965" s="157">
        <f>IF(B965="","",R964*B965+T964)</f>
        <v/>
      </c>
      <c r="G965" s="157">
        <f>IF(B965="","", E965*F965)</f>
        <v/>
      </c>
      <c r="H965" s="157">
        <f>IF(B965="","", F965 - R964*B965)</f>
        <v/>
      </c>
      <c r="I965" s="157">
        <f>IF(B965="","", G965/B965)</f>
        <v/>
      </c>
      <c r="J965" s="157">
        <f>IF(B965="","", -F965* (1-(1-ANNUAL_STRATEGY_FEE)^(1/252)))</f>
        <v/>
      </c>
      <c r="K965" s="157">
        <f>IF(B965="","", H965+J965)</f>
        <v/>
      </c>
      <c r="L965" s="157">
        <f>IF(B965="","", K965+G965)</f>
        <v/>
      </c>
      <c r="M965" s="157">
        <f>IF(B965="","", G965/L965)</f>
        <v/>
      </c>
      <c r="N965" s="157">
        <f>IF(B965="","",(D965-M965))</f>
        <v/>
      </c>
      <c r="O965" s="157">
        <f>IF(B965="","",BID_OFFER_SPREAD/2*D965)</f>
        <v/>
      </c>
      <c r="P965" s="157">
        <f>IF(A965="","",IF(D965=0,-E965,IF(AND(D965=(N965+O965),NOT(O965=0)),0,IF(D965&gt;=M965,N965/(1+O965),N965/(1-O965)))))</f>
        <v/>
      </c>
      <c r="Q965" s="157">
        <f>IF(B965="","", IF(D965=0,F965*P965/B965, L965*P965/B965))</f>
        <v/>
      </c>
      <c r="R965" s="157">
        <f>IF(B965="","", Q965+I965)</f>
        <v/>
      </c>
      <c r="S965" s="157">
        <f>IF(A965="","",IF(Q965&gt;0,-Q965*B965*(1+BID_OFFER_SPREAD/2),-Q965*B965*(1-BID_OFFER_SPREAD/2)))</f>
        <v/>
      </c>
      <c r="T965" s="157">
        <f>IF(B965="","", K965+S965)</f>
        <v/>
      </c>
      <c r="U965" s="157">
        <f>IF(B965="","", R965*B965)</f>
        <v/>
      </c>
      <c r="V965" s="157">
        <f>IF(E965="","",U965/(U965+T965))</f>
        <v/>
      </c>
      <c r="W965" s="86">
        <f>IF(B965="","", IF(ROUND(V965,10)=ROUND(D965,10),"Correct", "Error"))</f>
        <v/>
      </c>
      <c r="X965" s="158">
        <f>IF(B965="","", T965+U965)</f>
        <v/>
      </c>
    </row>
    <row customHeight="1" ht="13.5" r="966" s="75">
      <c r="A966" s="126">
        <f>IF('Time Series Inputs'!A966="","",'Time Series Inputs'!A966)</f>
        <v/>
      </c>
      <c r="B966" s="157">
        <f>IF('Time Series Inputs'!B966="","",'Time Series Inputs'!B966)</f>
        <v/>
      </c>
      <c r="C966" s="157">
        <f>IF('Time Series Inputs'!C966="","",'Time Series Inputs'!C966)</f>
        <v/>
      </c>
      <c r="D966" s="157">
        <f>IF(A966="","",'Apply Constraints'!A966)</f>
        <v/>
      </c>
      <c r="E966" s="157">
        <f>IF(B966="","",(V965*B966/B965/(1+V965*(B966/B965-1))))</f>
        <v/>
      </c>
      <c r="F966" s="157">
        <f>IF(B966="","",R965*B966+T965)</f>
        <v/>
      </c>
      <c r="G966" s="157">
        <f>IF(B966="","", E966*F966)</f>
        <v/>
      </c>
      <c r="H966" s="157">
        <f>IF(B966="","", F966 - R965*B966)</f>
        <v/>
      </c>
      <c r="I966" s="157">
        <f>IF(B966="","", G966/B966)</f>
        <v/>
      </c>
      <c r="J966" s="157">
        <f>IF(B966="","", -F966* (1-(1-ANNUAL_STRATEGY_FEE)^(1/252)))</f>
        <v/>
      </c>
      <c r="K966" s="157">
        <f>IF(B966="","", H966+J966)</f>
        <v/>
      </c>
      <c r="L966" s="157">
        <f>IF(B966="","", K966+G966)</f>
        <v/>
      </c>
      <c r="M966" s="157">
        <f>IF(B966="","", G966/L966)</f>
        <v/>
      </c>
      <c r="N966" s="157">
        <f>IF(B966="","",(D966-M966))</f>
        <v/>
      </c>
      <c r="O966" s="157">
        <f>IF(B966="","",BID_OFFER_SPREAD/2*D966)</f>
        <v/>
      </c>
      <c r="P966" s="157">
        <f>IF(A966="","",IF(D966=0,-E966,IF(AND(D966=(N966+O966),NOT(O966=0)),0,IF(D966&gt;=M966,N966/(1+O966),N966/(1-O966)))))</f>
        <v/>
      </c>
      <c r="Q966" s="157">
        <f>IF(B966="","", IF(D966=0,F966*P966/B966, L966*P966/B966))</f>
        <v/>
      </c>
      <c r="R966" s="157">
        <f>IF(B966="","", Q966+I966)</f>
        <v/>
      </c>
      <c r="S966" s="157">
        <f>IF(A966="","",IF(Q966&gt;0,-Q966*B966*(1+BID_OFFER_SPREAD/2),-Q966*B966*(1-BID_OFFER_SPREAD/2)))</f>
        <v/>
      </c>
      <c r="T966" s="157">
        <f>IF(B966="","", K966+S966)</f>
        <v/>
      </c>
      <c r="U966" s="157">
        <f>IF(B966="","", R966*B966)</f>
        <v/>
      </c>
      <c r="V966" s="157">
        <f>IF(E966="","",U966/(U966+T966))</f>
        <v/>
      </c>
      <c r="W966" s="86">
        <f>IF(B966="","", IF(ROUND(V966,10)=ROUND(D966,10),"Correct", "Error"))</f>
        <v/>
      </c>
      <c r="X966" s="158">
        <f>IF(B966="","", T966+U966)</f>
        <v/>
      </c>
    </row>
    <row customHeight="1" ht="13.5" r="967" s="75">
      <c r="A967" s="126">
        <f>IF('Time Series Inputs'!A967="","",'Time Series Inputs'!A967)</f>
        <v/>
      </c>
      <c r="B967" s="157">
        <f>IF('Time Series Inputs'!B967="","",'Time Series Inputs'!B967)</f>
        <v/>
      </c>
      <c r="C967" s="157">
        <f>IF('Time Series Inputs'!C967="","",'Time Series Inputs'!C967)</f>
        <v/>
      </c>
      <c r="D967" s="157">
        <f>IF(A967="","",'Apply Constraints'!A967)</f>
        <v/>
      </c>
      <c r="E967" s="157">
        <f>IF(B967="","",(V966*B967/B966/(1+V966*(B967/B966-1))))</f>
        <v/>
      </c>
      <c r="F967" s="157">
        <f>IF(B967="","",R966*B967+T966)</f>
        <v/>
      </c>
      <c r="G967" s="157">
        <f>IF(B967="","", E967*F967)</f>
        <v/>
      </c>
      <c r="H967" s="157">
        <f>IF(B967="","", F967 - R966*B967)</f>
        <v/>
      </c>
      <c r="I967" s="157">
        <f>IF(B967="","", G967/B967)</f>
        <v/>
      </c>
      <c r="J967" s="157">
        <f>IF(B967="","", -F967* (1-(1-ANNUAL_STRATEGY_FEE)^(1/252)))</f>
        <v/>
      </c>
      <c r="K967" s="157">
        <f>IF(B967="","", H967+J967)</f>
        <v/>
      </c>
      <c r="L967" s="157">
        <f>IF(B967="","", K967+G967)</f>
        <v/>
      </c>
      <c r="M967" s="157">
        <f>IF(B967="","", G967/L967)</f>
        <v/>
      </c>
      <c r="N967" s="157">
        <f>IF(B967="","",(D967-M967))</f>
        <v/>
      </c>
      <c r="O967" s="157">
        <f>IF(B967="","",BID_OFFER_SPREAD/2*D967)</f>
        <v/>
      </c>
      <c r="P967" s="157">
        <f>IF(A967="","",IF(D967=0,-E967,IF(AND(D967=(N967+O967),NOT(O967=0)),0,IF(D967&gt;=M967,N967/(1+O967),N967/(1-O967)))))</f>
        <v/>
      </c>
      <c r="Q967" s="157">
        <f>IF(B967="","", IF(D967=0,F967*P967/B967, L967*P967/B967))</f>
        <v/>
      </c>
      <c r="R967" s="157">
        <f>IF(B967="","", Q967+I967)</f>
        <v/>
      </c>
      <c r="S967" s="157">
        <f>IF(A967="","",IF(Q967&gt;0,-Q967*B967*(1+BID_OFFER_SPREAD/2),-Q967*B967*(1-BID_OFFER_SPREAD/2)))</f>
        <v/>
      </c>
      <c r="T967" s="157">
        <f>IF(B967="","", K967+S967)</f>
        <v/>
      </c>
      <c r="U967" s="157">
        <f>IF(B967="","", R967*B967)</f>
        <v/>
      </c>
      <c r="V967" s="157">
        <f>IF(E967="","",U967/(U967+T967))</f>
        <v/>
      </c>
      <c r="W967" s="86">
        <f>IF(B967="","", IF(ROUND(V967,10)=ROUND(D967,10),"Correct", "Error"))</f>
        <v/>
      </c>
      <c r="X967" s="158">
        <f>IF(B967="","", T967+U967)</f>
        <v/>
      </c>
    </row>
    <row customHeight="1" ht="13.5" r="968" s="75">
      <c r="A968" s="126">
        <f>IF('Time Series Inputs'!A968="","",'Time Series Inputs'!A968)</f>
        <v/>
      </c>
      <c r="B968" s="157">
        <f>IF('Time Series Inputs'!B968="","",'Time Series Inputs'!B968)</f>
        <v/>
      </c>
      <c r="C968" s="157">
        <f>IF('Time Series Inputs'!C968="","",'Time Series Inputs'!C968)</f>
        <v/>
      </c>
      <c r="D968" s="157">
        <f>IF(A968="","",'Apply Constraints'!A968)</f>
        <v/>
      </c>
      <c r="E968" s="157">
        <f>IF(B968="","",(V967*B968/B967/(1+V967*(B968/B967-1))))</f>
        <v/>
      </c>
      <c r="F968" s="157">
        <f>IF(B968="","",R967*B968+T967)</f>
        <v/>
      </c>
      <c r="G968" s="157">
        <f>IF(B968="","", E968*F968)</f>
        <v/>
      </c>
      <c r="H968" s="157">
        <f>IF(B968="","", F968 - R967*B968)</f>
        <v/>
      </c>
      <c r="I968" s="157">
        <f>IF(B968="","", G968/B968)</f>
        <v/>
      </c>
      <c r="J968" s="157">
        <f>IF(B968="","", -F968* (1-(1-ANNUAL_STRATEGY_FEE)^(1/252)))</f>
        <v/>
      </c>
      <c r="K968" s="157">
        <f>IF(B968="","", H968+J968)</f>
        <v/>
      </c>
      <c r="L968" s="157">
        <f>IF(B968="","", K968+G968)</f>
        <v/>
      </c>
      <c r="M968" s="157">
        <f>IF(B968="","", G968/L968)</f>
        <v/>
      </c>
      <c r="N968" s="157">
        <f>IF(B968="","",(D968-M968))</f>
        <v/>
      </c>
      <c r="O968" s="157">
        <f>IF(B968="","",BID_OFFER_SPREAD/2*D968)</f>
        <v/>
      </c>
      <c r="P968" s="157">
        <f>IF(A968="","",IF(D968=0,-E968,IF(AND(D968=(N968+O968),NOT(O968=0)),0,IF(D968&gt;=M968,N968/(1+O968),N968/(1-O968)))))</f>
        <v/>
      </c>
      <c r="Q968" s="157">
        <f>IF(B968="","", IF(D968=0,F968*P968/B968, L968*P968/B968))</f>
        <v/>
      </c>
      <c r="R968" s="157">
        <f>IF(B968="","", Q968+I968)</f>
        <v/>
      </c>
      <c r="S968" s="157">
        <f>IF(A968="","",IF(Q968&gt;0,-Q968*B968*(1+BID_OFFER_SPREAD/2),-Q968*B968*(1-BID_OFFER_SPREAD/2)))</f>
        <v/>
      </c>
      <c r="T968" s="157">
        <f>IF(B968="","", K968+S968)</f>
        <v/>
      </c>
      <c r="U968" s="157">
        <f>IF(B968="","", R968*B968)</f>
        <v/>
      </c>
      <c r="V968" s="157">
        <f>IF(E968="","",U968/(U968+T968))</f>
        <v/>
      </c>
      <c r="W968" s="86">
        <f>IF(B968="","", IF(ROUND(V968,10)=ROUND(D968,10),"Correct", "Error"))</f>
        <v/>
      </c>
      <c r="X968" s="158">
        <f>IF(B968="","", T968+U968)</f>
        <v/>
      </c>
    </row>
    <row customHeight="1" ht="13.5" r="969" s="75">
      <c r="A969" s="126">
        <f>IF('Time Series Inputs'!A969="","",'Time Series Inputs'!A969)</f>
        <v/>
      </c>
      <c r="B969" s="157">
        <f>IF('Time Series Inputs'!B969="","",'Time Series Inputs'!B969)</f>
        <v/>
      </c>
      <c r="C969" s="157">
        <f>IF('Time Series Inputs'!C969="","",'Time Series Inputs'!C969)</f>
        <v/>
      </c>
      <c r="D969" s="157">
        <f>IF(A969="","",'Apply Constraints'!A969)</f>
        <v/>
      </c>
      <c r="E969" s="157">
        <f>IF(B969="","",(V968*B969/B968/(1+V968*(B969/B968-1))))</f>
        <v/>
      </c>
      <c r="F969" s="157">
        <f>IF(B969="","",R968*B969+T968)</f>
        <v/>
      </c>
      <c r="G969" s="157">
        <f>IF(B969="","", E969*F969)</f>
        <v/>
      </c>
      <c r="H969" s="157">
        <f>IF(B969="","", F969 - R968*B969)</f>
        <v/>
      </c>
      <c r="I969" s="157">
        <f>IF(B969="","", G969/B969)</f>
        <v/>
      </c>
      <c r="J969" s="157">
        <f>IF(B969="","", -F969* (1-(1-ANNUAL_STRATEGY_FEE)^(1/252)))</f>
        <v/>
      </c>
      <c r="K969" s="157">
        <f>IF(B969="","", H969+J969)</f>
        <v/>
      </c>
      <c r="L969" s="157">
        <f>IF(B969="","", K969+G969)</f>
        <v/>
      </c>
      <c r="M969" s="157">
        <f>IF(B969="","", G969/L969)</f>
        <v/>
      </c>
      <c r="N969" s="157">
        <f>IF(B969="","",(D969-M969))</f>
        <v/>
      </c>
      <c r="O969" s="157">
        <f>IF(B969="","",BID_OFFER_SPREAD/2*D969)</f>
        <v/>
      </c>
      <c r="P969" s="157">
        <f>IF(A969="","",IF(D969=0,-E969,IF(AND(D969=(N969+O969),NOT(O969=0)),0,IF(D969&gt;=M969,N969/(1+O969),N969/(1-O969)))))</f>
        <v/>
      </c>
      <c r="Q969" s="157">
        <f>IF(B969="","", IF(D969=0,F969*P969/B969, L969*P969/B969))</f>
        <v/>
      </c>
      <c r="R969" s="157">
        <f>IF(B969="","", Q969+I969)</f>
        <v/>
      </c>
      <c r="S969" s="157">
        <f>IF(A969="","",IF(Q969&gt;0,-Q969*B969*(1+BID_OFFER_SPREAD/2),-Q969*B969*(1-BID_OFFER_SPREAD/2)))</f>
        <v/>
      </c>
      <c r="T969" s="157">
        <f>IF(B969="","", K969+S969)</f>
        <v/>
      </c>
      <c r="U969" s="157">
        <f>IF(B969="","", R969*B969)</f>
        <v/>
      </c>
      <c r="V969" s="157">
        <f>IF(E969="","",U969/(U969+T969))</f>
        <v/>
      </c>
      <c r="W969" s="86">
        <f>IF(B969="","", IF(ROUND(V969,10)=ROUND(D969,10),"Correct", "Error"))</f>
        <v/>
      </c>
      <c r="X969" s="158">
        <f>IF(B969="","", T969+U969)</f>
        <v/>
      </c>
    </row>
    <row customHeight="1" ht="13.5" r="970" s="75">
      <c r="A970" s="126">
        <f>IF('Time Series Inputs'!A970="","",'Time Series Inputs'!A970)</f>
        <v/>
      </c>
      <c r="B970" s="157">
        <f>IF('Time Series Inputs'!B970="","",'Time Series Inputs'!B970)</f>
        <v/>
      </c>
      <c r="C970" s="157">
        <f>IF('Time Series Inputs'!C970="","",'Time Series Inputs'!C970)</f>
        <v/>
      </c>
      <c r="D970" s="157">
        <f>IF(A970="","",'Apply Constraints'!A970)</f>
        <v/>
      </c>
      <c r="E970" s="157">
        <f>IF(B970="","",(V969*B970/B969/(1+V969*(B970/B969-1))))</f>
        <v/>
      </c>
      <c r="F970" s="157">
        <f>IF(B970="","",R969*B970+T969)</f>
        <v/>
      </c>
      <c r="G970" s="157">
        <f>IF(B970="","", E970*F970)</f>
        <v/>
      </c>
      <c r="H970" s="157">
        <f>IF(B970="","", F970 - R969*B970)</f>
        <v/>
      </c>
      <c r="I970" s="157">
        <f>IF(B970="","", G970/B970)</f>
        <v/>
      </c>
      <c r="J970" s="157">
        <f>IF(B970="","", -F970* (1-(1-ANNUAL_STRATEGY_FEE)^(1/252)))</f>
        <v/>
      </c>
      <c r="K970" s="157">
        <f>IF(B970="","", H970+J970)</f>
        <v/>
      </c>
      <c r="L970" s="157">
        <f>IF(B970="","", K970+G970)</f>
        <v/>
      </c>
      <c r="M970" s="157">
        <f>IF(B970="","", G970/L970)</f>
        <v/>
      </c>
      <c r="N970" s="157">
        <f>IF(B970="","",(D970-M970))</f>
        <v/>
      </c>
      <c r="O970" s="157">
        <f>IF(B970="","",BID_OFFER_SPREAD/2*D970)</f>
        <v/>
      </c>
      <c r="P970" s="157">
        <f>IF(A970="","",IF(D970=0,-E970,IF(AND(D970=(N970+O970),NOT(O970=0)),0,IF(D970&gt;=M970,N970/(1+O970),N970/(1-O970)))))</f>
        <v/>
      </c>
      <c r="Q970" s="157">
        <f>IF(B970="","", IF(D970=0,F970*P970/B970, L970*P970/B970))</f>
        <v/>
      </c>
      <c r="R970" s="157">
        <f>IF(B970="","", Q970+I970)</f>
        <v/>
      </c>
      <c r="S970" s="157">
        <f>IF(A970="","",IF(Q970&gt;0,-Q970*B970*(1+BID_OFFER_SPREAD/2),-Q970*B970*(1-BID_OFFER_SPREAD/2)))</f>
        <v/>
      </c>
      <c r="T970" s="157">
        <f>IF(B970="","", K970+S970)</f>
        <v/>
      </c>
      <c r="U970" s="157">
        <f>IF(B970="","", R970*B970)</f>
        <v/>
      </c>
      <c r="V970" s="157">
        <f>IF(E970="","",U970/(U970+T970))</f>
        <v/>
      </c>
      <c r="W970" s="86">
        <f>IF(B970="","", IF(ROUND(V970,10)=ROUND(D970,10),"Correct", "Error"))</f>
        <v/>
      </c>
      <c r="X970" s="158">
        <f>IF(B970="","", T970+U970)</f>
        <v/>
      </c>
    </row>
    <row customHeight="1" ht="13.5" r="971" s="75">
      <c r="A971" s="126">
        <f>IF('Time Series Inputs'!A971="","",'Time Series Inputs'!A971)</f>
        <v/>
      </c>
      <c r="B971" s="157">
        <f>IF('Time Series Inputs'!B971="","",'Time Series Inputs'!B971)</f>
        <v/>
      </c>
      <c r="C971" s="157">
        <f>IF('Time Series Inputs'!C971="","",'Time Series Inputs'!C971)</f>
        <v/>
      </c>
      <c r="D971" s="157">
        <f>IF(A971="","",'Apply Constraints'!A971)</f>
        <v/>
      </c>
      <c r="E971" s="157">
        <f>IF(B971="","",(V970*B971/B970/(1+V970*(B971/B970-1))))</f>
        <v/>
      </c>
      <c r="F971" s="157">
        <f>IF(B971="","",R970*B971+T970)</f>
        <v/>
      </c>
      <c r="G971" s="157">
        <f>IF(B971="","", E971*F971)</f>
        <v/>
      </c>
      <c r="H971" s="157">
        <f>IF(B971="","", F971 - R970*B971)</f>
        <v/>
      </c>
      <c r="I971" s="157">
        <f>IF(B971="","", G971/B971)</f>
        <v/>
      </c>
      <c r="J971" s="157">
        <f>IF(B971="","", -F971* (1-(1-ANNUAL_STRATEGY_FEE)^(1/252)))</f>
        <v/>
      </c>
      <c r="K971" s="157">
        <f>IF(B971="","", H971+J971)</f>
        <v/>
      </c>
      <c r="L971" s="157">
        <f>IF(B971="","", K971+G971)</f>
        <v/>
      </c>
      <c r="M971" s="157">
        <f>IF(B971="","", G971/L971)</f>
        <v/>
      </c>
      <c r="N971" s="157">
        <f>IF(B971="","",(D971-M971))</f>
        <v/>
      </c>
      <c r="O971" s="157">
        <f>IF(B971="","",BID_OFFER_SPREAD/2*D971)</f>
        <v/>
      </c>
      <c r="P971" s="157">
        <f>IF(A971="","",IF(D971=0,-E971,IF(AND(D971=(N971+O971),NOT(O971=0)),0,IF(D971&gt;=M971,N971/(1+O971),N971/(1-O971)))))</f>
        <v/>
      </c>
      <c r="Q971" s="157">
        <f>IF(B971="","", IF(D971=0,F971*P971/B971, L971*P971/B971))</f>
        <v/>
      </c>
      <c r="R971" s="157">
        <f>IF(B971="","", Q971+I971)</f>
        <v/>
      </c>
      <c r="S971" s="157">
        <f>IF(A971="","",IF(Q971&gt;0,-Q971*B971*(1+BID_OFFER_SPREAD/2),-Q971*B971*(1-BID_OFFER_SPREAD/2)))</f>
        <v/>
      </c>
      <c r="T971" s="157">
        <f>IF(B971="","", K971+S971)</f>
        <v/>
      </c>
      <c r="U971" s="157">
        <f>IF(B971="","", R971*B971)</f>
        <v/>
      </c>
      <c r="V971" s="157">
        <f>IF(E971="","",U971/(U971+T971))</f>
        <v/>
      </c>
      <c r="W971" s="86">
        <f>IF(B971="","", IF(ROUND(V971,10)=ROUND(D971,10),"Correct", "Error"))</f>
        <v/>
      </c>
      <c r="X971" s="158">
        <f>IF(B971="","", T971+U971)</f>
        <v/>
      </c>
    </row>
    <row customHeight="1" ht="13.5" r="972" s="75">
      <c r="A972" s="126">
        <f>IF('Time Series Inputs'!A972="","",'Time Series Inputs'!A972)</f>
        <v/>
      </c>
      <c r="B972" s="157">
        <f>IF('Time Series Inputs'!B972="","",'Time Series Inputs'!B972)</f>
        <v/>
      </c>
      <c r="C972" s="157">
        <f>IF('Time Series Inputs'!C972="","",'Time Series Inputs'!C972)</f>
        <v/>
      </c>
      <c r="D972" s="157">
        <f>IF(A972="","",'Apply Constraints'!A972)</f>
        <v/>
      </c>
      <c r="E972" s="157">
        <f>IF(B972="","",(V971*B972/B971/(1+V971*(B972/B971-1))))</f>
        <v/>
      </c>
      <c r="F972" s="157">
        <f>IF(B972="","",R971*B972+T971)</f>
        <v/>
      </c>
      <c r="G972" s="157">
        <f>IF(B972="","", E972*F972)</f>
        <v/>
      </c>
      <c r="H972" s="157">
        <f>IF(B972="","", F972 - R971*B972)</f>
        <v/>
      </c>
      <c r="I972" s="157">
        <f>IF(B972="","", G972/B972)</f>
        <v/>
      </c>
      <c r="J972" s="157">
        <f>IF(B972="","", -F972* (1-(1-ANNUAL_STRATEGY_FEE)^(1/252)))</f>
        <v/>
      </c>
      <c r="K972" s="157">
        <f>IF(B972="","", H972+J972)</f>
        <v/>
      </c>
      <c r="L972" s="157">
        <f>IF(B972="","", K972+G972)</f>
        <v/>
      </c>
      <c r="M972" s="157">
        <f>IF(B972="","", G972/L972)</f>
        <v/>
      </c>
      <c r="N972" s="157">
        <f>IF(B972="","",(D972-M972))</f>
        <v/>
      </c>
      <c r="O972" s="157">
        <f>IF(B972="","",BID_OFFER_SPREAD/2*D972)</f>
        <v/>
      </c>
      <c r="P972" s="157">
        <f>IF(A972="","",IF(D972=0,-E972,IF(AND(D972=(N972+O972),NOT(O972=0)),0,IF(D972&gt;=M972,N972/(1+O972),N972/(1-O972)))))</f>
        <v/>
      </c>
      <c r="Q972" s="157">
        <f>IF(B972="","", IF(D972=0,F972*P972/B972, L972*P972/B972))</f>
        <v/>
      </c>
      <c r="R972" s="157">
        <f>IF(B972="","", Q972+I972)</f>
        <v/>
      </c>
      <c r="S972" s="157">
        <f>IF(A972="","",IF(Q972&gt;0,-Q972*B972*(1+BID_OFFER_SPREAD/2),-Q972*B972*(1-BID_OFFER_SPREAD/2)))</f>
        <v/>
      </c>
      <c r="T972" s="157">
        <f>IF(B972="","", K972+S972)</f>
        <v/>
      </c>
      <c r="U972" s="157">
        <f>IF(B972="","", R972*B972)</f>
        <v/>
      </c>
      <c r="V972" s="157">
        <f>IF(E972="","",U972/(U972+T972))</f>
        <v/>
      </c>
      <c r="W972" s="86">
        <f>IF(B972="","", IF(ROUND(V972,10)=ROUND(D972,10),"Correct", "Error"))</f>
        <v/>
      </c>
      <c r="X972" s="158">
        <f>IF(B972="","", T972+U972)</f>
        <v/>
      </c>
    </row>
    <row customHeight="1" ht="13.5" r="973" s="75">
      <c r="A973" s="126">
        <f>IF('Time Series Inputs'!A973="","",'Time Series Inputs'!A973)</f>
        <v/>
      </c>
      <c r="B973" s="157">
        <f>IF('Time Series Inputs'!B973="","",'Time Series Inputs'!B973)</f>
        <v/>
      </c>
      <c r="C973" s="157">
        <f>IF('Time Series Inputs'!C973="","",'Time Series Inputs'!C973)</f>
        <v/>
      </c>
      <c r="D973" s="157">
        <f>IF(A973="","",'Apply Constraints'!A973)</f>
        <v/>
      </c>
      <c r="E973" s="157">
        <f>IF(B973="","",(V972*B973/B972/(1+V972*(B973/B972-1))))</f>
        <v/>
      </c>
      <c r="F973" s="157">
        <f>IF(B973="","",R972*B973+T972)</f>
        <v/>
      </c>
      <c r="G973" s="157">
        <f>IF(B973="","", E973*F973)</f>
        <v/>
      </c>
      <c r="H973" s="157">
        <f>IF(B973="","", F973 - R972*B973)</f>
        <v/>
      </c>
      <c r="I973" s="157">
        <f>IF(B973="","", G973/B973)</f>
        <v/>
      </c>
      <c r="J973" s="157">
        <f>IF(B973="","", -F973* (1-(1-ANNUAL_STRATEGY_FEE)^(1/252)))</f>
        <v/>
      </c>
      <c r="K973" s="157">
        <f>IF(B973="","", H973+J973)</f>
        <v/>
      </c>
      <c r="L973" s="157">
        <f>IF(B973="","", K973+G973)</f>
        <v/>
      </c>
      <c r="M973" s="157">
        <f>IF(B973="","", G973/L973)</f>
        <v/>
      </c>
      <c r="N973" s="157">
        <f>IF(B973="","",(D973-M973))</f>
        <v/>
      </c>
      <c r="O973" s="157">
        <f>IF(B973="","",BID_OFFER_SPREAD/2*D973)</f>
        <v/>
      </c>
      <c r="P973" s="157">
        <f>IF(A973="","",IF(D973=0,-E973,IF(AND(D973=(N973+O973),NOT(O973=0)),0,IF(D973&gt;=M973,N973/(1+O973),N973/(1-O973)))))</f>
        <v/>
      </c>
      <c r="Q973" s="157">
        <f>IF(B973="","", IF(D973=0,F973*P973/B973, L973*P973/B973))</f>
        <v/>
      </c>
      <c r="R973" s="157">
        <f>IF(B973="","", Q973+I973)</f>
        <v/>
      </c>
      <c r="S973" s="157">
        <f>IF(A973="","",IF(Q973&gt;0,-Q973*B973*(1+BID_OFFER_SPREAD/2),-Q973*B973*(1-BID_OFFER_SPREAD/2)))</f>
        <v/>
      </c>
      <c r="T973" s="157">
        <f>IF(B973="","", K973+S973)</f>
        <v/>
      </c>
      <c r="U973" s="157">
        <f>IF(B973="","", R973*B973)</f>
        <v/>
      </c>
      <c r="V973" s="157">
        <f>IF(E973="","",U973/(U973+T973))</f>
        <v/>
      </c>
      <c r="W973" s="86">
        <f>IF(B973="","", IF(ROUND(V973,10)=ROUND(D973,10),"Correct", "Error"))</f>
        <v/>
      </c>
      <c r="X973" s="158">
        <f>IF(B973="","", T973+U973)</f>
        <v/>
      </c>
    </row>
    <row customHeight="1" ht="13.5" r="974" s="75">
      <c r="A974" s="126">
        <f>IF('Time Series Inputs'!A974="","",'Time Series Inputs'!A974)</f>
        <v/>
      </c>
      <c r="B974" s="157">
        <f>IF('Time Series Inputs'!B974="","",'Time Series Inputs'!B974)</f>
        <v/>
      </c>
      <c r="C974" s="157">
        <f>IF('Time Series Inputs'!C974="","",'Time Series Inputs'!C974)</f>
        <v/>
      </c>
      <c r="D974" s="157">
        <f>IF(A974="","",'Apply Constraints'!A974)</f>
        <v/>
      </c>
      <c r="E974" s="157">
        <f>IF(B974="","",(V973*B974/B973/(1+V973*(B974/B973-1))))</f>
        <v/>
      </c>
      <c r="F974" s="157">
        <f>IF(B974="","",R973*B974+T973)</f>
        <v/>
      </c>
      <c r="G974" s="157">
        <f>IF(B974="","", E974*F974)</f>
        <v/>
      </c>
      <c r="H974" s="157">
        <f>IF(B974="","", F974 - R973*B974)</f>
        <v/>
      </c>
      <c r="I974" s="157">
        <f>IF(B974="","", G974/B974)</f>
        <v/>
      </c>
      <c r="J974" s="157">
        <f>IF(B974="","", -F974* (1-(1-ANNUAL_STRATEGY_FEE)^(1/252)))</f>
        <v/>
      </c>
      <c r="K974" s="157">
        <f>IF(B974="","", H974+J974)</f>
        <v/>
      </c>
      <c r="L974" s="157">
        <f>IF(B974="","", K974+G974)</f>
        <v/>
      </c>
      <c r="M974" s="157">
        <f>IF(B974="","", G974/L974)</f>
        <v/>
      </c>
      <c r="N974" s="157">
        <f>IF(B974="","",(D974-M974))</f>
        <v/>
      </c>
      <c r="O974" s="157">
        <f>IF(B974="","",BID_OFFER_SPREAD/2*D974)</f>
        <v/>
      </c>
      <c r="P974" s="157">
        <f>IF(A974="","",IF(D974=0,-E974,IF(AND(D974=(N974+O974),NOT(O974=0)),0,IF(D974&gt;=M974,N974/(1+O974),N974/(1-O974)))))</f>
        <v/>
      </c>
      <c r="Q974" s="157">
        <f>IF(B974="","", IF(D974=0,F974*P974/B974, L974*P974/B974))</f>
        <v/>
      </c>
      <c r="R974" s="157">
        <f>IF(B974="","", Q974+I974)</f>
        <v/>
      </c>
      <c r="S974" s="157">
        <f>IF(A974="","",IF(Q974&gt;0,-Q974*B974*(1+BID_OFFER_SPREAD/2),-Q974*B974*(1-BID_OFFER_SPREAD/2)))</f>
        <v/>
      </c>
      <c r="T974" s="157">
        <f>IF(B974="","", K974+S974)</f>
        <v/>
      </c>
      <c r="U974" s="157">
        <f>IF(B974="","", R974*B974)</f>
        <v/>
      </c>
      <c r="V974" s="157">
        <f>IF(E974="","",U974/(U974+T974))</f>
        <v/>
      </c>
      <c r="W974" s="86">
        <f>IF(B974="","", IF(ROUND(V974,10)=ROUND(D974,10),"Correct", "Error"))</f>
        <v/>
      </c>
      <c r="X974" s="158">
        <f>IF(B974="","", T974+U974)</f>
        <v/>
      </c>
    </row>
    <row customHeight="1" ht="13.5" r="975" s="75">
      <c r="A975" s="126">
        <f>IF('Time Series Inputs'!A975="","",'Time Series Inputs'!A975)</f>
        <v/>
      </c>
      <c r="B975" s="157">
        <f>IF('Time Series Inputs'!B975="","",'Time Series Inputs'!B975)</f>
        <v/>
      </c>
      <c r="C975" s="157">
        <f>IF('Time Series Inputs'!C975="","",'Time Series Inputs'!C975)</f>
        <v/>
      </c>
      <c r="D975" s="157">
        <f>IF(A975="","",'Apply Constraints'!A975)</f>
        <v/>
      </c>
      <c r="E975" s="157">
        <f>IF(B975="","",(V974*B975/B974/(1+V974*(B975/B974-1))))</f>
        <v/>
      </c>
      <c r="F975" s="157">
        <f>IF(B975="","",R974*B975+T974)</f>
        <v/>
      </c>
      <c r="G975" s="157">
        <f>IF(B975="","", E975*F975)</f>
        <v/>
      </c>
      <c r="H975" s="157">
        <f>IF(B975="","", F975 - R974*B975)</f>
        <v/>
      </c>
      <c r="I975" s="157">
        <f>IF(B975="","", G975/B975)</f>
        <v/>
      </c>
      <c r="J975" s="157">
        <f>IF(B975="","", -F975* (1-(1-ANNUAL_STRATEGY_FEE)^(1/252)))</f>
        <v/>
      </c>
      <c r="K975" s="157">
        <f>IF(B975="","", H975+J975)</f>
        <v/>
      </c>
      <c r="L975" s="157">
        <f>IF(B975="","", K975+G975)</f>
        <v/>
      </c>
      <c r="M975" s="157">
        <f>IF(B975="","", G975/L975)</f>
        <v/>
      </c>
      <c r="N975" s="157">
        <f>IF(B975="","",(D975-M975))</f>
        <v/>
      </c>
      <c r="O975" s="157">
        <f>IF(B975="","",BID_OFFER_SPREAD/2*D975)</f>
        <v/>
      </c>
      <c r="P975" s="157">
        <f>IF(A975="","",IF(D975=0,-E975,IF(AND(D975=(N975+O975),NOT(O975=0)),0,IF(D975&gt;=M975,N975/(1+O975),N975/(1-O975)))))</f>
        <v/>
      </c>
      <c r="Q975" s="157">
        <f>IF(B975="","", IF(D975=0,F975*P975/B975, L975*P975/B975))</f>
        <v/>
      </c>
      <c r="R975" s="157">
        <f>IF(B975="","", Q975+I975)</f>
        <v/>
      </c>
      <c r="S975" s="157">
        <f>IF(A975="","",IF(Q975&gt;0,-Q975*B975*(1+BID_OFFER_SPREAD/2),-Q975*B975*(1-BID_OFFER_SPREAD/2)))</f>
        <v/>
      </c>
      <c r="T975" s="157">
        <f>IF(B975="","", K975+S975)</f>
        <v/>
      </c>
      <c r="U975" s="157">
        <f>IF(B975="","", R975*B975)</f>
        <v/>
      </c>
      <c r="V975" s="157">
        <f>IF(E975="","",U975/(U975+T975))</f>
        <v/>
      </c>
      <c r="W975" s="86">
        <f>IF(B975="","", IF(ROUND(V975,10)=ROUND(D975,10),"Correct", "Error"))</f>
        <v/>
      </c>
      <c r="X975" s="158">
        <f>IF(B975="","", T975+U975)</f>
        <v/>
      </c>
    </row>
    <row customHeight="1" ht="13.5" r="976" s="75">
      <c r="A976" s="126">
        <f>IF('Time Series Inputs'!A976="","",'Time Series Inputs'!A976)</f>
        <v/>
      </c>
      <c r="B976" s="157">
        <f>IF('Time Series Inputs'!B976="","",'Time Series Inputs'!B976)</f>
        <v/>
      </c>
      <c r="C976" s="157">
        <f>IF('Time Series Inputs'!C976="","",'Time Series Inputs'!C976)</f>
        <v/>
      </c>
      <c r="D976" s="157">
        <f>IF(A976="","",'Apply Constraints'!A976)</f>
        <v/>
      </c>
      <c r="E976" s="157">
        <f>IF(B976="","",(V975*B976/B975/(1+V975*(B976/B975-1))))</f>
        <v/>
      </c>
      <c r="F976" s="157">
        <f>IF(B976="","",R975*B976+T975)</f>
        <v/>
      </c>
      <c r="G976" s="157">
        <f>IF(B976="","", E976*F976)</f>
        <v/>
      </c>
      <c r="H976" s="157">
        <f>IF(B976="","", F976 - R975*B976)</f>
        <v/>
      </c>
      <c r="I976" s="157">
        <f>IF(B976="","", G976/B976)</f>
        <v/>
      </c>
      <c r="J976" s="157">
        <f>IF(B976="","", -F976* (1-(1-ANNUAL_STRATEGY_FEE)^(1/252)))</f>
        <v/>
      </c>
      <c r="K976" s="157">
        <f>IF(B976="","", H976+J976)</f>
        <v/>
      </c>
      <c r="L976" s="157">
        <f>IF(B976="","", K976+G976)</f>
        <v/>
      </c>
      <c r="M976" s="157">
        <f>IF(B976="","", G976/L976)</f>
        <v/>
      </c>
      <c r="N976" s="157">
        <f>IF(B976="","",(D976-M976))</f>
        <v/>
      </c>
      <c r="O976" s="157">
        <f>IF(B976="","",BID_OFFER_SPREAD/2*D976)</f>
        <v/>
      </c>
      <c r="P976" s="157">
        <f>IF(A976="","",IF(D976=0,-E976,IF(AND(D976=(N976+O976),NOT(O976=0)),0,IF(D976&gt;=M976,N976/(1+O976),N976/(1-O976)))))</f>
        <v/>
      </c>
      <c r="Q976" s="157">
        <f>IF(B976="","", IF(D976=0,F976*P976/B976, L976*P976/B976))</f>
        <v/>
      </c>
      <c r="R976" s="157">
        <f>IF(B976="","", Q976+I976)</f>
        <v/>
      </c>
      <c r="S976" s="157">
        <f>IF(A976="","",IF(Q976&gt;0,-Q976*B976*(1+BID_OFFER_SPREAD/2),-Q976*B976*(1-BID_OFFER_SPREAD/2)))</f>
        <v/>
      </c>
      <c r="T976" s="157">
        <f>IF(B976="","", K976+S976)</f>
        <v/>
      </c>
      <c r="U976" s="157">
        <f>IF(B976="","", R976*B976)</f>
        <v/>
      </c>
      <c r="V976" s="157">
        <f>IF(E976="","",U976/(U976+T976))</f>
        <v/>
      </c>
      <c r="W976" s="86">
        <f>IF(B976="","", IF(ROUND(V976,10)=ROUND(D976,10),"Correct", "Error"))</f>
        <v/>
      </c>
      <c r="X976" s="158">
        <f>IF(B976="","", T976+U976)</f>
        <v/>
      </c>
    </row>
    <row customHeight="1" ht="13.5" r="977" s="75">
      <c r="A977" s="126">
        <f>IF('Time Series Inputs'!A977="","",'Time Series Inputs'!A977)</f>
        <v/>
      </c>
      <c r="B977" s="157">
        <f>IF('Time Series Inputs'!B977="","",'Time Series Inputs'!B977)</f>
        <v/>
      </c>
      <c r="C977" s="157">
        <f>IF('Time Series Inputs'!C977="","",'Time Series Inputs'!C977)</f>
        <v/>
      </c>
      <c r="D977" s="157">
        <f>IF(A977="","",'Apply Constraints'!A977)</f>
        <v/>
      </c>
      <c r="E977" s="157">
        <f>IF(B977="","",(V976*B977/B976/(1+V976*(B977/B976-1))))</f>
        <v/>
      </c>
      <c r="F977" s="157">
        <f>IF(B977="","",R976*B977+T976)</f>
        <v/>
      </c>
      <c r="G977" s="157">
        <f>IF(B977="","", E977*F977)</f>
        <v/>
      </c>
      <c r="H977" s="157">
        <f>IF(B977="","", F977 - R976*B977)</f>
        <v/>
      </c>
      <c r="I977" s="157">
        <f>IF(B977="","", G977/B977)</f>
        <v/>
      </c>
      <c r="J977" s="157">
        <f>IF(B977="","", -F977* (1-(1-ANNUAL_STRATEGY_FEE)^(1/252)))</f>
        <v/>
      </c>
      <c r="K977" s="157">
        <f>IF(B977="","", H977+J977)</f>
        <v/>
      </c>
      <c r="L977" s="157">
        <f>IF(B977="","", K977+G977)</f>
        <v/>
      </c>
      <c r="M977" s="157">
        <f>IF(B977="","", G977/L977)</f>
        <v/>
      </c>
      <c r="N977" s="157">
        <f>IF(B977="","",(D977-M977))</f>
        <v/>
      </c>
      <c r="O977" s="157">
        <f>IF(B977="","",BID_OFFER_SPREAD/2*D977)</f>
        <v/>
      </c>
      <c r="P977" s="157">
        <f>IF(A977="","",IF(D977=0,-E977,IF(AND(D977=(N977+O977),NOT(O977=0)),0,IF(D977&gt;=M977,N977/(1+O977),N977/(1-O977)))))</f>
        <v/>
      </c>
      <c r="Q977" s="157">
        <f>IF(B977="","", IF(D977=0,F977*P977/B977, L977*P977/B977))</f>
        <v/>
      </c>
      <c r="R977" s="157">
        <f>IF(B977="","", Q977+I977)</f>
        <v/>
      </c>
      <c r="S977" s="157">
        <f>IF(A977="","",IF(Q977&gt;0,-Q977*B977*(1+BID_OFFER_SPREAD/2),-Q977*B977*(1-BID_OFFER_SPREAD/2)))</f>
        <v/>
      </c>
      <c r="T977" s="157">
        <f>IF(B977="","", K977+S977)</f>
        <v/>
      </c>
      <c r="U977" s="157">
        <f>IF(B977="","", R977*B977)</f>
        <v/>
      </c>
      <c r="V977" s="157">
        <f>IF(E977="","",U977/(U977+T977))</f>
        <v/>
      </c>
      <c r="W977" s="86">
        <f>IF(B977="","", IF(ROUND(V977,10)=ROUND(D977,10),"Correct", "Error"))</f>
        <v/>
      </c>
      <c r="X977" s="158">
        <f>IF(B977="","", T977+U977)</f>
        <v/>
      </c>
    </row>
    <row customHeight="1" ht="13.5" r="978" s="75">
      <c r="A978" s="126">
        <f>IF('Time Series Inputs'!A978="","",'Time Series Inputs'!A978)</f>
        <v/>
      </c>
      <c r="B978" s="157">
        <f>IF('Time Series Inputs'!B978="","",'Time Series Inputs'!B978)</f>
        <v/>
      </c>
      <c r="C978" s="157">
        <f>IF('Time Series Inputs'!C978="","",'Time Series Inputs'!C978)</f>
        <v/>
      </c>
      <c r="D978" s="157">
        <f>IF(A978="","",'Apply Constraints'!A978)</f>
        <v/>
      </c>
      <c r="E978" s="157">
        <f>IF(B978="","",(V977*B978/B977/(1+V977*(B978/B977-1))))</f>
        <v/>
      </c>
      <c r="F978" s="157">
        <f>IF(B978="","",R977*B978+T977)</f>
        <v/>
      </c>
      <c r="G978" s="157">
        <f>IF(B978="","", E978*F978)</f>
        <v/>
      </c>
      <c r="H978" s="157">
        <f>IF(B978="","", F978 - R977*B978)</f>
        <v/>
      </c>
      <c r="I978" s="157">
        <f>IF(B978="","", G978/B978)</f>
        <v/>
      </c>
      <c r="J978" s="157">
        <f>IF(B978="","", -F978* (1-(1-ANNUAL_STRATEGY_FEE)^(1/252)))</f>
        <v/>
      </c>
      <c r="K978" s="157">
        <f>IF(B978="","", H978+J978)</f>
        <v/>
      </c>
      <c r="L978" s="157">
        <f>IF(B978="","", K978+G978)</f>
        <v/>
      </c>
      <c r="M978" s="157">
        <f>IF(B978="","", G978/L978)</f>
        <v/>
      </c>
      <c r="N978" s="157">
        <f>IF(B978="","",(D978-M978))</f>
        <v/>
      </c>
      <c r="O978" s="157">
        <f>IF(B978="","",BID_OFFER_SPREAD/2*D978)</f>
        <v/>
      </c>
      <c r="P978" s="157">
        <f>IF(A978="","",IF(D978=0,-E978,IF(AND(D978=(N978+O978),NOT(O978=0)),0,IF(D978&gt;=M978,N978/(1+O978),N978/(1-O978)))))</f>
        <v/>
      </c>
      <c r="Q978" s="157">
        <f>IF(B978="","", IF(D978=0,F978*P978/B978, L978*P978/B978))</f>
        <v/>
      </c>
      <c r="R978" s="157">
        <f>IF(B978="","", Q978+I978)</f>
        <v/>
      </c>
      <c r="S978" s="157">
        <f>IF(A978="","",IF(Q978&gt;0,-Q978*B978*(1+BID_OFFER_SPREAD/2),-Q978*B978*(1-BID_OFFER_SPREAD/2)))</f>
        <v/>
      </c>
      <c r="T978" s="157">
        <f>IF(B978="","", K978+S978)</f>
        <v/>
      </c>
      <c r="U978" s="157">
        <f>IF(B978="","", R978*B978)</f>
        <v/>
      </c>
      <c r="V978" s="157">
        <f>IF(E978="","",U978/(U978+T978))</f>
        <v/>
      </c>
      <c r="W978" s="86">
        <f>IF(B978="","", IF(ROUND(V978,10)=ROUND(D978,10),"Correct", "Error"))</f>
        <v/>
      </c>
      <c r="X978" s="158">
        <f>IF(B978="","", T978+U978)</f>
        <v/>
      </c>
    </row>
    <row customHeight="1" ht="13.5" r="979" s="75">
      <c r="A979" s="126">
        <f>IF('Time Series Inputs'!A979="","",'Time Series Inputs'!A979)</f>
        <v/>
      </c>
      <c r="B979" s="157">
        <f>IF('Time Series Inputs'!B979="","",'Time Series Inputs'!B979)</f>
        <v/>
      </c>
      <c r="C979" s="157">
        <f>IF('Time Series Inputs'!C979="","",'Time Series Inputs'!C979)</f>
        <v/>
      </c>
      <c r="D979" s="157">
        <f>IF(A979="","",'Apply Constraints'!A979)</f>
        <v/>
      </c>
      <c r="E979" s="157">
        <f>IF(B979="","",(V978*B979/B978/(1+V978*(B979/B978-1))))</f>
        <v/>
      </c>
      <c r="F979" s="157">
        <f>IF(B979="","",R978*B979+T978)</f>
        <v/>
      </c>
      <c r="G979" s="157">
        <f>IF(B979="","", E979*F979)</f>
        <v/>
      </c>
      <c r="H979" s="157">
        <f>IF(B979="","", F979 - R978*B979)</f>
        <v/>
      </c>
      <c r="I979" s="157">
        <f>IF(B979="","", G979/B979)</f>
        <v/>
      </c>
      <c r="J979" s="157">
        <f>IF(B979="","", -F979* (1-(1-ANNUAL_STRATEGY_FEE)^(1/252)))</f>
        <v/>
      </c>
      <c r="K979" s="157">
        <f>IF(B979="","", H979+J979)</f>
        <v/>
      </c>
      <c r="L979" s="157">
        <f>IF(B979="","", K979+G979)</f>
        <v/>
      </c>
      <c r="M979" s="157">
        <f>IF(B979="","", G979/L979)</f>
        <v/>
      </c>
      <c r="N979" s="157">
        <f>IF(B979="","",(D979-M979))</f>
        <v/>
      </c>
      <c r="O979" s="157">
        <f>IF(B979="","",BID_OFFER_SPREAD/2*D979)</f>
        <v/>
      </c>
      <c r="P979" s="157">
        <f>IF(A979="","",IF(D979=0,-E979,IF(AND(D979=(N979+O979),NOT(O979=0)),0,IF(D979&gt;=M979,N979/(1+O979),N979/(1-O979)))))</f>
        <v/>
      </c>
      <c r="Q979" s="157">
        <f>IF(B979="","", IF(D979=0,F979*P979/B979, L979*P979/B979))</f>
        <v/>
      </c>
      <c r="R979" s="157">
        <f>IF(B979="","", Q979+I979)</f>
        <v/>
      </c>
      <c r="S979" s="157">
        <f>IF(A979="","",IF(Q979&gt;0,-Q979*B979*(1+BID_OFFER_SPREAD/2),-Q979*B979*(1-BID_OFFER_SPREAD/2)))</f>
        <v/>
      </c>
      <c r="T979" s="157">
        <f>IF(B979="","", K979+S979)</f>
        <v/>
      </c>
      <c r="U979" s="157">
        <f>IF(B979="","", R979*B979)</f>
        <v/>
      </c>
      <c r="V979" s="157">
        <f>IF(E979="","",U979/(U979+T979))</f>
        <v/>
      </c>
      <c r="W979" s="86">
        <f>IF(B979="","", IF(ROUND(V979,10)=ROUND(D979,10),"Correct", "Error"))</f>
        <v/>
      </c>
      <c r="X979" s="158">
        <f>IF(B979="","", T979+U979)</f>
        <v/>
      </c>
    </row>
    <row customHeight="1" ht="13.5" r="980" s="75">
      <c r="A980" s="126">
        <f>IF('Time Series Inputs'!A980="","",'Time Series Inputs'!A980)</f>
        <v/>
      </c>
      <c r="B980" s="157">
        <f>IF('Time Series Inputs'!B980="","",'Time Series Inputs'!B980)</f>
        <v/>
      </c>
      <c r="C980" s="157">
        <f>IF('Time Series Inputs'!C980="","",'Time Series Inputs'!C980)</f>
        <v/>
      </c>
      <c r="D980" s="157">
        <f>IF(A980="","",'Apply Constraints'!A980)</f>
        <v/>
      </c>
      <c r="E980" s="157">
        <f>IF(B980="","",(V979*B980/B979/(1+V979*(B980/B979-1))))</f>
        <v/>
      </c>
      <c r="F980" s="157">
        <f>IF(B980="","",R979*B980+T979)</f>
        <v/>
      </c>
      <c r="G980" s="157">
        <f>IF(B980="","", E980*F980)</f>
        <v/>
      </c>
      <c r="H980" s="157">
        <f>IF(B980="","", F980 - R979*B980)</f>
        <v/>
      </c>
      <c r="I980" s="157">
        <f>IF(B980="","", G980/B980)</f>
        <v/>
      </c>
      <c r="J980" s="157">
        <f>IF(B980="","", -F980* (1-(1-ANNUAL_STRATEGY_FEE)^(1/252)))</f>
        <v/>
      </c>
      <c r="K980" s="157">
        <f>IF(B980="","", H980+J980)</f>
        <v/>
      </c>
      <c r="L980" s="157">
        <f>IF(B980="","", K980+G980)</f>
        <v/>
      </c>
      <c r="M980" s="157">
        <f>IF(B980="","", G980/L980)</f>
        <v/>
      </c>
      <c r="N980" s="157">
        <f>IF(B980="","",(D980-M980))</f>
        <v/>
      </c>
      <c r="O980" s="157">
        <f>IF(B980="","",BID_OFFER_SPREAD/2*D980)</f>
        <v/>
      </c>
      <c r="P980" s="157">
        <f>IF(A980="","",IF(D980=0,-E980,IF(AND(D980=(N980+O980),NOT(O980=0)),0,IF(D980&gt;=M980,N980/(1+O980),N980/(1-O980)))))</f>
        <v/>
      </c>
      <c r="Q980" s="157">
        <f>IF(B980="","", IF(D980=0,F980*P980/B980, L980*P980/B980))</f>
        <v/>
      </c>
      <c r="R980" s="157">
        <f>IF(B980="","", Q980+I980)</f>
        <v/>
      </c>
      <c r="S980" s="157">
        <f>IF(A980="","",IF(Q980&gt;0,-Q980*B980*(1+BID_OFFER_SPREAD/2),-Q980*B980*(1-BID_OFFER_SPREAD/2)))</f>
        <v/>
      </c>
      <c r="T980" s="157">
        <f>IF(B980="","", K980+S980)</f>
        <v/>
      </c>
      <c r="U980" s="157">
        <f>IF(B980="","", R980*B980)</f>
        <v/>
      </c>
      <c r="V980" s="157">
        <f>IF(E980="","",U980/(U980+T980))</f>
        <v/>
      </c>
      <c r="W980" s="86">
        <f>IF(B980="","", IF(ROUND(V980,10)=ROUND(D980,10),"Correct", "Error"))</f>
        <v/>
      </c>
      <c r="X980" s="158">
        <f>IF(B980="","", T980+U980)</f>
        <v/>
      </c>
    </row>
    <row customHeight="1" ht="13.5" r="981" s="75">
      <c r="A981" s="126">
        <f>IF('Time Series Inputs'!A981="","",'Time Series Inputs'!A981)</f>
        <v/>
      </c>
      <c r="B981" s="157">
        <f>IF('Time Series Inputs'!B981="","",'Time Series Inputs'!B981)</f>
        <v/>
      </c>
      <c r="C981" s="157">
        <f>IF('Time Series Inputs'!C981="","",'Time Series Inputs'!C981)</f>
        <v/>
      </c>
      <c r="D981" s="157">
        <f>IF(A981="","",'Apply Constraints'!A981)</f>
        <v/>
      </c>
      <c r="E981" s="157">
        <f>IF(B981="","",(V980*B981/B980/(1+V980*(B981/B980-1))))</f>
        <v/>
      </c>
      <c r="F981" s="157">
        <f>IF(B981="","",R980*B981+T980)</f>
        <v/>
      </c>
      <c r="G981" s="157">
        <f>IF(B981="","", E981*F981)</f>
        <v/>
      </c>
      <c r="H981" s="157">
        <f>IF(B981="","", F981 - R980*B981)</f>
        <v/>
      </c>
      <c r="I981" s="157">
        <f>IF(B981="","", G981/B981)</f>
        <v/>
      </c>
      <c r="J981" s="157">
        <f>IF(B981="","", -F981* (1-(1-ANNUAL_STRATEGY_FEE)^(1/252)))</f>
        <v/>
      </c>
      <c r="K981" s="157">
        <f>IF(B981="","", H981+J981)</f>
        <v/>
      </c>
      <c r="L981" s="157">
        <f>IF(B981="","", K981+G981)</f>
        <v/>
      </c>
      <c r="M981" s="157">
        <f>IF(B981="","", G981/L981)</f>
        <v/>
      </c>
      <c r="N981" s="157">
        <f>IF(B981="","",(D981-M981))</f>
        <v/>
      </c>
      <c r="O981" s="157">
        <f>IF(B981="","",BID_OFFER_SPREAD/2*D981)</f>
        <v/>
      </c>
      <c r="P981" s="157">
        <f>IF(A981="","",IF(D981=0,-E981,IF(AND(D981=(N981+O981),NOT(O981=0)),0,IF(D981&gt;=M981,N981/(1+O981),N981/(1-O981)))))</f>
        <v/>
      </c>
      <c r="Q981" s="157">
        <f>IF(B981="","", IF(D981=0,F981*P981/B981, L981*P981/B981))</f>
        <v/>
      </c>
      <c r="R981" s="157">
        <f>IF(B981="","", Q981+I981)</f>
        <v/>
      </c>
      <c r="S981" s="157">
        <f>IF(A981="","",IF(Q981&gt;0,-Q981*B981*(1+BID_OFFER_SPREAD/2),-Q981*B981*(1-BID_OFFER_SPREAD/2)))</f>
        <v/>
      </c>
      <c r="T981" s="157">
        <f>IF(B981="","", K981+S981)</f>
        <v/>
      </c>
      <c r="U981" s="157">
        <f>IF(B981="","", R981*B981)</f>
        <v/>
      </c>
      <c r="V981" s="157">
        <f>IF(E981="","",U981/(U981+T981))</f>
        <v/>
      </c>
      <c r="W981" s="86">
        <f>IF(B981="","", IF(ROUND(V981,10)=ROUND(D981,10),"Correct", "Error"))</f>
        <v/>
      </c>
      <c r="X981" s="158">
        <f>IF(B981="","", T981+U981)</f>
        <v/>
      </c>
    </row>
    <row customHeight="1" ht="13.5" r="982" s="75">
      <c r="A982" s="126">
        <f>IF('Time Series Inputs'!A982="","",'Time Series Inputs'!A982)</f>
        <v/>
      </c>
      <c r="B982" s="157">
        <f>IF('Time Series Inputs'!B982="","",'Time Series Inputs'!B982)</f>
        <v/>
      </c>
      <c r="C982" s="157">
        <f>IF('Time Series Inputs'!C982="","",'Time Series Inputs'!C982)</f>
        <v/>
      </c>
      <c r="D982" s="157">
        <f>IF(A982="","",'Apply Constraints'!A982)</f>
        <v/>
      </c>
      <c r="E982" s="157">
        <f>IF(B982="","",(V981*B982/B981/(1+V981*(B982/B981-1))))</f>
        <v/>
      </c>
      <c r="F982" s="157">
        <f>IF(B982="","",R981*B982+T981)</f>
        <v/>
      </c>
      <c r="G982" s="157">
        <f>IF(B982="","", E982*F982)</f>
        <v/>
      </c>
      <c r="H982" s="157">
        <f>IF(B982="","", F982 - R981*B982)</f>
        <v/>
      </c>
      <c r="I982" s="157">
        <f>IF(B982="","", G982/B982)</f>
        <v/>
      </c>
      <c r="J982" s="157">
        <f>IF(B982="","", -F982* (1-(1-ANNUAL_STRATEGY_FEE)^(1/252)))</f>
        <v/>
      </c>
      <c r="K982" s="157">
        <f>IF(B982="","", H982+J982)</f>
        <v/>
      </c>
      <c r="L982" s="157">
        <f>IF(B982="","", K982+G982)</f>
        <v/>
      </c>
      <c r="M982" s="157">
        <f>IF(B982="","", G982/L982)</f>
        <v/>
      </c>
      <c r="N982" s="157">
        <f>IF(B982="","",(D982-M982))</f>
        <v/>
      </c>
      <c r="O982" s="157">
        <f>IF(B982="","",BID_OFFER_SPREAD/2*D982)</f>
        <v/>
      </c>
      <c r="P982" s="157">
        <f>IF(A982="","",IF(D982=0,-E982,IF(AND(D982=(N982+O982),NOT(O982=0)),0,IF(D982&gt;=M982,N982/(1+O982),N982/(1-O982)))))</f>
        <v/>
      </c>
      <c r="Q982" s="157">
        <f>IF(B982="","", IF(D982=0,F982*P982/B982, L982*P982/B982))</f>
        <v/>
      </c>
      <c r="R982" s="157">
        <f>IF(B982="","", Q982+I982)</f>
        <v/>
      </c>
      <c r="S982" s="157">
        <f>IF(A982="","",IF(Q982&gt;0,-Q982*B982*(1+BID_OFFER_SPREAD/2),-Q982*B982*(1-BID_OFFER_SPREAD/2)))</f>
        <v/>
      </c>
      <c r="T982" s="157">
        <f>IF(B982="","", K982+S982)</f>
        <v/>
      </c>
      <c r="U982" s="157">
        <f>IF(B982="","", R982*B982)</f>
        <v/>
      </c>
      <c r="V982" s="157">
        <f>IF(E982="","",U982/(U982+T982))</f>
        <v/>
      </c>
      <c r="W982" s="86">
        <f>IF(B982="","", IF(ROUND(V982,10)=ROUND(D982,10),"Correct", "Error"))</f>
        <v/>
      </c>
      <c r="X982" s="158">
        <f>IF(B982="","", T982+U982)</f>
        <v/>
      </c>
    </row>
    <row customHeight="1" ht="13.5" r="983" s="75">
      <c r="A983" s="126">
        <f>IF('Time Series Inputs'!A983="","",'Time Series Inputs'!A983)</f>
        <v/>
      </c>
      <c r="B983" s="157">
        <f>IF('Time Series Inputs'!B983="","",'Time Series Inputs'!B983)</f>
        <v/>
      </c>
      <c r="C983" s="157">
        <f>IF('Time Series Inputs'!C983="","",'Time Series Inputs'!C983)</f>
        <v/>
      </c>
      <c r="D983" s="157">
        <f>IF(A983="","",'Apply Constraints'!A983)</f>
        <v/>
      </c>
      <c r="E983" s="157">
        <f>IF(B983="","",(V982*B983/B982/(1+V982*(B983/B982-1))))</f>
        <v/>
      </c>
      <c r="F983" s="157">
        <f>IF(B983="","",R982*B983+T982)</f>
        <v/>
      </c>
      <c r="G983" s="157">
        <f>IF(B983="","", E983*F983)</f>
        <v/>
      </c>
      <c r="H983" s="157">
        <f>IF(B983="","", F983 - R982*B983)</f>
        <v/>
      </c>
      <c r="I983" s="157">
        <f>IF(B983="","", G983/B983)</f>
        <v/>
      </c>
      <c r="J983" s="157">
        <f>IF(B983="","", -F983* (1-(1-ANNUAL_STRATEGY_FEE)^(1/252)))</f>
        <v/>
      </c>
      <c r="K983" s="157">
        <f>IF(B983="","", H983+J983)</f>
        <v/>
      </c>
      <c r="L983" s="157">
        <f>IF(B983="","", K983+G983)</f>
        <v/>
      </c>
      <c r="M983" s="157">
        <f>IF(B983="","", G983/L983)</f>
        <v/>
      </c>
      <c r="N983" s="157">
        <f>IF(B983="","",(D983-M983))</f>
        <v/>
      </c>
      <c r="O983" s="157">
        <f>IF(B983="","",BID_OFFER_SPREAD/2*D983)</f>
        <v/>
      </c>
      <c r="P983" s="157">
        <f>IF(A983="","",IF(D983=0,-E983,IF(AND(D983=(N983+O983),NOT(O983=0)),0,IF(D983&gt;=M983,N983/(1+O983),N983/(1-O983)))))</f>
        <v/>
      </c>
      <c r="Q983" s="157">
        <f>IF(B983="","", IF(D983=0,F983*P983/B983, L983*P983/B983))</f>
        <v/>
      </c>
      <c r="R983" s="157">
        <f>IF(B983="","", Q983+I983)</f>
        <v/>
      </c>
      <c r="S983" s="157">
        <f>IF(A983="","",IF(Q983&gt;0,-Q983*B983*(1+BID_OFFER_SPREAD/2),-Q983*B983*(1-BID_OFFER_SPREAD/2)))</f>
        <v/>
      </c>
      <c r="T983" s="157">
        <f>IF(B983="","", K983+S983)</f>
        <v/>
      </c>
      <c r="U983" s="157">
        <f>IF(B983="","", R983*B983)</f>
        <v/>
      </c>
      <c r="V983" s="157">
        <f>IF(E983="","",U983/(U983+T983))</f>
        <v/>
      </c>
      <c r="W983" s="86">
        <f>IF(B983="","", IF(ROUND(V983,10)=ROUND(D983,10),"Correct", "Error"))</f>
        <v/>
      </c>
      <c r="X983" s="158">
        <f>IF(B983="","", T983+U983)</f>
        <v/>
      </c>
    </row>
    <row customHeight="1" ht="13.5" r="984" s="75">
      <c r="A984" s="126">
        <f>IF('Time Series Inputs'!A984="","",'Time Series Inputs'!A984)</f>
        <v/>
      </c>
      <c r="B984" s="157">
        <f>IF('Time Series Inputs'!B984="","",'Time Series Inputs'!B984)</f>
        <v/>
      </c>
      <c r="C984" s="157">
        <f>IF('Time Series Inputs'!C984="","",'Time Series Inputs'!C984)</f>
        <v/>
      </c>
      <c r="D984" s="157">
        <f>IF(A984="","",'Apply Constraints'!A984)</f>
        <v/>
      </c>
      <c r="E984" s="157">
        <f>IF(B984="","",(V983*B984/B983/(1+V983*(B984/B983-1))))</f>
        <v/>
      </c>
      <c r="F984" s="157">
        <f>IF(B984="","",R983*B984+T983)</f>
        <v/>
      </c>
      <c r="G984" s="157">
        <f>IF(B984="","", E984*F984)</f>
        <v/>
      </c>
      <c r="H984" s="157">
        <f>IF(B984="","", F984 - R983*B984)</f>
        <v/>
      </c>
      <c r="I984" s="157">
        <f>IF(B984="","", G984/B984)</f>
        <v/>
      </c>
      <c r="J984" s="157">
        <f>IF(B984="","", -F984* (1-(1-ANNUAL_STRATEGY_FEE)^(1/252)))</f>
        <v/>
      </c>
      <c r="K984" s="157">
        <f>IF(B984="","", H984+J984)</f>
        <v/>
      </c>
      <c r="L984" s="157">
        <f>IF(B984="","", K984+G984)</f>
        <v/>
      </c>
      <c r="M984" s="157">
        <f>IF(B984="","", G984/L984)</f>
        <v/>
      </c>
      <c r="N984" s="157">
        <f>IF(B984="","",(D984-M984))</f>
        <v/>
      </c>
      <c r="O984" s="157">
        <f>IF(B984="","",BID_OFFER_SPREAD/2*D984)</f>
        <v/>
      </c>
      <c r="P984" s="157">
        <f>IF(A984="","",IF(D984=0,-E984,IF(AND(D984=(N984+O984),NOT(O984=0)),0,IF(D984&gt;=M984,N984/(1+O984),N984/(1-O984)))))</f>
        <v/>
      </c>
      <c r="Q984" s="157">
        <f>IF(B984="","", IF(D984=0,F984*P984/B984, L984*P984/B984))</f>
        <v/>
      </c>
      <c r="R984" s="157">
        <f>IF(B984="","", Q984+I984)</f>
        <v/>
      </c>
      <c r="S984" s="157">
        <f>IF(A984="","",IF(Q984&gt;0,-Q984*B984*(1+BID_OFFER_SPREAD/2),-Q984*B984*(1-BID_OFFER_SPREAD/2)))</f>
        <v/>
      </c>
      <c r="T984" s="157">
        <f>IF(B984="","", K984+S984)</f>
        <v/>
      </c>
      <c r="U984" s="157">
        <f>IF(B984="","", R984*B984)</f>
        <v/>
      </c>
      <c r="V984" s="157">
        <f>IF(E984="","",U984/(U984+T984))</f>
        <v/>
      </c>
      <c r="W984" s="86">
        <f>IF(B984="","", IF(ROUND(V984,10)=ROUND(D984,10),"Correct", "Error"))</f>
        <v/>
      </c>
      <c r="X984" s="158">
        <f>IF(B984="","", T984+U984)</f>
        <v/>
      </c>
    </row>
    <row customHeight="1" ht="13.5" r="985" s="75">
      <c r="A985" s="126">
        <f>IF('Time Series Inputs'!A985="","",'Time Series Inputs'!A985)</f>
        <v/>
      </c>
      <c r="B985" s="157">
        <f>IF('Time Series Inputs'!B985="","",'Time Series Inputs'!B985)</f>
        <v/>
      </c>
      <c r="C985" s="157">
        <f>IF('Time Series Inputs'!C985="","",'Time Series Inputs'!C985)</f>
        <v/>
      </c>
      <c r="D985" s="157">
        <f>IF(A985="","",'Apply Constraints'!A985)</f>
        <v/>
      </c>
      <c r="E985" s="157">
        <f>IF(B985="","",(V984*B985/B984/(1+V984*(B985/B984-1))))</f>
        <v/>
      </c>
      <c r="F985" s="157">
        <f>IF(B985="","",R984*B985+T984)</f>
        <v/>
      </c>
      <c r="G985" s="157">
        <f>IF(B985="","", E985*F985)</f>
        <v/>
      </c>
      <c r="H985" s="157">
        <f>IF(B985="","", F985 - R984*B985)</f>
        <v/>
      </c>
      <c r="I985" s="157">
        <f>IF(B985="","", G985/B985)</f>
        <v/>
      </c>
      <c r="J985" s="157">
        <f>IF(B985="","", -F985* (1-(1-ANNUAL_STRATEGY_FEE)^(1/252)))</f>
        <v/>
      </c>
      <c r="K985" s="157">
        <f>IF(B985="","", H985+J985)</f>
        <v/>
      </c>
      <c r="L985" s="157">
        <f>IF(B985="","", K985+G985)</f>
        <v/>
      </c>
      <c r="M985" s="157">
        <f>IF(B985="","", G985/L985)</f>
        <v/>
      </c>
      <c r="N985" s="157">
        <f>IF(B985="","",(D985-M985))</f>
        <v/>
      </c>
      <c r="O985" s="157">
        <f>IF(B985="","",BID_OFFER_SPREAD/2*D985)</f>
        <v/>
      </c>
      <c r="P985" s="157">
        <f>IF(A985="","",IF(D985=0,-E985,IF(AND(D985=(N985+O985),NOT(O985=0)),0,IF(D985&gt;=M985,N985/(1+O985),N985/(1-O985)))))</f>
        <v/>
      </c>
      <c r="Q985" s="157">
        <f>IF(B985="","", IF(D985=0,F985*P985/B985, L985*P985/B985))</f>
        <v/>
      </c>
      <c r="R985" s="157">
        <f>IF(B985="","", Q985+I985)</f>
        <v/>
      </c>
      <c r="S985" s="157">
        <f>IF(A985="","",IF(Q985&gt;0,-Q985*B985*(1+BID_OFFER_SPREAD/2),-Q985*B985*(1-BID_OFFER_SPREAD/2)))</f>
        <v/>
      </c>
      <c r="T985" s="157">
        <f>IF(B985="","", K985+S985)</f>
        <v/>
      </c>
      <c r="U985" s="157">
        <f>IF(B985="","", R985*B985)</f>
        <v/>
      </c>
      <c r="V985" s="157">
        <f>IF(E985="","",U985/(U985+T985))</f>
        <v/>
      </c>
      <c r="W985" s="86">
        <f>IF(B985="","", IF(ROUND(V985,10)=ROUND(D985,10),"Correct", "Error"))</f>
        <v/>
      </c>
      <c r="X985" s="158">
        <f>IF(B985="","", T985+U985)</f>
        <v/>
      </c>
    </row>
    <row customHeight="1" ht="13.5" r="986" s="75">
      <c r="A986" s="126">
        <f>IF('Time Series Inputs'!A986="","",'Time Series Inputs'!A986)</f>
        <v/>
      </c>
      <c r="B986" s="157">
        <f>IF('Time Series Inputs'!B986="","",'Time Series Inputs'!B986)</f>
        <v/>
      </c>
      <c r="C986" s="157">
        <f>IF('Time Series Inputs'!C986="","",'Time Series Inputs'!C986)</f>
        <v/>
      </c>
      <c r="D986" s="157">
        <f>IF(A986="","",'Apply Constraints'!A986)</f>
        <v/>
      </c>
      <c r="E986" s="157">
        <f>IF(B986="","",(V985*B986/B985/(1+V985*(B986/B985-1))))</f>
        <v/>
      </c>
      <c r="F986" s="157">
        <f>IF(B986="","",R985*B986+T985)</f>
        <v/>
      </c>
      <c r="G986" s="157">
        <f>IF(B986="","", E986*F986)</f>
        <v/>
      </c>
      <c r="H986" s="157">
        <f>IF(B986="","", F986 - R985*B986)</f>
        <v/>
      </c>
      <c r="I986" s="157">
        <f>IF(B986="","", G986/B986)</f>
        <v/>
      </c>
      <c r="J986" s="157">
        <f>IF(B986="","", -F986* (1-(1-ANNUAL_STRATEGY_FEE)^(1/252)))</f>
        <v/>
      </c>
      <c r="K986" s="157">
        <f>IF(B986="","", H986+J986)</f>
        <v/>
      </c>
      <c r="L986" s="157">
        <f>IF(B986="","", K986+G986)</f>
        <v/>
      </c>
      <c r="M986" s="157">
        <f>IF(B986="","", G986/L986)</f>
        <v/>
      </c>
      <c r="N986" s="157">
        <f>IF(B986="","",(D986-M986))</f>
        <v/>
      </c>
      <c r="O986" s="157">
        <f>IF(B986="","",BID_OFFER_SPREAD/2*D986)</f>
        <v/>
      </c>
      <c r="P986" s="157">
        <f>IF(A986="","",IF(D986=0,-E986,IF(AND(D986=(N986+O986),NOT(O986=0)),0,IF(D986&gt;=M986,N986/(1+O986),N986/(1-O986)))))</f>
        <v/>
      </c>
      <c r="Q986" s="157">
        <f>IF(B986="","", IF(D986=0,F986*P986/B986, L986*P986/B986))</f>
        <v/>
      </c>
      <c r="R986" s="157">
        <f>IF(B986="","", Q986+I986)</f>
        <v/>
      </c>
      <c r="S986" s="157">
        <f>IF(A986="","",IF(Q986&gt;0,-Q986*B986*(1+BID_OFFER_SPREAD/2),-Q986*B986*(1-BID_OFFER_SPREAD/2)))</f>
        <v/>
      </c>
      <c r="T986" s="157">
        <f>IF(B986="","", K986+S986)</f>
        <v/>
      </c>
      <c r="U986" s="157">
        <f>IF(B986="","", R986*B986)</f>
        <v/>
      </c>
      <c r="V986" s="157">
        <f>IF(E986="","",U986/(U986+T986))</f>
        <v/>
      </c>
      <c r="W986" s="86">
        <f>IF(B986="","", IF(ROUND(V986,10)=ROUND(D986,10),"Correct", "Error"))</f>
        <v/>
      </c>
      <c r="X986" s="158">
        <f>IF(B986="","", T986+U986)</f>
        <v/>
      </c>
    </row>
    <row customHeight="1" ht="13.5" r="987" s="75">
      <c r="A987" s="126">
        <f>IF('Time Series Inputs'!A987="","",'Time Series Inputs'!A987)</f>
        <v/>
      </c>
      <c r="B987" s="157">
        <f>IF('Time Series Inputs'!B987="","",'Time Series Inputs'!B987)</f>
        <v/>
      </c>
      <c r="C987" s="157">
        <f>IF('Time Series Inputs'!C987="","",'Time Series Inputs'!C987)</f>
        <v/>
      </c>
      <c r="D987" s="157">
        <f>IF(A987="","",'Apply Constraints'!A987)</f>
        <v/>
      </c>
      <c r="E987" s="157">
        <f>IF(B987="","",(V986*B987/B986/(1+V986*(B987/B986-1))))</f>
        <v/>
      </c>
      <c r="F987" s="157">
        <f>IF(B987="","",R986*B987+T986)</f>
        <v/>
      </c>
      <c r="G987" s="157">
        <f>IF(B987="","", E987*F987)</f>
        <v/>
      </c>
      <c r="H987" s="157">
        <f>IF(B987="","", F987 - R986*B987)</f>
        <v/>
      </c>
      <c r="I987" s="157">
        <f>IF(B987="","", G987/B987)</f>
        <v/>
      </c>
      <c r="J987" s="157">
        <f>IF(B987="","", -F987* (1-(1-ANNUAL_STRATEGY_FEE)^(1/252)))</f>
        <v/>
      </c>
      <c r="K987" s="157">
        <f>IF(B987="","", H987+J987)</f>
        <v/>
      </c>
      <c r="L987" s="157">
        <f>IF(B987="","", K987+G987)</f>
        <v/>
      </c>
      <c r="M987" s="157">
        <f>IF(B987="","", G987/L987)</f>
        <v/>
      </c>
      <c r="N987" s="157">
        <f>IF(B987="","",(D987-M987))</f>
        <v/>
      </c>
      <c r="O987" s="157">
        <f>IF(B987="","",BID_OFFER_SPREAD/2*D987)</f>
        <v/>
      </c>
      <c r="P987" s="157">
        <f>IF(A987="","",IF(D987=0,-E987,IF(AND(D987=(N987+O987),NOT(O987=0)),0,IF(D987&gt;=M987,N987/(1+O987),N987/(1-O987)))))</f>
        <v/>
      </c>
      <c r="Q987" s="157">
        <f>IF(B987="","", IF(D987=0,F987*P987/B987, L987*P987/B987))</f>
        <v/>
      </c>
      <c r="R987" s="157">
        <f>IF(B987="","", Q987+I987)</f>
        <v/>
      </c>
      <c r="S987" s="157">
        <f>IF(A987="","",IF(Q987&gt;0,-Q987*B987*(1+BID_OFFER_SPREAD/2),-Q987*B987*(1-BID_OFFER_SPREAD/2)))</f>
        <v/>
      </c>
      <c r="T987" s="157">
        <f>IF(B987="","", K987+S987)</f>
        <v/>
      </c>
      <c r="U987" s="157">
        <f>IF(B987="","", R987*B987)</f>
        <v/>
      </c>
      <c r="V987" s="157">
        <f>IF(E987="","",U987/(U987+T987))</f>
        <v/>
      </c>
      <c r="W987" s="86">
        <f>IF(B987="","", IF(ROUND(V987,10)=ROUND(D987,10),"Correct", "Error"))</f>
        <v/>
      </c>
      <c r="X987" s="158">
        <f>IF(B987="","", T987+U987)</f>
        <v/>
      </c>
    </row>
    <row customHeight="1" ht="13.5" r="988" s="75">
      <c r="A988" s="126">
        <f>IF('Time Series Inputs'!A988="","",'Time Series Inputs'!A988)</f>
        <v/>
      </c>
      <c r="B988" s="157">
        <f>IF('Time Series Inputs'!B988="","",'Time Series Inputs'!B988)</f>
        <v/>
      </c>
      <c r="C988" s="157">
        <f>IF('Time Series Inputs'!C988="","",'Time Series Inputs'!C988)</f>
        <v/>
      </c>
      <c r="D988" s="157">
        <f>IF(A988="","",'Apply Constraints'!A988)</f>
        <v/>
      </c>
      <c r="E988" s="157">
        <f>IF(B988="","",(V987*B988/B987/(1+V987*(B988/B987-1))))</f>
        <v/>
      </c>
      <c r="F988" s="157">
        <f>IF(B988="","",R987*B988+T987)</f>
        <v/>
      </c>
      <c r="G988" s="157">
        <f>IF(B988="","", E988*F988)</f>
        <v/>
      </c>
      <c r="H988" s="157">
        <f>IF(B988="","", F988 - R987*B988)</f>
        <v/>
      </c>
      <c r="I988" s="157">
        <f>IF(B988="","", G988/B988)</f>
        <v/>
      </c>
      <c r="J988" s="157">
        <f>IF(B988="","", -F988* (1-(1-ANNUAL_STRATEGY_FEE)^(1/252)))</f>
        <v/>
      </c>
      <c r="K988" s="157">
        <f>IF(B988="","", H988+J988)</f>
        <v/>
      </c>
      <c r="L988" s="157">
        <f>IF(B988="","", K988+G988)</f>
        <v/>
      </c>
      <c r="M988" s="157">
        <f>IF(B988="","", G988/L988)</f>
        <v/>
      </c>
      <c r="N988" s="157">
        <f>IF(B988="","",(D988-M988))</f>
        <v/>
      </c>
      <c r="O988" s="157">
        <f>IF(B988="","",BID_OFFER_SPREAD/2*D988)</f>
        <v/>
      </c>
      <c r="P988" s="157">
        <f>IF(A988="","",IF(D988=0,-E988,IF(AND(D988=(N988+O988),NOT(O988=0)),0,IF(D988&gt;=M988,N988/(1+O988),N988/(1-O988)))))</f>
        <v/>
      </c>
      <c r="Q988" s="157">
        <f>IF(B988="","", IF(D988=0,F988*P988/B988, L988*P988/B988))</f>
        <v/>
      </c>
      <c r="R988" s="157">
        <f>IF(B988="","", Q988+I988)</f>
        <v/>
      </c>
      <c r="S988" s="157">
        <f>IF(A988="","",IF(Q988&gt;0,-Q988*B988*(1+BID_OFFER_SPREAD/2),-Q988*B988*(1-BID_OFFER_SPREAD/2)))</f>
        <v/>
      </c>
      <c r="T988" s="157">
        <f>IF(B988="","", K988+S988)</f>
        <v/>
      </c>
      <c r="U988" s="157">
        <f>IF(B988="","", R988*B988)</f>
        <v/>
      </c>
      <c r="V988" s="157">
        <f>IF(E988="","",U988/(U988+T988))</f>
        <v/>
      </c>
      <c r="W988" s="86">
        <f>IF(B988="","", IF(ROUND(V988,10)=ROUND(D988,10),"Correct", "Error"))</f>
        <v/>
      </c>
      <c r="X988" s="158">
        <f>IF(B988="","", T988+U988)</f>
        <v/>
      </c>
    </row>
    <row customHeight="1" ht="13.5" r="989" s="75">
      <c r="A989" s="126">
        <f>IF('Time Series Inputs'!A989="","",'Time Series Inputs'!A989)</f>
        <v/>
      </c>
      <c r="B989" s="157">
        <f>IF('Time Series Inputs'!B989="","",'Time Series Inputs'!B989)</f>
        <v/>
      </c>
      <c r="C989" s="157">
        <f>IF('Time Series Inputs'!C989="","",'Time Series Inputs'!C989)</f>
        <v/>
      </c>
      <c r="D989" s="157">
        <f>IF(A989="","",'Apply Constraints'!A989)</f>
        <v/>
      </c>
      <c r="E989" s="157">
        <f>IF(B989="","",(V988*B989/B988/(1+V988*(B989/B988-1))))</f>
        <v/>
      </c>
      <c r="F989" s="157">
        <f>IF(B989="","",R988*B989+T988)</f>
        <v/>
      </c>
      <c r="G989" s="157">
        <f>IF(B989="","", E989*F989)</f>
        <v/>
      </c>
      <c r="H989" s="157">
        <f>IF(B989="","", F989 - R988*B989)</f>
        <v/>
      </c>
      <c r="I989" s="157">
        <f>IF(B989="","", G989/B989)</f>
        <v/>
      </c>
      <c r="J989" s="157">
        <f>IF(B989="","", -F989* (1-(1-ANNUAL_STRATEGY_FEE)^(1/252)))</f>
        <v/>
      </c>
      <c r="K989" s="157">
        <f>IF(B989="","", H989+J989)</f>
        <v/>
      </c>
      <c r="L989" s="157">
        <f>IF(B989="","", K989+G989)</f>
        <v/>
      </c>
      <c r="M989" s="157">
        <f>IF(B989="","", G989/L989)</f>
        <v/>
      </c>
      <c r="N989" s="157">
        <f>IF(B989="","",(D989-M989))</f>
        <v/>
      </c>
      <c r="O989" s="157">
        <f>IF(B989="","",BID_OFFER_SPREAD/2*D989)</f>
        <v/>
      </c>
      <c r="P989" s="157">
        <f>IF(A989="","",IF(D989=0,-E989,IF(AND(D989=(N989+O989),NOT(O989=0)),0,IF(D989&gt;=M989,N989/(1+O989),N989/(1-O989)))))</f>
        <v/>
      </c>
      <c r="Q989" s="157">
        <f>IF(B989="","", IF(D989=0,F989*P989/B989, L989*P989/B989))</f>
        <v/>
      </c>
      <c r="R989" s="157">
        <f>IF(B989="","", Q989+I989)</f>
        <v/>
      </c>
      <c r="S989" s="157">
        <f>IF(A989="","",IF(Q989&gt;0,-Q989*B989*(1+BID_OFFER_SPREAD/2),-Q989*B989*(1-BID_OFFER_SPREAD/2)))</f>
        <v/>
      </c>
      <c r="T989" s="157">
        <f>IF(B989="","", K989+S989)</f>
        <v/>
      </c>
      <c r="U989" s="157">
        <f>IF(B989="","", R989*B989)</f>
        <v/>
      </c>
      <c r="V989" s="157">
        <f>IF(E989="","",U989/(U989+T989))</f>
        <v/>
      </c>
      <c r="W989" s="86">
        <f>IF(B989="","", IF(ROUND(V989,10)=ROUND(D989,10),"Correct", "Error"))</f>
        <v/>
      </c>
      <c r="X989" s="158">
        <f>IF(B989="","", T989+U989)</f>
        <v/>
      </c>
    </row>
    <row customHeight="1" ht="13.5" r="990" s="75">
      <c r="A990" s="126">
        <f>IF('Time Series Inputs'!A990="","",'Time Series Inputs'!A990)</f>
        <v/>
      </c>
      <c r="B990" s="157">
        <f>IF('Time Series Inputs'!B990="","",'Time Series Inputs'!B990)</f>
        <v/>
      </c>
      <c r="C990" s="157">
        <f>IF('Time Series Inputs'!C990="","",'Time Series Inputs'!C990)</f>
        <v/>
      </c>
      <c r="D990" s="157">
        <f>IF(A990="","",'Apply Constraints'!A990)</f>
        <v/>
      </c>
      <c r="E990" s="157">
        <f>IF(B990="","",(V989*B990/B989/(1+V989*(B990/B989-1))))</f>
        <v/>
      </c>
      <c r="F990" s="157">
        <f>IF(B990="","",R989*B990+T989)</f>
        <v/>
      </c>
      <c r="G990" s="157">
        <f>IF(B990="","", E990*F990)</f>
        <v/>
      </c>
      <c r="H990" s="157">
        <f>IF(B990="","", F990 - R989*B990)</f>
        <v/>
      </c>
      <c r="I990" s="157">
        <f>IF(B990="","", G990/B990)</f>
        <v/>
      </c>
      <c r="J990" s="157">
        <f>IF(B990="","", -F990* (1-(1-ANNUAL_STRATEGY_FEE)^(1/252)))</f>
        <v/>
      </c>
      <c r="K990" s="157">
        <f>IF(B990="","", H990+J990)</f>
        <v/>
      </c>
      <c r="L990" s="157">
        <f>IF(B990="","", K990+G990)</f>
        <v/>
      </c>
      <c r="M990" s="157">
        <f>IF(B990="","", G990/L990)</f>
        <v/>
      </c>
      <c r="N990" s="157">
        <f>IF(B990="","",(D990-M990))</f>
        <v/>
      </c>
      <c r="O990" s="157">
        <f>IF(B990="","",BID_OFFER_SPREAD/2*D990)</f>
        <v/>
      </c>
      <c r="P990" s="157">
        <f>IF(A990="","",IF(D990=0,-E990,IF(AND(D990=(N990+O990),NOT(O990=0)),0,IF(D990&gt;=M990,N990/(1+O990),N990/(1-O990)))))</f>
        <v/>
      </c>
      <c r="Q990" s="157">
        <f>IF(B990="","", IF(D990=0,F990*P990/B990, L990*P990/B990))</f>
        <v/>
      </c>
      <c r="R990" s="157">
        <f>IF(B990="","", Q990+I990)</f>
        <v/>
      </c>
      <c r="S990" s="157">
        <f>IF(A990="","",IF(Q990&gt;0,-Q990*B990*(1+BID_OFFER_SPREAD/2),-Q990*B990*(1-BID_OFFER_SPREAD/2)))</f>
        <v/>
      </c>
      <c r="T990" s="157">
        <f>IF(B990="","", K990+S990)</f>
        <v/>
      </c>
      <c r="U990" s="157">
        <f>IF(B990="","", R990*B990)</f>
        <v/>
      </c>
      <c r="V990" s="157">
        <f>IF(E990="","",U990/(U990+T990))</f>
        <v/>
      </c>
      <c r="W990" s="86">
        <f>IF(B990="","", IF(ROUND(V990,10)=ROUND(D990,10),"Correct", "Error"))</f>
        <v/>
      </c>
      <c r="X990" s="158">
        <f>IF(B990="","", T990+U990)</f>
        <v/>
      </c>
    </row>
    <row customHeight="1" ht="13.5" r="991" s="75">
      <c r="A991" s="126">
        <f>IF('Time Series Inputs'!A991="","",'Time Series Inputs'!A991)</f>
        <v/>
      </c>
      <c r="B991" s="157">
        <f>IF('Time Series Inputs'!B991="","",'Time Series Inputs'!B991)</f>
        <v/>
      </c>
      <c r="C991" s="157">
        <f>IF('Time Series Inputs'!C991="","",'Time Series Inputs'!C991)</f>
        <v/>
      </c>
      <c r="D991" s="157">
        <f>IF(A991="","",'Apply Constraints'!A991)</f>
        <v/>
      </c>
      <c r="E991" s="157">
        <f>IF(B991="","",(V990*B991/B990/(1+V990*(B991/B990-1))))</f>
        <v/>
      </c>
      <c r="F991" s="157">
        <f>IF(B991="","",R990*B991+T990)</f>
        <v/>
      </c>
      <c r="G991" s="157">
        <f>IF(B991="","", E991*F991)</f>
        <v/>
      </c>
      <c r="H991" s="157">
        <f>IF(B991="","", F991 - R990*B991)</f>
        <v/>
      </c>
      <c r="I991" s="157">
        <f>IF(B991="","", G991/B991)</f>
        <v/>
      </c>
      <c r="J991" s="157">
        <f>IF(B991="","", -F991* (1-(1-ANNUAL_STRATEGY_FEE)^(1/252)))</f>
        <v/>
      </c>
      <c r="K991" s="157">
        <f>IF(B991="","", H991+J991)</f>
        <v/>
      </c>
      <c r="L991" s="157">
        <f>IF(B991="","", K991+G991)</f>
        <v/>
      </c>
      <c r="M991" s="157">
        <f>IF(B991="","", G991/L991)</f>
        <v/>
      </c>
      <c r="N991" s="157">
        <f>IF(B991="","",(D991-M991))</f>
        <v/>
      </c>
      <c r="O991" s="157">
        <f>IF(B991="","",BID_OFFER_SPREAD/2*D991)</f>
        <v/>
      </c>
      <c r="P991" s="157">
        <f>IF(A991="","",IF(D991=0,-E991,IF(AND(D991=(N991+O991),NOT(O991=0)),0,IF(D991&gt;=M991,N991/(1+O991),N991/(1-O991)))))</f>
        <v/>
      </c>
      <c r="Q991" s="157">
        <f>IF(B991="","", IF(D991=0,F991*P991/B991, L991*P991/B991))</f>
        <v/>
      </c>
      <c r="R991" s="157">
        <f>IF(B991="","", Q991+I991)</f>
        <v/>
      </c>
      <c r="S991" s="157">
        <f>IF(A991="","",IF(Q991&gt;0,-Q991*B991*(1+BID_OFFER_SPREAD/2),-Q991*B991*(1-BID_OFFER_SPREAD/2)))</f>
        <v/>
      </c>
      <c r="T991" s="157">
        <f>IF(B991="","", K991+S991)</f>
        <v/>
      </c>
      <c r="U991" s="157">
        <f>IF(B991="","", R991*B991)</f>
        <v/>
      </c>
      <c r="V991" s="157">
        <f>IF(E991="","",U991/(U991+T991))</f>
        <v/>
      </c>
      <c r="W991" s="86">
        <f>IF(B991="","", IF(ROUND(V991,10)=ROUND(D991,10),"Correct", "Error"))</f>
        <v/>
      </c>
      <c r="X991" s="158">
        <f>IF(B991="","", T991+U991)</f>
        <v/>
      </c>
    </row>
    <row customHeight="1" ht="13.5" r="992" s="75">
      <c r="A992" s="126">
        <f>IF('Time Series Inputs'!A992="","",'Time Series Inputs'!A992)</f>
        <v/>
      </c>
      <c r="B992" s="157">
        <f>IF('Time Series Inputs'!B992="","",'Time Series Inputs'!B992)</f>
        <v/>
      </c>
      <c r="C992" s="157">
        <f>IF('Time Series Inputs'!C992="","",'Time Series Inputs'!C992)</f>
        <v/>
      </c>
      <c r="D992" s="157">
        <f>IF(A992="","",'Apply Constraints'!A992)</f>
        <v/>
      </c>
      <c r="E992" s="157">
        <f>IF(B992="","",(V991*B992/B991/(1+V991*(B992/B991-1))))</f>
        <v/>
      </c>
      <c r="F992" s="157">
        <f>IF(B992="","",R991*B992+T991)</f>
        <v/>
      </c>
      <c r="G992" s="157">
        <f>IF(B992="","", E992*F992)</f>
        <v/>
      </c>
      <c r="H992" s="157">
        <f>IF(B992="","", F992 - R991*B992)</f>
        <v/>
      </c>
      <c r="I992" s="157">
        <f>IF(B992="","", G992/B992)</f>
        <v/>
      </c>
      <c r="J992" s="157">
        <f>IF(B992="","", -F992* (1-(1-ANNUAL_STRATEGY_FEE)^(1/252)))</f>
        <v/>
      </c>
      <c r="K992" s="157">
        <f>IF(B992="","", H992+J992)</f>
        <v/>
      </c>
      <c r="L992" s="157">
        <f>IF(B992="","", K992+G992)</f>
        <v/>
      </c>
      <c r="M992" s="157">
        <f>IF(B992="","", G992/L992)</f>
        <v/>
      </c>
      <c r="N992" s="157">
        <f>IF(B992="","",(D992-M992))</f>
        <v/>
      </c>
      <c r="O992" s="157">
        <f>IF(B992="","",BID_OFFER_SPREAD/2*D992)</f>
        <v/>
      </c>
      <c r="P992" s="157">
        <f>IF(A992="","",IF(D992=0,-E992,IF(AND(D992=(N992+O992),NOT(O992=0)),0,IF(D992&gt;=M992,N992/(1+O992),N992/(1-O992)))))</f>
        <v/>
      </c>
      <c r="Q992" s="157">
        <f>IF(B992="","", IF(D992=0,F992*P992/B992, L992*P992/B992))</f>
        <v/>
      </c>
      <c r="R992" s="157">
        <f>IF(B992="","", Q992+I992)</f>
        <v/>
      </c>
      <c r="S992" s="157">
        <f>IF(A992="","",IF(Q992&gt;0,-Q992*B992*(1+BID_OFFER_SPREAD/2),-Q992*B992*(1-BID_OFFER_SPREAD/2)))</f>
        <v/>
      </c>
      <c r="T992" s="157">
        <f>IF(B992="","", K992+S992)</f>
        <v/>
      </c>
      <c r="U992" s="157">
        <f>IF(B992="","", R992*B992)</f>
        <v/>
      </c>
      <c r="V992" s="157">
        <f>IF(E992="","",U992/(U992+T992))</f>
        <v/>
      </c>
      <c r="W992" s="86">
        <f>IF(B992="","", IF(ROUND(V992,10)=ROUND(D992,10),"Correct", "Error"))</f>
        <v/>
      </c>
      <c r="X992" s="158">
        <f>IF(B992="","", T992+U992)</f>
        <v/>
      </c>
    </row>
    <row customHeight="1" ht="13.5" r="993" s="75">
      <c r="A993" s="126">
        <f>IF('Time Series Inputs'!A993="","",'Time Series Inputs'!A993)</f>
        <v/>
      </c>
      <c r="B993" s="157">
        <f>IF('Time Series Inputs'!B993="","",'Time Series Inputs'!B993)</f>
        <v/>
      </c>
      <c r="C993" s="157">
        <f>IF('Time Series Inputs'!C993="","",'Time Series Inputs'!C993)</f>
        <v/>
      </c>
      <c r="D993" s="157">
        <f>IF(A993="","",'Apply Constraints'!A993)</f>
        <v/>
      </c>
      <c r="E993" s="157">
        <f>IF(B993="","",(V992*B993/B992/(1+V992*(B993/B992-1))))</f>
        <v/>
      </c>
      <c r="F993" s="157">
        <f>IF(B993="","",R992*B993+T992)</f>
        <v/>
      </c>
      <c r="G993" s="157">
        <f>IF(B993="","", E993*F993)</f>
        <v/>
      </c>
      <c r="H993" s="157">
        <f>IF(B993="","", F993 - R992*B993)</f>
        <v/>
      </c>
      <c r="I993" s="157">
        <f>IF(B993="","", G993/B993)</f>
        <v/>
      </c>
      <c r="J993" s="157">
        <f>IF(B993="","", -F993* (1-(1-ANNUAL_STRATEGY_FEE)^(1/252)))</f>
        <v/>
      </c>
      <c r="K993" s="157">
        <f>IF(B993="","", H993+J993)</f>
        <v/>
      </c>
      <c r="L993" s="157">
        <f>IF(B993="","", K993+G993)</f>
        <v/>
      </c>
      <c r="M993" s="157">
        <f>IF(B993="","", G993/L993)</f>
        <v/>
      </c>
      <c r="N993" s="157">
        <f>IF(B993="","",(D993-M993))</f>
        <v/>
      </c>
      <c r="O993" s="157">
        <f>IF(B993="","",BID_OFFER_SPREAD/2*D993)</f>
        <v/>
      </c>
      <c r="P993" s="157">
        <f>IF(A993="","",IF(D993=0,-E993,IF(AND(D993=(N993+O993),NOT(O993=0)),0,IF(D993&gt;=M993,N993/(1+O993),N993/(1-O993)))))</f>
        <v/>
      </c>
      <c r="Q993" s="157">
        <f>IF(B993="","", IF(D993=0,F993*P993/B993, L993*P993/B993))</f>
        <v/>
      </c>
      <c r="R993" s="157">
        <f>IF(B993="","", Q993+I993)</f>
        <v/>
      </c>
      <c r="S993" s="157">
        <f>IF(A993="","",IF(Q993&gt;0,-Q993*B993*(1+BID_OFFER_SPREAD/2),-Q993*B993*(1-BID_OFFER_SPREAD/2)))</f>
        <v/>
      </c>
      <c r="T993" s="157">
        <f>IF(B993="","", K993+S993)</f>
        <v/>
      </c>
      <c r="U993" s="157">
        <f>IF(B993="","", R993*B993)</f>
        <v/>
      </c>
      <c r="V993" s="157">
        <f>IF(E993="","",U993/(U993+T993))</f>
        <v/>
      </c>
      <c r="W993" s="86">
        <f>IF(B993="","", IF(ROUND(V993,10)=ROUND(D993,10),"Correct", "Error"))</f>
        <v/>
      </c>
      <c r="X993" s="158">
        <f>IF(B993="","", T993+U993)</f>
        <v/>
      </c>
    </row>
    <row customHeight="1" ht="13.5" r="994" s="75">
      <c r="A994" s="126">
        <f>IF('Time Series Inputs'!A994="","",'Time Series Inputs'!A994)</f>
        <v/>
      </c>
      <c r="B994" s="157">
        <f>IF('Time Series Inputs'!B994="","",'Time Series Inputs'!B994)</f>
        <v/>
      </c>
      <c r="C994" s="157">
        <f>IF('Time Series Inputs'!C994="","",'Time Series Inputs'!C994)</f>
        <v/>
      </c>
      <c r="D994" s="157">
        <f>IF(A994="","",'Apply Constraints'!A994)</f>
        <v/>
      </c>
      <c r="E994" s="157">
        <f>IF(B994="","",(V993*B994/B993/(1+V993*(B994/B993-1))))</f>
        <v/>
      </c>
      <c r="F994" s="157">
        <f>IF(B994="","",R993*B994+T993)</f>
        <v/>
      </c>
      <c r="G994" s="157">
        <f>IF(B994="","", E994*F994)</f>
        <v/>
      </c>
      <c r="H994" s="157">
        <f>IF(B994="","", F994 - R993*B994)</f>
        <v/>
      </c>
      <c r="I994" s="157">
        <f>IF(B994="","", G994/B994)</f>
        <v/>
      </c>
      <c r="J994" s="157">
        <f>IF(B994="","", -F994* (1-(1-ANNUAL_STRATEGY_FEE)^(1/252)))</f>
        <v/>
      </c>
      <c r="K994" s="157">
        <f>IF(B994="","", H994+J994)</f>
        <v/>
      </c>
      <c r="L994" s="157">
        <f>IF(B994="","", K994+G994)</f>
        <v/>
      </c>
      <c r="M994" s="157">
        <f>IF(B994="","", G994/L994)</f>
        <v/>
      </c>
      <c r="N994" s="157">
        <f>IF(B994="","",(D994-M994))</f>
        <v/>
      </c>
      <c r="O994" s="157">
        <f>IF(B994="","",BID_OFFER_SPREAD/2*D994)</f>
        <v/>
      </c>
      <c r="P994" s="157">
        <f>IF(A994="","",IF(D994=0,-E994,IF(AND(D994=(N994+O994),NOT(O994=0)),0,IF(D994&gt;=M994,N994/(1+O994),N994/(1-O994)))))</f>
        <v/>
      </c>
      <c r="Q994" s="157">
        <f>IF(B994="","", IF(D994=0,F994*P994/B994, L994*P994/B994))</f>
        <v/>
      </c>
      <c r="R994" s="157">
        <f>IF(B994="","", Q994+I994)</f>
        <v/>
      </c>
      <c r="S994" s="157">
        <f>IF(A994="","",IF(Q994&gt;0,-Q994*B994*(1+BID_OFFER_SPREAD/2),-Q994*B994*(1-BID_OFFER_SPREAD/2)))</f>
        <v/>
      </c>
      <c r="T994" s="157">
        <f>IF(B994="","", K994+S994)</f>
        <v/>
      </c>
      <c r="U994" s="157">
        <f>IF(B994="","", R994*B994)</f>
        <v/>
      </c>
      <c r="V994" s="157">
        <f>IF(E994="","",U994/(U994+T994))</f>
        <v/>
      </c>
      <c r="W994" s="86">
        <f>IF(B994="","", IF(ROUND(V994,10)=ROUND(D994,10),"Correct", "Error"))</f>
        <v/>
      </c>
      <c r="X994" s="158">
        <f>IF(B994="","", T994+U994)</f>
        <v/>
      </c>
    </row>
    <row customHeight="1" ht="13.5" r="995" s="75">
      <c r="A995" s="126">
        <f>IF('Time Series Inputs'!A995="","",'Time Series Inputs'!A995)</f>
        <v/>
      </c>
      <c r="B995" s="157">
        <f>IF('Time Series Inputs'!B995="","",'Time Series Inputs'!B995)</f>
        <v/>
      </c>
      <c r="C995" s="157">
        <f>IF('Time Series Inputs'!C995="","",'Time Series Inputs'!C995)</f>
        <v/>
      </c>
      <c r="D995" s="157">
        <f>IF(A995="","",'Apply Constraints'!A995)</f>
        <v/>
      </c>
      <c r="E995" s="157">
        <f>IF(B995="","",(V994*B995/B994/(1+V994*(B995/B994-1))))</f>
        <v/>
      </c>
      <c r="F995" s="157">
        <f>IF(B995="","",R994*B995+T994)</f>
        <v/>
      </c>
      <c r="G995" s="157">
        <f>IF(B995="","", E995*F995)</f>
        <v/>
      </c>
      <c r="H995" s="157">
        <f>IF(B995="","", F995 - R994*B995)</f>
        <v/>
      </c>
      <c r="I995" s="157">
        <f>IF(B995="","", G995/B995)</f>
        <v/>
      </c>
      <c r="J995" s="157">
        <f>IF(B995="","", -F995* (1-(1-ANNUAL_STRATEGY_FEE)^(1/252)))</f>
        <v/>
      </c>
      <c r="K995" s="157">
        <f>IF(B995="","", H995+J995)</f>
        <v/>
      </c>
      <c r="L995" s="157">
        <f>IF(B995="","", K995+G995)</f>
        <v/>
      </c>
      <c r="M995" s="157">
        <f>IF(B995="","", G995/L995)</f>
        <v/>
      </c>
      <c r="N995" s="157">
        <f>IF(B995="","",(D995-M995))</f>
        <v/>
      </c>
      <c r="O995" s="157">
        <f>IF(B995="","",BID_OFFER_SPREAD/2*D995)</f>
        <v/>
      </c>
      <c r="P995" s="157">
        <f>IF(A995="","",IF(D995=0,-E995,IF(AND(D995=(N995+O995),NOT(O995=0)),0,IF(D995&gt;=M995,N995/(1+O995),N995/(1-O995)))))</f>
        <v/>
      </c>
      <c r="Q995" s="157">
        <f>IF(B995="","", IF(D995=0,F995*P995/B995, L995*P995/B995))</f>
        <v/>
      </c>
      <c r="R995" s="157">
        <f>IF(B995="","", Q995+I995)</f>
        <v/>
      </c>
      <c r="S995" s="157">
        <f>IF(A995="","",IF(Q995&gt;0,-Q995*B995*(1+BID_OFFER_SPREAD/2),-Q995*B995*(1-BID_OFFER_SPREAD/2)))</f>
        <v/>
      </c>
      <c r="T995" s="157">
        <f>IF(B995="","", K995+S995)</f>
        <v/>
      </c>
      <c r="U995" s="157">
        <f>IF(B995="","", R995*B995)</f>
        <v/>
      </c>
      <c r="V995" s="157">
        <f>IF(E995="","",U995/(U995+T995))</f>
        <v/>
      </c>
      <c r="W995" s="86">
        <f>IF(B995="","", IF(ROUND(V995,10)=ROUND(D995,10),"Correct", "Error"))</f>
        <v/>
      </c>
      <c r="X995" s="158">
        <f>IF(B995="","", T995+U995)</f>
        <v/>
      </c>
    </row>
    <row customHeight="1" ht="13.5" r="996" s="75">
      <c r="A996" s="126">
        <f>IF('Time Series Inputs'!A996="","",'Time Series Inputs'!A996)</f>
        <v/>
      </c>
      <c r="B996" s="157">
        <f>IF('Time Series Inputs'!B996="","",'Time Series Inputs'!B996)</f>
        <v/>
      </c>
      <c r="C996" s="157">
        <f>IF('Time Series Inputs'!C996="","",'Time Series Inputs'!C996)</f>
        <v/>
      </c>
      <c r="D996" s="157">
        <f>IF(A996="","",'Apply Constraints'!A996)</f>
        <v/>
      </c>
      <c r="E996" s="157">
        <f>IF(B996="","",(V995*B996/B995/(1+V995*(B996/B995-1))))</f>
        <v/>
      </c>
      <c r="F996" s="157">
        <f>IF(B996="","",R995*B996+T995)</f>
        <v/>
      </c>
      <c r="G996" s="157">
        <f>IF(B996="","", E996*F996)</f>
        <v/>
      </c>
      <c r="H996" s="157">
        <f>IF(B996="","", F996 - R995*B996)</f>
        <v/>
      </c>
      <c r="I996" s="157">
        <f>IF(B996="","", G996/B996)</f>
        <v/>
      </c>
      <c r="J996" s="157">
        <f>IF(B996="","", -F996* (1-(1-ANNUAL_STRATEGY_FEE)^(1/252)))</f>
        <v/>
      </c>
      <c r="K996" s="157">
        <f>IF(B996="","", H996+J996)</f>
        <v/>
      </c>
      <c r="L996" s="157">
        <f>IF(B996="","", K996+G996)</f>
        <v/>
      </c>
      <c r="M996" s="157">
        <f>IF(B996="","", G996/L996)</f>
        <v/>
      </c>
      <c r="N996" s="157">
        <f>IF(B996="","",(D996-M996))</f>
        <v/>
      </c>
      <c r="O996" s="157">
        <f>IF(B996="","",BID_OFFER_SPREAD/2*D996)</f>
        <v/>
      </c>
      <c r="P996" s="157">
        <f>IF(A996="","",IF(D996=0,-E996,IF(AND(D996=(N996+O996),NOT(O996=0)),0,IF(D996&gt;=M996,N996/(1+O996),N996/(1-O996)))))</f>
        <v/>
      </c>
      <c r="Q996" s="157">
        <f>IF(B996="","", IF(D996=0,F996*P996/B996, L996*P996/B996))</f>
        <v/>
      </c>
      <c r="R996" s="157">
        <f>IF(B996="","", Q996+I996)</f>
        <v/>
      </c>
      <c r="S996" s="157">
        <f>IF(A996="","",IF(Q996&gt;0,-Q996*B996*(1+BID_OFFER_SPREAD/2),-Q996*B996*(1-BID_OFFER_SPREAD/2)))</f>
        <v/>
      </c>
      <c r="T996" s="157">
        <f>IF(B996="","", K996+S996)</f>
        <v/>
      </c>
      <c r="U996" s="157">
        <f>IF(B996="","", R996*B996)</f>
        <v/>
      </c>
      <c r="V996" s="157">
        <f>IF(E996="","",U996/(U996+T996))</f>
        <v/>
      </c>
      <c r="W996" s="86">
        <f>IF(B996="","", IF(ROUND(V996,10)=ROUND(D996,10),"Correct", "Error"))</f>
        <v/>
      </c>
      <c r="X996" s="158">
        <f>IF(B996="","", T996+U996)</f>
        <v/>
      </c>
    </row>
    <row customHeight="1" ht="13.5" r="997" s="75">
      <c r="A997" s="126">
        <f>IF('Time Series Inputs'!A997="","",'Time Series Inputs'!A997)</f>
        <v/>
      </c>
      <c r="B997" s="157">
        <f>IF('Time Series Inputs'!B997="","",'Time Series Inputs'!B997)</f>
        <v/>
      </c>
      <c r="C997" s="157">
        <f>IF('Time Series Inputs'!C997="","",'Time Series Inputs'!C997)</f>
        <v/>
      </c>
      <c r="D997" s="157">
        <f>IF(A997="","",'Apply Constraints'!A997)</f>
        <v/>
      </c>
      <c r="E997" s="157">
        <f>IF(B997="","",(V996*B997/B996/(1+V996*(B997/B996-1))))</f>
        <v/>
      </c>
      <c r="F997" s="157">
        <f>IF(B997="","",R996*B997+T996)</f>
        <v/>
      </c>
      <c r="G997" s="157">
        <f>IF(B997="","", E997*F997)</f>
        <v/>
      </c>
      <c r="H997" s="157">
        <f>IF(B997="","", F997 - R996*B997)</f>
        <v/>
      </c>
      <c r="I997" s="157">
        <f>IF(B997="","", G997/B997)</f>
        <v/>
      </c>
      <c r="J997" s="157">
        <f>IF(B997="","", -F997* (1-(1-ANNUAL_STRATEGY_FEE)^(1/252)))</f>
        <v/>
      </c>
      <c r="K997" s="157">
        <f>IF(B997="","", H997+J997)</f>
        <v/>
      </c>
      <c r="L997" s="157">
        <f>IF(B997="","", K997+G997)</f>
        <v/>
      </c>
      <c r="M997" s="157">
        <f>IF(B997="","", G997/L997)</f>
        <v/>
      </c>
      <c r="N997" s="157">
        <f>IF(B997="","",(D997-M997))</f>
        <v/>
      </c>
      <c r="O997" s="157">
        <f>IF(B997="","",BID_OFFER_SPREAD/2*D997)</f>
        <v/>
      </c>
      <c r="P997" s="157">
        <f>IF(A997="","",IF(D997=0,-E997,IF(AND(D997=(N997+O997),NOT(O997=0)),0,IF(D997&gt;=M997,N997/(1+O997),N997/(1-O997)))))</f>
        <v/>
      </c>
      <c r="Q997" s="157">
        <f>IF(B997="","", IF(D997=0,F997*P997/B997, L997*P997/B997))</f>
        <v/>
      </c>
      <c r="R997" s="157">
        <f>IF(B997="","", Q997+I997)</f>
        <v/>
      </c>
      <c r="S997" s="157">
        <f>IF(A997="","",IF(Q997&gt;0,-Q997*B997*(1+BID_OFFER_SPREAD/2),-Q997*B997*(1-BID_OFFER_SPREAD/2)))</f>
        <v/>
      </c>
      <c r="T997" s="157">
        <f>IF(B997="","", K997+S997)</f>
        <v/>
      </c>
      <c r="U997" s="157">
        <f>IF(B997="","", R997*B997)</f>
        <v/>
      </c>
      <c r="V997" s="157">
        <f>IF(E997="","",U997/(U997+T997))</f>
        <v/>
      </c>
      <c r="W997" s="86">
        <f>IF(B997="","", IF(ROUND(V997,10)=ROUND(D997,10),"Correct", "Error"))</f>
        <v/>
      </c>
      <c r="X997" s="158">
        <f>IF(B997="","", T997+U997)</f>
        <v/>
      </c>
    </row>
    <row customHeight="1" ht="13.5" r="998" s="75">
      <c r="A998" s="126">
        <f>IF('Time Series Inputs'!A998="","",'Time Series Inputs'!A998)</f>
        <v/>
      </c>
      <c r="B998" s="157">
        <f>IF('Time Series Inputs'!B998="","",'Time Series Inputs'!B998)</f>
        <v/>
      </c>
      <c r="C998" s="157">
        <f>IF('Time Series Inputs'!C998="","",'Time Series Inputs'!C998)</f>
        <v/>
      </c>
      <c r="D998" s="157">
        <f>IF(A998="","",'Apply Constraints'!A998)</f>
        <v/>
      </c>
      <c r="E998" s="157">
        <f>IF(B998="","",(V997*B998/B997/(1+V997*(B998/B997-1))))</f>
        <v/>
      </c>
      <c r="F998" s="157">
        <f>IF(B998="","",R997*B998+T997)</f>
        <v/>
      </c>
      <c r="G998" s="157">
        <f>IF(B998="","", E998*F998)</f>
        <v/>
      </c>
      <c r="H998" s="157">
        <f>IF(B998="","", F998 - R997*B998)</f>
        <v/>
      </c>
      <c r="I998" s="157">
        <f>IF(B998="","", G998/B998)</f>
        <v/>
      </c>
      <c r="J998" s="157">
        <f>IF(B998="","", -F998* (1-(1-ANNUAL_STRATEGY_FEE)^(1/252)))</f>
        <v/>
      </c>
      <c r="K998" s="157">
        <f>IF(B998="","", H998+J998)</f>
        <v/>
      </c>
      <c r="L998" s="157">
        <f>IF(B998="","", K998+G998)</f>
        <v/>
      </c>
      <c r="M998" s="157">
        <f>IF(B998="","", G998/L998)</f>
        <v/>
      </c>
      <c r="N998" s="157">
        <f>IF(B998="","",(D998-M998))</f>
        <v/>
      </c>
      <c r="O998" s="157">
        <f>IF(B998="","",BID_OFFER_SPREAD/2*D998)</f>
        <v/>
      </c>
      <c r="P998" s="157">
        <f>IF(A998="","",IF(D998=0,-E998,IF(AND(D998=(N998+O998),NOT(O998=0)),0,IF(D998&gt;=M998,N998/(1+O998),N998/(1-O998)))))</f>
        <v/>
      </c>
      <c r="Q998" s="157">
        <f>IF(B998="","", IF(D998=0,F998*P998/B998, L998*P998/B998))</f>
        <v/>
      </c>
      <c r="R998" s="157">
        <f>IF(B998="","", Q998+I998)</f>
        <v/>
      </c>
      <c r="S998" s="157">
        <f>IF(A998="","",IF(Q998&gt;0,-Q998*B998*(1+BID_OFFER_SPREAD/2),-Q998*B998*(1-BID_OFFER_SPREAD/2)))</f>
        <v/>
      </c>
      <c r="T998" s="157">
        <f>IF(B998="","", K998+S998)</f>
        <v/>
      </c>
      <c r="U998" s="157">
        <f>IF(B998="","", R998*B998)</f>
        <v/>
      </c>
      <c r="V998" s="157">
        <f>IF(E998="","",U998/(U998+T998))</f>
        <v/>
      </c>
      <c r="W998" s="86">
        <f>IF(B998="","", IF(ROUND(V998,10)=ROUND(D998,10),"Correct", "Error"))</f>
        <v/>
      </c>
      <c r="X998" s="158">
        <f>IF(B998="","", T998+U998)</f>
        <v/>
      </c>
    </row>
    <row customHeight="1" ht="13.5" r="999" s="75">
      <c r="A999" s="126">
        <f>IF('Time Series Inputs'!A999="","",'Time Series Inputs'!A999)</f>
        <v/>
      </c>
      <c r="B999" s="157">
        <f>IF('Time Series Inputs'!B999="","",'Time Series Inputs'!B999)</f>
        <v/>
      </c>
      <c r="C999" s="157">
        <f>IF('Time Series Inputs'!C999="","",'Time Series Inputs'!C999)</f>
        <v/>
      </c>
      <c r="D999" s="157">
        <f>IF(A999="","",'Apply Constraints'!A999)</f>
        <v/>
      </c>
      <c r="E999" s="157">
        <f>IF(B999="","",(V998*B999/B998/(1+V998*(B999/B998-1))))</f>
        <v/>
      </c>
      <c r="F999" s="157">
        <f>IF(B999="","",R998*B999+T998)</f>
        <v/>
      </c>
      <c r="G999" s="157">
        <f>IF(B999="","", E999*F999)</f>
        <v/>
      </c>
      <c r="H999" s="157">
        <f>IF(B999="","", F999 - R998*B999)</f>
        <v/>
      </c>
      <c r="I999" s="157">
        <f>IF(B999="","", G999/B999)</f>
        <v/>
      </c>
      <c r="J999" s="157">
        <f>IF(B999="","", -F999* (1-(1-ANNUAL_STRATEGY_FEE)^(1/252)))</f>
        <v/>
      </c>
      <c r="K999" s="157">
        <f>IF(B999="","", H999+J999)</f>
        <v/>
      </c>
      <c r="L999" s="157">
        <f>IF(B999="","", K999+G999)</f>
        <v/>
      </c>
      <c r="M999" s="157">
        <f>IF(B999="","", G999/L999)</f>
        <v/>
      </c>
      <c r="N999" s="157">
        <f>IF(B999="","",(D999-M999))</f>
        <v/>
      </c>
      <c r="O999" s="157">
        <f>IF(B999="","",BID_OFFER_SPREAD/2*D999)</f>
        <v/>
      </c>
      <c r="P999" s="157">
        <f>IF(A999="","",IF(D999=0,-E999,IF(AND(D999=(N999+O999),NOT(O999=0)),0,IF(D999&gt;=M999,N999/(1+O999),N999/(1-O999)))))</f>
        <v/>
      </c>
      <c r="Q999" s="157">
        <f>IF(B999="","", IF(D999=0,F999*P999/B999, L999*P999/B999))</f>
        <v/>
      </c>
      <c r="R999" s="157">
        <f>IF(B999="","", Q999+I999)</f>
        <v/>
      </c>
      <c r="S999" s="157">
        <f>IF(A999="","",IF(Q999&gt;0,-Q999*B999*(1+BID_OFFER_SPREAD/2),-Q999*B999*(1-BID_OFFER_SPREAD/2)))</f>
        <v/>
      </c>
      <c r="T999" s="157">
        <f>IF(B999="","", K999+S999)</f>
        <v/>
      </c>
      <c r="U999" s="157">
        <f>IF(B999="","", R999*B999)</f>
        <v/>
      </c>
      <c r="V999" s="157">
        <f>IF(E999="","",U999/(U999+T999))</f>
        <v/>
      </c>
      <c r="W999" s="86">
        <f>IF(B999="","", IF(ROUND(V999,10)=ROUND(D999,10),"Correct", "Error"))</f>
        <v/>
      </c>
      <c r="X999" s="158">
        <f>IF(B999="","", T999+U999)</f>
        <v/>
      </c>
    </row>
    <row customHeight="1" ht="13.5" r="1000" s="75">
      <c r="A1000" s="126">
        <f>IF('Time Series Inputs'!A1000="","",'Time Series Inputs'!A1000)</f>
        <v/>
      </c>
      <c r="B1000" s="157">
        <f>IF('Time Series Inputs'!B1000="","",'Time Series Inputs'!B1000)</f>
        <v/>
      </c>
      <c r="C1000" s="157">
        <f>IF('Time Series Inputs'!C1000="","",'Time Series Inputs'!C1000)</f>
        <v/>
      </c>
      <c r="D1000" s="157">
        <f>IF(A1000="","",'Apply Constraints'!A1000)</f>
        <v/>
      </c>
      <c r="E1000" s="157">
        <f>IF(B1000="","",(V999*B1000/B999/(1+V999*(B1000/B999-1))))</f>
        <v/>
      </c>
      <c r="F1000" s="157">
        <f>IF(B1000="","",R999*B1000+T999)</f>
        <v/>
      </c>
      <c r="G1000" s="157">
        <f>IF(B1000="","", E1000*F1000)</f>
        <v/>
      </c>
      <c r="H1000" s="157">
        <f>IF(B1000="","", F1000 - R999*B1000)</f>
        <v/>
      </c>
      <c r="I1000" s="157">
        <f>IF(B1000="","", G1000/B1000)</f>
        <v/>
      </c>
      <c r="J1000" s="157">
        <f>IF(B1000="","", -F1000* (1-(1-ANNUAL_STRATEGY_FEE)^(1/252)))</f>
        <v/>
      </c>
      <c r="K1000" s="157">
        <f>IF(B1000="","", H1000+J1000)</f>
        <v/>
      </c>
      <c r="L1000" s="157">
        <f>IF(B1000="","", K1000+G1000)</f>
        <v/>
      </c>
      <c r="M1000" s="157">
        <f>IF(B1000="","", G1000/L1000)</f>
        <v/>
      </c>
      <c r="N1000" s="157">
        <f>IF(B1000="","",(D1000-M1000))</f>
        <v/>
      </c>
      <c r="O1000" s="157">
        <f>IF(B1000="","",BID_OFFER_SPREAD/2*D1000)</f>
        <v/>
      </c>
      <c r="P1000" s="157">
        <f>IF(A1000="","",IF(D1000=0,-E1000,IF(AND(D1000=(N1000+O1000),NOT(O1000=0)),0,IF(D1000&gt;=M1000,N1000/(1+O1000),N1000/(1-O1000)))))</f>
        <v/>
      </c>
      <c r="Q1000" s="157">
        <f>IF(B1000="","", IF(D1000=0,F1000*P1000/B1000, L1000*P1000/B1000))</f>
        <v/>
      </c>
      <c r="R1000" s="157">
        <f>IF(B1000="","", Q1000+I1000)</f>
        <v/>
      </c>
      <c r="S1000" s="157">
        <f>IF(A1000="","",IF(Q1000&gt;0,-Q1000*B1000*(1+BID_OFFER_SPREAD/2),-Q1000*B1000*(1-BID_OFFER_SPREAD/2)))</f>
        <v/>
      </c>
      <c r="T1000" s="157">
        <f>IF(B1000="","", K1000+S1000)</f>
        <v/>
      </c>
      <c r="U1000" s="157">
        <f>IF(B1000="","", R1000*B1000)</f>
        <v/>
      </c>
      <c r="V1000" s="157">
        <f>IF(E1000="","",U1000/(U1000+T1000))</f>
        <v/>
      </c>
      <c r="W1000" s="86">
        <f>IF(B1000="","", IF(ROUND(V1000,10)=ROUND(D1000,10),"Correct", "Error"))</f>
        <v/>
      </c>
      <c r="X1000" s="158">
        <f>IF(B1000="","", T1000+U1000)</f>
        <v/>
      </c>
    </row>
    <row customHeight="1" ht="13.5" r="1001" s="75">
      <c r="A1001" s="126">
        <f>IF('Time Series Inputs'!A1001="","",'Time Series Inputs'!A1001)</f>
        <v/>
      </c>
      <c r="B1001" s="157">
        <f>IF('Time Series Inputs'!B1001="","",'Time Series Inputs'!B1001)</f>
        <v/>
      </c>
      <c r="C1001" s="157">
        <f>IF('Time Series Inputs'!C1001="","",'Time Series Inputs'!C1001)</f>
        <v/>
      </c>
      <c r="D1001" s="157">
        <f>IF(A1001="","",'Apply Constraints'!A1001)</f>
        <v/>
      </c>
      <c r="E1001" s="157">
        <f>IF(B1001="","",(V1000*B1001/B1000/(1+V1000*(B1001/B1000-1))))</f>
        <v/>
      </c>
      <c r="F1001" s="157">
        <f>IF(B1001="","",R1000*B1001+T1000)</f>
        <v/>
      </c>
      <c r="G1001" s="157">
        <f>IF(B1001="","", E1001*F1001)</f>
        <v/>
      </c>
      <c r="H1001" s="157">
        <f>IF(B1001="","", F1001 - R1000*B1001)</f>
        <v/>
      </c>
      <c r="I1001" s="157">
        <f>IF(B1001="","", G1001/B1001)</f>
        <v/>
      </c>
      <c r="J1001" s="157">
        <f>IF(B1001="","", -F1001* (1-(1-ANNUAL_STRATEGY_FEE)^(1/252)))</f>
        <v/>
      </c>
      <c r="K1001" s="157">
        <f>IF(B1001="","", H1001+J1001)</f>
        <v/>
      </c>
      <c r="L1001" s="157">
        <f>IF(B1001="","", K1001+G1001)</f>
        <v/>
      </c>
      <c r="M1001" s="157">
        <f>IF(B1001="","", G1001/L1001)</f>
        <v/>
      </c>
      <c r="N1001" s="157">
        <f>IF(B1001="","",(D1001-M1001))</f>
        <v/>
      </c>
      <c r="O1001" s="157">
        <f>IF(B1001="","",BID_OFFER_SPREAD/2*D1001)</f>
        <v/>
      </c>
      <c r="P1001" s="157">
        <f>IF(A1001="","",IF(D1001=0,-E1001,IF(AND(D1001=(N1001+O1001),NOT(O1001=0)),0,IF(D1001&gt;=M1001,N1001/(1+O1001),N1001/(1-O1001)))))</f>
        <v/>
      </c>
      <c r="Q1001" s="157">
        <f>IF(B1001="","", IF(D1001=0,F1001*P1001/B1001, L1001*P1001/B1001))</f>
        <v/>
      </c>
      <c r="R1001" s="157">
        <f>IF(B1001="","", Q1001+I1001)</f>
        <v/>
      </c>
      <c r="S1001" s="157">
        <f>IF(A1001="","",IF(Q1001&gt;0,-Q1001*B1001*(1+BID_OFFER_SPREAD/2),-Q1001*B1001*(1-BID_OFFER_SPREAD/2)))</f>
        <v/>
      </c>
      <c r="T1001" s="157">
        <f>IF(B1001="","", K1001+S1001)</f>
        <v/>
      </c>
      <c r="U1001" s="157">
        <f>IF(B1001="","", R1001*B1001)</f>
        <v/>
      </c>
      <c r="V1001" s="157">
        <f>IF(E1001="","",U1001/(U1001+T1001))</f>
        <v/>
      </c>
      <c r="W1001" s="86">
        <f>IF(B1001="","", IF(ROUND(V1001,10)=ROUND(D1001,10),"Correct", "Error"))</f>
        <v/>
      </c>
      <c r="X1001" s="158">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2"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3"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4"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