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<sst xmlns="http://schemas.openxmlformats.org/spreadsheetml/2006/main" count="497" uniqueCount="197">
  <si>
    <t xml:space="preserve">Site #</t>
  </si>
  <si>
    <t xml:space="preserve">S_m2</t>
  </si>
  <si>
    <t xml:space="preserve">WGS84 N</t>
  </si>
  <si>
    <t xml:space="preserve">WGS 84 E</t>
  </si>
  <si>
    <t xml:space="preserve">GPS error (HRMS)_m</t>
  </si>
  <si>
    <t xml:space="preserve">Origin</t>
  </si>
  <si>
    <t xml:space="preserve">Origin_ID</t>
  </si>
  <si>
    <t xml:space="preserve">Dominant_specias</t>
  </si>
  <si>
    <t xml:space="preserve">Species_ID</t>
  </si>
  <si>
    <t xml:space="preserve">First_sp_%</t>
  </si>
  <si>
    <t xml:space="preserve">W_Cs_Bq/kg</t>
  </si>
  <si>
    <t xml:space="preserve">W_Sr_Bq/kg</t>
  </si>
  <si>
    <t xml:space="preserve">Secon_sp_%</t>
  </si>
  <si>
    <t xml:space="preserve">Cs_wood_Bq/kg</t>
  </si>
  <si>
    <t xml:space="preserve">Sr_wood_Bq/kg</t>
  </si>
  <si>
    <t xml:space="preserve">F_Soil</t>
  </si>
  <si>
    <t xml:space="preserve">M_Soil</t>
  </si>
  <si>
    <t xml:space="preserve">X_N36</t>
  </si>
  <si>
    <t xml:space="preserve">Y_N36</t>
  </si>
  <si>
    <t xml:space="preserve">Cs_2021_kBq_m</t>
  </si>
  <si>
    <t xml:space="preserve">Sr_2021_kBq_m</t>
  </si>
  <si>
    <t xml:space="preserve">AEDR_count</t>
  </si>
  <si>
    <t xml:space="preserve">AEDR_mean</t>
  </si>
  <si>
    <t xml:space="preserve">AEDR_median</t>
  </si>
  <si>
    <t xml:space="preserve">AEDR_std</t>
  </si>
  <si>
    <t xml:space="preserve">Distance_km</t>
  </si>
  <si>
    <t xml:space="preserve">Azimuth</t>
  </si>
  <si>
    <t xml:space="preserve">N_trees at site</t>
  </si>
  <si>
    <t xml:space="preserve">A_year</t>
  </si>
  <si>
    <t xml:space="preserve">D_live_cm</t>
  </si>
  <si>
    <t xml:space="preserve">H_live_m</t>
  </si>
  <si>
    <t xml:space="preserve">G_live_m2_ha</t>
  </si>
  <si>
    <t xml:space="preserve">My_R_M</t>
  </si>
  <si>
    <t xml:space="preserve">My_R_Mst</t>
  </si>
  <si>
    <t xml:space="preserve">My_R_MstBark</t>
  </si>
  <si>
    <t xml:space="preserve">My_R_Mcrown</t>
  </si>
  <si>
    <t xml:space="preserve">My_R_Mf</t>
  </si>
  <si>
    <t xml:space="preserve">My_R_Mab-g</t>
  </si>
  <si>
    <t xml:space="preserve">xgb_GS</t>
  </si>
  <si>
    <t xml:space="preserve">xgb_allStem</t>
  </si>
  <si>
    <t xml:space="preserve">xgb_stemBark</t>
  </si>
  <si>
    <t xml:space="preserve">xgb_branch</t>
  </si>
  <si>
    <t xml:space="preserve">xgb_foliage</t>
  </si>
  <si>
    <t xml:space="preserve">xgb_Ab_g</t>
  </si>
  <si>
    <t xml:space="preserve">T_ln_xgb_GS</t>
  </si>
  <si>
    <t xml:space="preserve">T_ln_xgb_allStem</t>
  </si>
  <si>
    <t xml:space="preserve">T_ln_xgb_stemBark</t>
  </si>
  <si>
    <t xml:space="preserve">T_ln_xgb_branch</t>
  </si>
  <si>
    <t xml:space="preserve">T_ln_xgb_foliage</t>
  </si>
  <si>
    <t xml:space="preserve">T_ln_xgb_Ab_g</t>
  </si>
  <si>
    <t xml:space="preserve">f_Gs_cub_m</t>
  </si>
  <si>
    <t xml:space="preserve">f_M_stem_kg_m2</t>
  </si>
  <si>
    <t xml:space="preserve">f_M_stem_bark_kg_m2</t>
  </si>
  <si>
    <t xml:space="preserve">f_M_crown_kg_m2</t>
  </si>
  <si>
    <t xml:space="preserve">f_M_foliage_kg_m2</t>
  </si>
  <si>
    <t xml:space="preserve">f_M_AG_kg_m2</t>
  </si>
  <si>
    <t xml:space="preserve">Site area_sq_m</t>
  </si>
  <si>
    <t xml:space="preserve">Crown_area_sq_m</t>
  </si>
  <si>
    <t xml:space="preserve">%_cover</t>
  </si>
  <si>
    <t xml:space="preserve">R_m</t>
  </si>
  <si>
    <t xml:space="preserve">af_chm_N</t>
  </si>
  <si>
    <t xml:space="preserve">af_chm_MIN</t>
  </si>
  <si>
    <t xml:space="preserve">af_chm_MAX</t>
  </si>
  <si>
    <t xml:space="preserve">af_chm_MEAN</t>
  </si>
  <si>
    <t xml:space="preserve">af_chm_STD</t>
  </si>
  <si>
    <t xml:space="preserve">af_chm_Q25</t>
  </si>
  <si>
    <t xml:space="preserve">af_chm_Q50</t>
  </si>
  <si>
    <t xml:space="preserve">af_chm_Q75</t>
  </si>
  <si>
    <t xml:space="preserve">mf_chm_N</t>
  </si>
  <si>
    <t xml:space="preserve">mf_chm_MIN</t>
  </si>
  <si>
    <t xml:space="preserve">mf_chm_MAX</t>
  </si>
  <si>
    <t xml:space="preserve">mf_chm_MEAN</t>
  </si>
  <si>
    <t xml:space="preserve">mf_chm_STD</t>
  </si>
  <si>
    <t xml:space="preserve">mf_chm_Q25</t>
  </si>
  <si>
    <t xml:space="preserve">mf_chm_Q50</t>
  </si>
  <si>
    <t xml:space="preserve">mf_chm_Q75</t>
  </si>
  <si>
    <t xml:space="preserve">r_MIN</t>
  </si>
  <si>
    <t xml:space="preserve">r_MAX</t>
  </si>
  <si>
    <t xml:space="preserve">r_MEAN</t>
  </si>
  <si>
    <t xml:space="preserve">r_STD</t>
  </si>
  <si>
    <t xml:space="preserve">r_Q25</t>
  </si>
  <si>
    <t xml:space="preserve">r_Q50</t>
  </si>
  <si>
    <t xml:space="preserve">r_Q75</t>
  </si>
  <si>
    <t xml:space="preserve">g_MIN</t>
  </si>
  <si>
    <t xml:space="preserve">g_MAX</t>
  </si>
  <si>
    <t xml:space="preserve">g_MEAN</t>
  </si>
  <si>
    <t xml:space="preserve">g_STD</t>
  </si>
  <si>
    <t xml:space="preserve">g_Q25</t>
  </si>
  <si>
    <t xml:space="preserve">g_Q50</t>
  </si>
  <si>
    <t xml:space="preserve">g_Q75</t>
  </si>
  <si>
    <t xml:space="preserve">b_MIN</t>
  </si>
  <si>
    <t xml:space="preserve">b_MAX</t>
  </si>
  <si>
    <t xml:space="preserve">b_MEAN</t>
  </si>
  <si>
    <t xml:space="preserve">b_STD</t>
  </si>
  <si>
    <t xml:space="preserve">b_Q25</t>
  </si>
  <si>
    <t xml:space="preserve">b_Q50</t>
  </si>
  <si>
    <t xml:space="preserve">b_Q75</t>
  </si>
  <si>
    <t xml:space="preserve">asm_r__MIN</t>
  </si>
  <si>
    <t xml:space="preserve">asm_r_MAX</t>
  </si>
  <si>
    <t xml:space="preserve">asm_r_MEAN</t>
  </si>
  <si>
    <t xml:space="preserve">asm_r_STD</t>
  </si>
  <si>
    <t xml:space="preserve">asm_r_Q25</t>
  </si>
  <si>
    <t xml:space="preserve">asm_r_Q50</t>
  </si>
  <si>
    <t xml:space="preserve">asm_r_Q75</t>
  </si>
  <si>
    <t xml:space="preserve">asm_g__MIN</t>
  </si>
  <si>
    <t xml:space="preserve">asm_g_MAX</t>
  </si>
  <si>
    <t xml:space="preserve">asm_g_MEAN</t>
  </si>
  <si>
    <t xml:space="preserve">asm_g_STD</t>
  </si>
  <si>
    <t xml:space="preserve">asm_g_Q25</t>
  </si>
  <si>
    <t xml:space="preserve">asm_g_Q50</t>
  </si>
  <si>
    <t xml:space="preserve">asm_g_Q75</t>
  </si>
  <si>
    <t xml:space="preserve">asm_b__MIN</t>
  </si>
  <si>
    <t xml:space="preserve">asm_b_MAX</t>
  </si>
  <si>
    <t xml:space="preserve">asm_b_MEAN</t>
  </si>
  <si>
    <t xml:space="preserve">asm_b_STD</t>
  </si>
  <si>
    <t xml:space="preserve">asm_b_Q25</t>
  </si>
  <si>
    <t xml:space="preserve">asm_b_Q50</t>
  </si>
  <si>
    <t xml:space="preserve">asm_b_Q75</t>
  </si>
  <si>
    <t xml:space="preserve">contr_r_MIN</t>
  </si>
  <si>
    <t xml:space="preserve">contr_r_MAX</t>
  </si>
  <si>
    <t xml:space="preserve">contr_r_MEAN</t>
  </si>
  <si>
    <t xml:space="preserve">contr_r_STD</t>
  </si>
  <si>
    <t xml:space="preserve">contr_r_Q25</t>
  </si>
  <si>
    <t xml:space="preserve">contr_r_Q50</t>
  </si>
  <si>
    <t xml:space="preserve">contr_r_Q75</t>
  </si>
  <si>
    <t xml:space="preserve">contr_g_MIN</t>
  </si>
  <si>
    <t xml:space="preserve">contr_g_MAX</t>
  </si>
  <si>
    <t xml:space="preserve">contr_g_MEAN</t>
  </si>
  <si>
    <t xml:space="preserve">contr_g_STD</t>
  </si>
  <si>
    <t xml:space="preserve">contr_g_Q25</t>
  </si>
  <si>
    <t xml:space="preserve">contr_g_Q50</t>
  </si>
  <si>
    <t xml:space="preserve">contr_g_Q75</t>
  </si>
  <si>
    <t xml:space="preserve">contr_b_MIN</t>
  </si>
  <si>
    <t xml:space="preserve">contr_b_MAX</t>
  </si>
  <si>
    <t xml:space="preserve">contr_b_MEAN</t>
  </si>
  <si>
    <t xml:space="preserve">contr_b_STD</t>
  </si>
  <si>
    <t xml:space="preserve">contr_b_Q25</t>
  </si>
  <si>
    <t xml:space="preserve">contr_b_Q50</t>
  </si>
  <si>
    <t xml:space="preserve">contr_b_Q75</t>
  </si>
  <si>
    <t xml:space="preserve">corr_r_MIN</t>
  </si>
  <si>
    <t xml:space="preserve">corr_r_MAX</t>
  </si>
  <si>
    <t xml:space="preserve">corr_r_MEAN</t>
  </si>
  <si>
    <t xml:space="preserve">corr_r_STD</t>
  </si>
  <si>
    <t xml:space="preserve">corr_r_Q25</t>
  </si>
  <si>
    <t xml:space="preserve">corr_r_Q50</t>
  </si>
  <si>
    <t xml:space="preserve">corr_r_Q75</t>
  </si>
  <si>
    <t xml:space="preserve">corr_g_MIN</t>
  </si>
  <si>
    <t xml:space="preserve">corr_g_MAX</t>
  </si>
  <si>
    <t xml:space="preserve">corr_g_MEAN</t>
  </si>
  <si>
    <t xml:space="preserve">corr_g_STD</t>
  </si>
  <si>
    <t xml:space="preserve">corr_g_Q25</t>
  </si>
  <si>
    <t xml:space="preserve">corr_g_Q50</t>
  </si>
  <si>
    <t xml:space="preserve">corr_g_Q75</t>
  </si>
  <si>
    <t xml:space="preserve">corr_b_MIN</t>
  </si>
  <si>
    <t xml:space="preserve">corr_b_MAX</t>
  </si>
  <si>
    <t xml:space="preserve">corr_b_MEAN</t>
  </si>
  <si>
    <t xml:space="preserve">corr_b_STD</t>
  </si>
  <si>
    <t xml:space="preserve">corr_b_Q25</t>
  </si>
  <si>
    <t xml:space="preserve">corr_b_Q50</t>
  </si>
  <si>
    <t xml:space="preserve">corr_b_Q75</t>
  </si>
  <si>
    <t xml:space="preserve">idm_r_MIN</t>
  </si>
  <si>
    <t xml:space="preserve">idm_r_MAX</t>
  </si>
  <si>
    <t xml:space="preserve">idm_r_MEAN</t>
  </si>
  <si>
    <t xml:space="preserve">idm_r_STD</t>
  </si>
  <si>
    <t xml:space="preserve">idm_r_Q25</t>
  </si>
  <si>
    <t xml:space="preserve">idm_r_Q50</t>
  </si>
  <si>
    <t xml:space="preserve">idm_r_Q75</t>
  </si>
  <si>
    <t xml:space="preserve">idm_g_MIN</t>
  </si>
  <si>
    <t xml:space="preserve">idm_g_MAX</t>
  </si>
  <si>
    <t xml:space="preserve">idm_g_MEAN</t>
  </si>
  <si>
    <t xml:space="preserve">idm_g_STD</t>
  </si>
  <si>
    <t xml:space="preserve">idm_g_Q25</t>
  </si>
  <si>
    <t xml:space="preserve">idm_g_Q50</t>
  </si>
  <si>
    <t xml:space="preserve">idm_g_Q75</t>
  </si>
  <si>
    <t xml:space="preserve">idm_b_MIN</t>
  </si>
  <si>
    <t xml:space="preserve">idm_b_MAX</t>
  </si>
  <si>
    <t xml:space="preserve">idm_b_MEAN</t>
  </si>
  <si>
    <t xml:space="preserve">idm_b_STD</t>
  </si>
  <si>
    <t xml:space="preserve">idm_b_Q25</t>
  </si>
  <si>
    <t xml:space="preserve">idm_b_Q50</t>
  </si>
  <si>
    <t xml:space="preserve">idm_b_Q75</t>
  </si>
  <si>
    <t xml:space="preserve">n</t>
  </si>
  <si>
    <t xml:space="preserve">Birch</t>
  </si>
  <si>
    <t xml:space="preserve">B</t>
  </si>
  <si>
    <t xml:space="preserve">a</t>
  </si>
  <si>
    <t xml:space="preserve">Pine</t>
  </si>
  <si>
    <t xml:space="preserve">Oak</t>
  </si>
  <si>
    <t xml:space="preserve">C</t>
  </si>
  <si>
    <t xml:space="preserve">A</t>
  </si>
  <si>
    <t xml:space="preserve">Spruce</t>
  </si>
  <si>
    <t xml:space="preserve">Alder</t>
  </si>
  <si>
    <t xml:space="preserve">Aspen</t>
  </si>
  <si>
    <t xml:space="preserve">100 chz_2</t>
  </si>
  <si>
    <t xml:space="preserve">102 chz_2_3</t>
  </si>
  <si>
    <t xml:space="preserve">103 chz_2_4  </t>
  </si>
  <si>
    <t xml:space="preserve">106 kopachy_1</t>
  </si>
  <si>
    <t xml:space="preserve">107 kopachy_2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</si>
</sst>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0"/>
    <numFmt numFmtId="168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101" activePane="bottomRight" state="frozen"/>
      <selection pane="topLeft" activeCell="A1" activeCellId="0" sqref="A1"/>
      <selection pane="topRight" activeCell="H1" activeCellId="0" sqref="H1"/>
      <selection pane="bottomLeft" activeCell="A101" activeCellId="0" sqref="A101"/>
      <selection pane="bottomRight" activeCell="Q2" activeCellId="0" sqref="Q2:Q10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10" min="10" style="0" width="14.59"/>
    <col collapsed="false" customWidth="true" hidden="false" outlineLevel="0" max="11" min="11" style="0" width="15.42"/>
    <col collapsed="false" customWidth="true" hidden="false" outlineLevel="0" max="12" min="12" style="0" width="15.14"/>
    <col collapsed="false" customWidth="true" hidden="false" outlineLevel="0" max="13" min="13" style="0" width="14.31"/>
    <col collapsed="false" customWidth="true" hidden="false" outlineLevel="0" max="15" min="14" style="0" width="14.88"/>
    <col collapsed="false" customWidth="true" hidden="false" outlineLevel="0" max="16" min="16" style="1" width="20.01"/>
    <col collapsed="false" customWidth="true" hidden="false" outlineLevel="0" max="17" min="17" style="0" width="19.72"/>
    <col collapsed="false" customWidth="true" hidden="false" outlineLevel="0" max="20" min="18" style="0" width="14.59"/>
    <col collapsed="false" customWidth="true" hidden="false" outlineLevel="0" max="30" min="29" style="0" width="14.59"/>
    <col collapsed="false" customWidth="true" hidden="false" outlineLevel="0" max="37" min="37" style="0" width="19.17"/>
    <col collapsed="false" customWidth="true" hidden="false" outlineLevel="0" max="47" min="47" style="0" width="16.26"/>
    <col collapsed="false" customWidth="true" hidden="false" outlineLevel="0" max="52" min="52" style="0" width="18.2"/>
    <col collapsed="false" customWidth="true" hidden="false" outlineLevel="0" max="53" min="53" style="2" width="15.84"/>
    <col collapsed="false" customWidth="true" hidden="false" outlineLevel="0" max="54" min="54" style="3" width="20.7"/>
    <col collapsed="false" customWidth="true" hidden="false" outlineLevel="0" max="55" min="55" style="3" width="26.95"/>
    <col collapsed="false" customWidth="true" hidden="false" outlineLevel="0" max="56" min="56" style="4" width="23.2"/>
    <col collapsed="false" customWidth="true" hidden="false" outlineLevel="0" max="57" min="57" style="4" width="22.92"/>
    <col collapsed="false" customWidth="true" hidden="false" outlineLevel="0" max="58" min="58" style="3" width="19.17"/>
    <col collapsed="false" customWidth="true" hidden="false" outlineLevel="0" max="59" min="59" style="0" width="13.35"/>
    <col collapsed="false" customWidth="true" hidden="false" outlineLevel="0" max="60" min="60" style="0" width="15.84"/>
  </cols>
  <sheetData>
    <row r="1" customFormat="false" ht="16.4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10</v>
      </c>
      <c r="O1" s="5" t="s">
        <v>11</v>
      </c>
      <c r="P1" s="6" t="s">
        <v>13</v>
      </c>
      <c r="Q1" s="5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1" t="s">
        <v>19</v>
      </c>
      <c r="W1" s="1" t="s">
        <v>20</v>
      </c>
      <c r="X1" s="0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6" t="s">
        <v>38</v>
      </c>
      <c r="AP1" s="6" t="s">
        <v>39</v>
      </c>
      <c r="AQ1" s="8" t="s">
        <v>40</v>
      </c>
      <c r="AR1" s="8" t="s">
        <v>41</v>
      </c>
      <c r="AS1" s="8" t="s">
        <v>42</v>
      </c>
      <c r="AT1" s="6" t="s">
        <v>43</v>
      </c>
      <c r="AU1" s="6" t="s">
        <v>44</v>
      </c>
      <c r="AV1" s="6" t="s">
        <v>45</v>
      </c>
      <c r="AW1" s="8" t="s">
        <v>46</v>
      </c>
      <c r="AX1" s="8" t="s">
        <v>47</v>
      </c>
      <c r="AY1" s="8" t="s">
        <v>48</v>
      </c>
      <c r="AZ1" s="6" t="s">
        <v>49</v>
      </c>
      <c r="BA1" s="9" t="s">
        <v>50</v>
      </c>
      <c r="BB1" s="10" t="s">
        <v>51</v>
      </c>
      <c r="BC1" s="10" t="s">
        <v>52</v>
      </c>
      <c r="BD1" s="11" t="s">
        <v>53</v>
      </c>
      <c r="BE1" s="11" t="s">
        <v>54</v>
      </c>
      <c r="BF1" s="10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 t="s">
        <v>81</v>
      </c>
      <c r="CG1" s="12" t="s">
        <v>82</v>
      </c>
      <c r="CH1" s="12" t="s">
        <v>83</v>
      </c>
      <c r="CI1" s="12" t="s">
        <v>84</v>
      </c>
      <c r="CJ1" s="12" t="s">
        <v>85</v>
      </c>
      <c r="CK1" s="12" t="s">
        <v>86</v>
      </c>
      <c r="CL1" s="12" t="s">
        <v>87</v>
      </c>
      <c r="CM1" s="12" t="s">
        <v>88</v>
      </c>
      <c r="CN1" s="12" t="s">
        <v>89</v>
      </c>
      <c r="CO1" s="12" t="s">
        <v>90</v>
      </c>
      <c r="CP1" s="12" t="s">
        <v>91</v>
      </c>
      <c r="CQ1" s="12" t="s">
        <v>92</v>
      </c>
      <c r="CR1" s="12" t="s">
        <v>93</v>
      </c>
      <c r="CS1" s="12" t="s">
        <v>94</v>
      </c>
      <c r="CT1" s="12" t="s">
        <v>95</v>
      </c>
      <c r="CU1" s="12" t="s">
        <v>96</v>
      </c>
      <c r="CV1" s="12" t="s">
        <v>97</v>
      </c>
      <c r="CW1" s="12" t="s">
        <v>98</v>
      </c>
      <c r="CX1" s="12" t="s">
        <v>99</v>
      </c>
      <c r="CY1" s="12" t="s">
        <v>100</v>
      </c>
      <c r="CZ1" s="12" t="s">
        <v>101</v>
      </c>
      <c r="DA1" s="12" t="s">
        <v>102</v>
      </c>
      <c r="DB1" s="12" t="s">
        <v>103</v>
      </c>
      <c r="DC1" s="12" t="s">
        <v>104</v>
      </c>
      <c r="DD1" s="12" t="s">
        <v>105</v>
      </c>
      <c r="DE1" s="12" t="s">
        <v>106</v>
      </c>
      <c r="DF1" s="12" t="s">
        <v>107</v>
      </c>
      <c r="DG1" s="12" t="s">
        <v>108</v>
      </c>
      <c r="DH1" s="12" t="s">
        <v>109</v>
      </c>
      <c r="DI1" s="12" t="s">
        <v>110</v>
      </c>
      <c r="DJ1" s="12" t="s">
        <v>111</v>
      </c>
      <c r="DK1" s="12" t="s">
        <v>112</v>
      </c>
      <c r="DL1" s="12" t="s">
        <v>113</v>
      </c>
      <c r="DM1" s="12" t="s">
        <v>114</v>
      </c>
      <c r="DN1" s="12" t="s">
        <v>115</v>
      </c>
      <c r="DO1" s="12" t="s">
        <v>116</v>
      </c>
      <c r="DP1" s="12" t="s">
        <v>117</v>
      </c>
      <c r="DQ1" s="12" t="s">
        <v>118</v>
      </c>
      <c r="DR1" s="12" t="s">
        <v>119</v>
      </c>
      <c r="DS1" s="12" t="s">
        <v>120</v>
      </c>
      <c r="DT1" s="12" t="s">
        <v>121</v>
      </c>
      <c r="DU1" s="12" t="s">
        <v>122</v>
      </c>
      <c r="DV1" s="12" t="s">
        <v>123</v>
      </c>
      <c r="DW1" s="12" t="s">
        <v>124</v>
      </c>
      <c r="DX1" s="12" t="s">
        <v>125</v>
      </c>
      <c r="DY1" s="12" t="s">
        <v>126</v>
      </c>
      <c r="DZ1" s="12" t="s">
        <v>127</v>
      </c>
      <c r="EA1" s="12" t="s">
        <v>128</v>
      </c>
      <c r="EB1" s="12" t="s">
        <v>129</v>
      </c>
      <c r="EC1" s="12" t="s">
        <v>130</v>
      </c>
      <c r="ED1" s="12" t="s">
        <v>131</v>
      </c>
      <c r="EE1" s="12" t="s">
        <v>132</v>
      </c>
      <c r="EF1" s="12" t="s">
        <v>133</v>
      </c>
      <c r="EG1" s="12" t="s">
        <v>134</v>
      </c>
      <c r="EH1" s="12" t="s">
        <v>135</v>
      </c>
      <c r="EI1" s="12" t="s">
        <v>136</v>
      </c>
      <c r="EJ1" s="12" t="s">
        <v>137</v>
      </c>
      <c r="EK1" s="12" t="s">
        <v>138</v>
      </c>
      <c r="EL1" s="12" t="s">
        <v>139</v>
      </c>
      <c r="EM1" s="12" t="s">
        <v>140</v>
      </c>
      <c r="EN1" s="12" t="s">
        <v>141</v>
      </c>
      <c r="EO1" s="12" t="s">
        <v>142</v>
      </c>
      <c r="EP1" s="12" t="s">
        <v>143</v>
      </c>
      <c r="EQ1" s="12" t="s">
        <v>144</v>
      </c>
      <c r="ER1" s="12" t="s">
        <v>145</v>
      </c>
      <c r="ES1" s="12" t="s">
        <v>146</v>
      </c>
      <c r="ET1" s="12" t="s">
        <v>147</v>
      </c>
      <c r="EU1" s="12" t="s">
        <v>148</v>
      </c>
      <c r="EV1" s="12" t="s">
        <v>149</v>
      </c>
      <c r="EW1" s="12" t="s">
        <v>150</v>
      </c>
      <c r="EX1" s="12" t="s">
        <v>151</v>
      </c>
      <c r="EY1" s="12" t="s">
        <v>152</v>
      </c>
      <c r="EZ1" s="12" t="s">
        <v>153</v>
      </c>
      <c r="FA1" s="12" t="s">
        <v>154</v>
      </c>
      <c r="FB1" s="12" t="s">
        <v>155</v>
      </c>
      <c r="FC1" s="12" t="s">
        <v>156</v>
      </c>
      <c r="FD1" s="12" t="s">
        <v>157</v>
      </c>
      <c r="FE1" s="12" t="s">
        <v>158</v>
      </c>
      <c r="FF1" s="12" t="s">
        <v>159</v>
      </c>
      <c r="FG1" s="12" t="s">
        <v>160</v>
      </c>
      <c r="FH1" s="12" t="s">
        <v>161</v>
      </c>
      <c r="FI1" s="12" t="s">
        <v>162</v>
      </c>
      <c r="FJ1" s="12" t="s">
        <v>163</v>
      </c>
      <c r="FK1" s="12" t="s">
        <v>164</v>
      </c>
      <c r="FL1" s="12" t="s">
        <v>165</v>
      </c>
      <c r="FM1" s="12" t="s">
        <v>166</v>
      </c>
      <c r="FN1" s="12" t="s">
        <v>167</v>
      </c>
      <c r="FO1" s="12" t="s">
        <v>168</v>
      </c>
      <c r="FP1" s="12" t="s">
        <v>169</v>
      </c>
      <c r="FQ1" s="12" t="s">
        <v>170</v>
      </c>
      <c r="FR1" s="12" t="s">
        <v>171</v>
      </c>
      <c r="FS1" s="12" t="s">
        <v>172</v>
      </c>
      <c r="FT1" s="12" t="s">
        <v>173</v>
      </c>
      <c r="FU1" s="12" t="s">
        <v>174</v>
      </c>
      <c r="FV1" s="12" t="s">
        <v>175</v>
      </c>
      <c r="FW1" s="12" t="s">
        <v>176</v>
      </c>
      <c r="FX1" s="12" t="s">
        <v>177</v>
      </c>
      <c r="FY1" s="12" t="s">
        <v>178</v>
      </c>
      <c r="FZ1" s="12" t="s">
        <v>179</v>
      </c>
      <c r="GA1" s="12" t="s">
        <v>180</v>
      </c>
    </row>
    <row r="2" customFormat="false" ht="13.8" hidden="false" customHeight="false" outlineLevel="0" collapsed="false">
      <c r="A2" s="13" t="n">
        <v>1</v>
      </c>
      <c r="B2" s="13" t="n">
        <v>500.343869018386</v>
      </c>
      <c r="C2" s="13" t="n">
        <v>51.43574059</v>
      </c>
      <c r="D2" s="13" t="n">
        <v>30.10797858</v>
      </c>
      <c r="E2" s="13" t="n">
        <v>21.24</v>
      </c>
      <c r="F2" s="13" t="s">
        <v>181</v>
      </c>
      <c r="G2" s="13" t="n">
        <v>0</v>
      </c>
      <c r="H2" s="13" t="s">
        <v>182</v>
      </c>
      <c r="I2" s="13" t="n">
        <v>2</v>
      </c>
      <c r="J2" s="13" t="n">
        <v>83</v>
      </c>
      <c r="K2" s="13" t="n">
        <v>920</v>
      </c>
      <c r="L2" s="13" t="n">
        <v>10300</v>
      </c>
      <c r="M2" s="13"/>
      <c r="N2" s="13"/>
      <c r="O2" s="13"/>
      <c r="P2" s="14" t="n">
        <f aca="false">_xlfn.IFS(M2=0,K2,M2&gt;0,(J2*K2+M2*N2)/(J2+M2))</f>
        <v>920</v>
      </c>
      <c r="Q2" s="14" t="n">
        <f aca="false">_xlfn.IFS(M2=0,L2,M2&gt;0,(J2*L2+M2*O2)/(J2+M2))</f>
        <v>10300</v>
      </c>
      <c r="R2" s="0" t="s">
        <v>183</v>
      </c>
      <c r="S2" s="0" t="n">
        <v>3</v>
      </c>
      <c r="T2" s="0" t="n">
        <v>298987.203</v>
      </c>
      <c r="U2" s="0" t="n">
        <v>5702242.101</v>
      </c>
      <c r="V2" s="1" t="n">
        <v>1911.636867</v>
      </c>
      <c r="W2" s="1" t="n">
        <v>783.77584081</v>
      </c>
      <c r="X2" s="0" t="n">
        <v>27</v>
      </c>
      <c r="Y2" s="7" t="n">
        <v>2.32963</v>
      </c>
      <c r="Z2" s="7" t="n">
        <v>2.32</v>
      </c>
      <c r="AA2" s="7" t="n">
        <v>0.23701</v>
      </c>
      <c r="AB2" s="15" t="n">
        <f aca="false">SQRT((T2-298142)^2+(U2-5697101)^2)/1000</f>
        <v>5.21011397220904</v>
      </c>
      <c r="AC2" s="0" t="n">
        <v>9</v>
      </c>
      <c r="AD2" s="13" t="n">
        <v>57</v>
      </c>
      <c r="AE2" s="13" t="n">
        <v>35</v>
      </c>
      <c r="AF2" s="13" t="n">
        <v>13.4641382519612</v>
      </c>
      <c r="AG2" s="13" t="n">
        <v>17.3214306370874</v>
      </c>
      <c r="AH2" s="13" t="n">
        <v>15.08183875367</v>
      </c>
      <c r="AI2" s="15" t="n">
        <v>130.819321628329</v>
      </c>
      <c r="AJ2" s="15" t="n">
        <v>68.5886708398411</v>
      </c>
      <c r="AK2" s="15" t="n">
        <f aca="false">_xlfn.IFS(AND(H2="Pine",F2="n"),0.198*AF2^-0.757*AG2^1.342*AH2^0.642,AND(H2="Pine",F2="a"),0.144*AF2^-0.507*AG2^1.299*AH2^0.524,H2="Spruce",0.068*AF2^0.082*AG2^0.787*AH2^1.11,H2="Birch",0.183*AF2^-0.171*AG2^0.806*AH2^0.803,H2="Alder",0.048*AF2^0.156*AG2^0.514*AH2^1.165,H2="Oak",0.132*AF2^-0.037*AG2^0.633*AH2^1.039,H2="Aspen",0.445*AF2^0.651*AG2^-0.617*AH2^1.049)</f>
        <v>10.3266358535475</v>
      </c>
      <c r="AL2" s="15" t="n">
        <v>11.4440086090997</v>
      </c>
      <c r="AM2" s="15" t="n">
        <v>2.30464747978506</v>
      </c>
      <c r="AN2" s="15" t="n">
        <v>82.3373269287259</v>
      </c>
      <c r="AO2" s="1" t="n">
        <v>136.041244506836</v>
      </c>
      <c r="AP2" s="1" t="n">
        <v>59.396240234375</v>
      </c>
      <c r="AQ2" s="15" t="n">
        <v>9.41752243041992</v>
      </c>
      <c r="AR2" s="15" t="n">
        <v>8.53117370605469</v>
      </c>
      <c r="AS2" s="15" t="n">
        <v>0.622765362262726</v>
      </c>
      <c r="AT2" s="1" t="n">
        <v>68.550178527832</v>
      </c>
      <c r="AU2" s="1" t="n">
        <v>122.829383850098</v>
      </c>
      <c r="AV2" s="1" t="n">
        <v>58.2644958496094</v>
      </c>
      <c r="AW2" s="15" t="n">
        <v>7.18898010253906</v>
      </c>
      <c r="AX2" s="15" t="n">
        <v>7.25922346115112</v>
      </c>
      <c r="AY2" s="15" t="n">
        <v>0.871701300144196</v>
      </c>
      <c r="AZ2" s="1" t="n">
        <v>66.3954238891602</v>
      </c>
      <c r="BA2" s="16" t="n">
        <f aca="false">_xlfn.IFS(AI2&lt;10,AI2,AI2&lt;250,AU2,AI2&gt;=250,AO2)</f>
        <v>122.829383850098</v>
      </c>
      <c r="BB2" s="17" t="n">
        <f aca="false">_xlfn.IFS(AI2&lt;10,AJ2,AI2&lt;250,AV2,AI2&gt;=250,AP2)*0.1</f>
        <v>5.82644958496094</v>
      </c>
      <c r="BC2" s="17" t="n">
        <f aca="false">_xlfn.IFS(AI2&lt;10,AK2,AI2&lt;250,AX2,AI2&gt;=250,AQ2)*0.1</f>
        <v>0.725922346115112</v>
      </c>
      <c r="BD2" s="4" t="n">
        <f aca="false">AR2*0.1</f>
        <v>0.853117370605469</v>
      </c>
      <c r="BE2" s="4" t="n">
        <f aca="false">AY2*0.1</f>
        <v>0.0871701300144196</v>
      </c>
      <c r="BF2" s="3" t="n">
        <f aca="false">BB2+BD2+BE2</f>
        <v>6.76673708558083</v>
      </c>
      <c r="BG2" s="12" t="n">
        <v>499.829</v>
      </c>
      <c r="BH2" s="12" t="n">
        <f aca="false">BS2*0.04</f>
        <v>424.76</v>
      </c>
      <c r="BI2" s="7" t="n">
        <f aca="false">BH2/BG2</f>
        <v>0.849810635237251</v>
      </c>
      <c r="BJ2" s="12" t="n">
        <v>12.61</v>
      </c>
      <c r="BK2" s="12" t="n">
        <v>10606</v>
      </c>
      <c r="BL2" s="12" t="n">
        <v>0.2882764638</v>
      </c>
      <c r="BM2" s="12" t="n">
        <v>18.998369217</v>
      </c>
      <c r="BN2" s="12" t="n">
        <v>13.227013455</v>
      </c>
      <c r="BO2" s="12" t="n">
        <v>3.1941584159</v>
      </c>
      <c r="BP2" s="12" t="n">
        <v>12.139041901</v>
      </c>
      <c r="BQ2" s="12" t="n">
        <v>14.142755508</v>
      </c>
      <c r="BR2" s="12" t="n">
        <v>15.270359039</v>
      </c>
      <c r="BS2" s="12" t="n">
        <v>10619</v>
      </c>
      <c r="BT2" s="12" t="n">
        <v>0.4450704753</v>
      </c>
      <c r="BU2" s="12" t="n">
        <v>19.097736359</v>
      </c>
      <c r="BV2" s="12" t="n">
        <v>12.23354451</v>
      </c>
      <c r="BW2" s="12" t="n">
        <v>4.1937151858</v>
      </c>
      <c r="BX2" s="12" t="n">
        <v>10.158340454</v>
      </c>
      <c r="BY2" s="12" t="n">
        <v>13.747563362</v>
      </c>
      <c r="BZ2" s="12" t="n">
        <v>15.172448158</v>
      </c>
      <c r="CA2" s="12" t="n">
        <v>13</v>
      </c>
      <c r="CB2" s="12" t="n">
        <v>247</v>
      </c>
      <c r="CC2" s="12" t="n">
        <v>117.30814751</v>
      </c>
      <c r="CD2" s="12" t="n">
        <v>44.595277749</v>
      </c>
      <c r="CE2" s="12" t="n">
        <v>80</v>
      </c>
      <c r="CF2" s="12" t="n">
        <v>120</v>
      </c>
      <c r="CG2" s="12" t="n">
        <v>153</v>
      </c>
      <c r="CH2" s="12" t="n">
        <v>18</v>
      </c>
      <c r="CI2" s="12" t="n">
        <v>243</v>
      </c>
      <c r="CJ2" s="12" t="n">
        <v>133.74809075</v>
      </c>
      <c r="CK2" s="12" t="n">
        <v>46.401107773</v>
      </c>
      <c r="CL2" s="12" t="n">
        <v>95</v>
      </c>
      <c r="CM2" s="12" t="n">
        <v>136</v>
      </c>
      <c r="CN2" s="12" t="n">
        <v>172</v>
      </c>
      <c r="CO2" s="12" t="n">
        <v>10</v>
      </c>
      <c r="CP2" s="12" t="n">
        <v>232</v>
      </c>
      <c r="CQ2" s="12" t="n">
        <v>92.565868422</v>
      </c>
      <c r="CR2" s="12" t="n">
        <v>35.145074268</v>
      </c>
      <c r="CS2" s="12" t="n">
        <v>63</v>
      </c>
      <c r="CT2" s="12" t="n">
        <v>92</v>
      </c>
      <c r="CU2" s="12" t="n">
        <v>120</v>
      </c>
      <c r="CV2" s="12" t="n">
        <v>0.0047896239</v>
      </c>
      <c r="CW2" s="12" t="n">
        <v>0.0203043278</v>
      </c>
      <c r="CX2" s="12" t="n">
        <v>0.0052116282</v>
      </c>
      <c r="CY2" s="12" t="n">
        <v>0.0006265197</v>
      </c>
      <c r="CZ2" s="12" t="n">
        <v>0.0049884245</v>
      </c>
      <c r="DA2" s="12" t="n">
        <v>0.0050712186</v>
      </c>
      <c r="DB2" s="12" t="n">
        <v>0.0052004852</v>
      </c>
      <c r="DC2" s="12" t="n">
        <v>0.0047831759</v>
      </c>
      <c r="DD2" s="12" t="n">
        <v>0.0223666336</v>
      </c>
      <c r="DE2" s="12" t="n">
        <v>0.0052050639</v>
      </c>
      <c r="DF2" s="12" t="n">
        <v>0.000579104</v>
      </c>
      <c r="DG2" s="12" t="n">
        <v>0.0049885879</v>
      </c>
      <c r="DH2" s="12" t="n">
        <v>0.0050697117</v>
      </c>
      <c r="DI2" s="12" t="n">
        <v>0.0052002245</v>
      </c>
      <c r="DJ2" s="12" t="n">
        <v>0.0047996934</v>
      </c>
      <c r="DK2" s="12" t="n">
        <v>0.0263323672</v>
      </c>
      <c r="DL2" s="12" t="n">
        <v>0.0052522572</v>
      </c>
      <c r="DM2" s="12" t="n">
        <v>0.0006867679</v>
      </c>
      <c r="DN2" s="12" t="n">
        <v>0.0050096135</v>
      </c>
      <c r="DO2" s="12" t="n">
        <v>0.0050963415</v>
      </c>
      <c r="DP2" s="12" t="n">
        <v>0.0052331416</v>
      </c>
      <c r="DQ2" s="12" t="n">
        <v>9.4815015793</v>
      </c>
      <c r="DR2" s="12" t="n">
        <v>2933.6777344</v>
      </c>
      <c r="DS2" s="12" t="n">
        <v>777.84754204</v>
      </c>
      <c r="DT2" s="12" t="n">
        <v>360.27348713</v>
      </c>
      <c r="DU2" s="12" t="n">
        <v>536.30651855</v>
      </c>
      <c r="DV2" s="12" t="n">
        <v>746.2532959</v>
      </c>
      <c r="DW2" s="12" t="n">
        <v>982.21185303</v>
      </c>
      <c r="DX2" s="12" t="n">
        <v>9.6347723007</v>
      </c>
      <c r="DY2" s="12" t="n">
        <v>2961.8981934</v>
      </c>
      <c r="DZ2" s="12" t="n">
        <v>793.72691511</v>
      </c>
      <c r="EA2" s="12" t="n">
        <v>372.19625576</v>
      </c>
      <c r="EB2" s="12" t="n">
        <v>541.25653076</v>
      </c>
      <c r="EC2" s="12" t="n">
        <v>758.05010986</v>
      </c>
      <c r="ED2" s="12" t="n">
        <v>1005.0263672</v>
      </c>
      <c r="EE2" s="12" t="n">
        <v>9.3795070648</v>
      </c>
      <c r="EF2" s="12" t="n">
        <v>2713.6005859</v>
      </c>
      <c r="EG2" s="12" t="n">
        <v>714.06776415</v>
      </c>
      <c r="EH2" s="12" t="n">
        <v>332.9637531</v>
      </c>
      <c r="EI2" s="12" t="n">
        <v>491.21557617</v>
      </c>
      <c r="EJ2" s="12" t="n">
        <v>684.5456543</v>
      </c>
      <c r="EK2" s="12" t="n">
        <v>905.46246338</v>
      </c>
      <c r="EL2" s="12" t="n">
        <v>0.0727921501</v>
      </c>
      <c r="EM2" s="12" t="n">
        <v>0.8979676962</v>
      </c>
      <c r="EN2" s="12" t="n">
        <v>0.5725671701</v>
      </c>
      <c r="EO2" s="12" t="n">
        <v>0.1218217891</v>
      </c>
      <c r="EP2" s="12" t="n">
        <v>0.4887536168</v>
      </c>
      <c r="EQ2" s="12" t="n">
        <v>0.5765805841</v>
      </c>
      <c r="ER2" s="12" t="n">
        <v>0.6615579128</v>
      </c>
      <c r="ES2" s="12" t="n">
        <v>0.0902521014</v>
      </c>
      <c r="ET2" s="12" t="n">
        <v>0.8951488137</v>
      </c>
      <c r="EU2" s="12" t="n">
        <v>0.5810690096</v>
      </c>
      <c r="EV2" s="12" t="n">
        <v>0.1202488307</v>
      </c>
      <c r="EW2" s="12" t="n">
        <v>0.4975560904</v>
      </c>
      <c r="EX2" s="12" t="n">
        <v>0.5843197703</v>
      </c>
      <c r="EY2" s="12" t="n">
        <v>0.6684423089</v>
      </c>
      <c r="EZ2" s="12" t="n">
        <v>0.0778105408</v>
      </c>
      <c r="FA2" s="12" t="n">
        <v>0.8636519313</v>
      </c>
      <c r="FB2" s="12" t="n">
        <v>0.5180177889</v>
      </c>
      <c r="FC2" s="12" t="n">
        <v>0.113929877</v>
      </c>
      <c r="FD2" s="12" t="n">
        <v>0.4393817186</v>
      </c>
      <c r="FE2" s="12" t="n">
        <v>0.5188088417</v>
      </c>
      <c r="FF2" s="12" t="n">
        <v>0.5979008079</v>
      </c>
      <c r="FG2" s="12" t="n">
        <v>0.0188959893</v>
      </c>
      <c r="FH2" s="12" t="n">
        <v>0.3840326965</v>
      </c>
      <c r="FI2" s="12" t="n">
        <v>0.0576803946</v>
      </c>
      <c r="FJ2" s="12" t="n">
        <v>0.029675626</v>
      </c>
      <c r="FK2" s="12" t="n">
        <v>0.0419197679</v>
      </c>
      <c r="FL2" s="12" t="n">
        <v>0.050300803</v>
      </c>
      <c r="FM2" s="12" t="n">
        <v>0.0622383356</v>
      </c>
      <c r="FN2" s="12" t="n">
        <v>0.0139716063</v>
      </c>
      <c r="FO2" s="12" t="n">
        <v>0.3760603666</v>
      </c>
      <c r="FP2" s="12" t="n">
        <v>0.0577295463</v>
      </c>
      <c r="FQ2" s="12" t="n">
        <v>0.0292572078</v>
      </c>
      <c r="FR2" s="12" t="n">
        <v>0.0421671495</v>
      </c>
      <c r="FS2" s="12" t="n">
        <v>0.0505492315</v>
      </c>
      <c r="FT2" s="12" t="n">
        <v>0.0622699149</v>
      </c>
      <c r="FU2" s="12" t="n">
        <v>0.0177303124</v>
      </c>
      <c r="FV2" s="12" t="n">
        <v>0.4089657664</v>
      </c>
      <c r="FW2" s="12" t="n">
        <v>0.0597492768</v>
      </c>
      <c r="FX2" s="12" t="n">
        <v>0.0302168911</v>
      </c>
      <c r="FY2" s="12" t="n">
        <v>0.0435385406</v>
      </c>
      <c r="FZ2" s="12" t="n">
        <v>0.0523116887</v>
      </c>
      <c r="GA2" s="12" t="n">
        <v>0.0645436719</v>
      </c>
    </row>
    <row r="3" customFormat="false" ht="13.8" hidden="false" customHeight="false" outlineLevel="0" collapsed="false">
      <c r="A3" s="13" t="n">
        <v>2</v>
      </c>
      <c r="B3" s="13" t="n">
        <v>99.9328056736299</v>
      </c>
      <c r="C3" s="13" t="n">
        <v>51.43409263</v>
      </c>
      <c r="D3" s="13" t="n">
        <v>30.10852326</v>
      </c>
      <c r="E3" s="13" t="n">
        <v>16.69</v>
      </c>
      <c r="F3" s="13" t="s">
        <v>184</v>
      </c>
      <c r="G3" s="13" t="n">
        <v>1</v>
      </c>
      <c r="H3" s="13" t="s">
        <v>185</v>
      </c>
      <c r="I3" s="13" t="n">
        <v>0</v>
      </c>
      <c r="J3" s="13" t="n">
        <v>100</v>
      </c>
      <c r="K3" s="13" t="n">
        <v>3600</v>
      </c>
      <c r="L3" s="13" t="n">
        <v>15100</v>
      </c>
      <c r="M3" s="13"/>
      <c r="N3" s="13"/>
      <c r="O3" s="13"/>
      <c r="P3" s="14" t="n">
        <f aca="false">_xlfn.IFS(M3=0,K3,M3&gt;0,(J3*K3+M3*N3)/(J3+M3))</f>
        <v>3600</v>
      </c>
      <c r="Q3" s="14" t="n">
        <f aca="false">_xlfn.IFS(M3=0,L3,M3&gt;0,(J3*L3+M3*O3)/(J3+M3))</f>
        <v>15100</v>
      </c>
      <c r="R3" s="0" t="s">
        <v>183</v>
      </c>
      <c r="S3" s="0" t="n">
        <v>2</v>
      </c>
      <c r="T3" s="0" t="n">
        <v>299016.572</v>
      </c>
      <c r="U3" s="0" t="n">
        <v>5702071.253</v>
      </c>
      <c r="V3" s="1" t="n">
        <v>2005.3230533</v>
      </c>
      <c r="W3" s="1" t="n">
        <v>818.4968166</v>
      </c>
      <c r="X3" s="0" t="n">
        <v>25</v>
      </c>
      <c r="Y3" s="7" t="n">
        <v>2.4708</v>
      </c>
      <c r="Z3" s="7" t="n">
        <v>2.42</v>
      </c>
      <c r="AA3" s="7" t="n">
        <v>0.15763</v>
      </c>
      <c r="AB3" s="15" t="n">
        <f aca="false">SQRT((T3-298142)^2+(U3-5697101)^2)/1000</f>
        <v>5.04661184035275</v>
      </c>
      <c r="AC3" s="0" t="n">
        <v>10</v>
      </c>
      <c r="AD3" s="13" t="n">
        <v>25</v>
      </c>
      <c r="AE3" s="13" t="n">
        <v>58</v>
      </c>
      <c r="AF3" s="13" t="n">
        <v>15.0227100811344</v>
      </c>
      <c r="AG3" s="13" t="n">
        <v>16.8905590977124</v>
      </c>
      <c r="AH3" s="13" t="n">
        <v>39.0212388712841</v>
      </c>
      <c r="AI3" s="15" t="n">
        <v>322.058547456668</v>
      </c>
      <c r="AJ3" s="15" t="n">
        <v>124.310057159958</v>
      </c>
      <c r="AK3" s="15" t="n">
        <f aca="false">_xlfn.IFS(AND(H3="Pine",F3="n"),0.198*AF3^-0.757*AG3^1.342*AH3^0.642,AND(H3="Pine",F3="a"),0.144*AF3^-0.507*AG3^1.299*AH3^0.524,H3="Spruce",0.068*AF3^0.082*AG3^0.787*AH3^1.11,H3="Birch",0.183*AF3^-0.171*AG3^0.806*AH3^0.803,H3="Alder",0.048*AF3^0.156*AG3^0.514*AH3^1.165,H3="Oak",0.132*AF3^-0.037*AG3^0.633*AH3^1.039,H3="Aspen",0.445*AF3^0.651*AG3^-0.617*AH3^1.049)</f>
        <v>9.77918027505161</v>
      </c>
      <c r="AL3" s="15" t="n">
        <v>14.0582227087158</v>
      </c>
      <c r="AM3" s="15" t="n">
        <v>7.3920403670579</v>
      </c>
      <c r="AN3" s="15" t="n">
        <v>145.760320235731</v>
      </c>
      <c r="AO3" s="1" t="n">
        <v>316.720520019531</v>
      </c>
      <c r="AP3" s="1" t="n">
        <v>116.746635437012</v>
      </c>
      <c r="AQ3" s="15" t="n">
        <v>7.77481174468994</v>
      </c>
      <c r="AR3" s="15" t="n">
        <v>14.0860557556152</v>
      </c>
      <c r="AS3" s="15" t="n">
        <v>7.95270681381226</v>
      </c>
      <c r="AT3" s="1" t="n">
        <v>138.785400390625</v>
      </c>
      <c r="AU3" s="1" t="n">
        <v>318.524230957031</v>
      </c>
      <c r="AV3" s="1" t="n">
        <v>119.263671875</v>
      </c>
      <c r="AW3" s="15" t="n">
        <v>8.78025627136231</v>
      </c>
      <c r="AX3" s="15" t="n">
        <v>11.6319198608398</v>
      </c>
      <c r="AY3" s="15" t="n">
        <v>8.1884708404541</v>
      </c>
      <c r="AZ3" s="1" t="n">
        <v>139.084075927734</v>
      </c>
      <c r="BA3" s="16" t="n">
        <f aca="false">_xlfn.IFS(AI3&lt;10,AI3,AI3&lt;250,AU3,AI3&gt;=250,AO3)</f>
        <v>316.720520019531</v>
      </c>
      <c r="BB3" s="17" t="n">
        <f aca="false">_xlfn.IFS(AI3&lt;10,AJ3,AI3&lt;250,AV3,AI3&gt;=250,AP3)*0.1</f>
        <v>11.6746635437012</v>
      </c>
      <c r="BC3" s="17" t="n">
        <f aca="false">_xlfn.IFS(AI3&lt;10,AK3,AI3&lt;250,AX3,AI3&gt;=250,AQ3)*0.1</f>
        <v>0.777481174468994</v>
      </c>
      <c r="BD3" s="4" t="n">
        <f aca="false">AR3*0.1</f>
        <v>1.40860557556152</v>
      </c>
      <c r="BE3" s="4" t="n">
        <f aca="false">AY3*0.1</f>
        <v>0.81884708404541</v>
      </c>
      <c r="BF3" s="3" t="n">
        <f aca="false">BB3+BD3+BE3</f>
        <v>13.9021162033081</v>
      </c>
      <c r="BG3" s="12" t="n">
        <v>99.964</v>
      </c>
      <c r="BH3" s="12" t="n">
        <f aca="false">BS3*0.04</f>
        <v>99.56</v>
      </c>
      <c r="BI3" s="7" t="n">
        <f aca="false">BH3/BG3</f>
        <v>0.995958545076227</v>
      </c>
      <c r="BJ3" s="12" t="n">
        <v>5.64</v>
      </c>
      <c r="BK3" s="12" t="n">
        <v>2490</v>
      </c>
      <c r="BL3" s="12" t="n">
        <v>12.505943298</v>
      </c>
      <c r="BM3" s="12" t="n">
        <v>17.692134857</v>
      </c>
      <c r="BN3" s="12" t="n">
        <v>15.091137856</v>
      </c>
      <c r="BO3" s="12" t="n">
        <v>0.8889002682</v>
      </c>
      <c r="BP3" s="12" t="n">
        <v>14.660084724</v>
      </c>
      <c r="BQ3" s="12" t="n">
        <v>15.157606125</v>
      </c>
      <c r="BR3" s="12" t="n">
        <v>15.65454483</v>
      </c>
      <c r="BS3" s="12" t="n">
        <v>2489</v>
      </c>
      <c r="BT3" s="12" t="n">
        <v>12.465903282</v>
      </c>
      <c r="BU3" s="12" t="n">
        <v>17.704654694</v>
      </c>
      <c r="BV3" s="12" t="n">
        <v>14.964220458</v>
      </c>
      <c r="BW3" s="12" t="n">
        <v>0.9321900083</v>
      </c>
      <c r="BX3" s="12" t="n">
        <v>14.531338692</v>
      </c>
      <c r="BY3" s="12" t="n">
        <v>15.015374184</v>
      </c>
      <c r="BZ3" s="12" t="n">
        <v>15.519281387</v>
      </c>
      <c r="CA3" s="12" t="n">
        <v>24</v>
      </c>
      <c r="CB3" s="12" t="n">
        <v>234</v>
      </c>
      <c r="CC3" s="12" t="n">
        <v>116.19324752</v>
      </c>
      <c r="CD3" s="12" t="n">
        <v>43.74938038</v>
      </c>
      <c r="CE3" s="12" t="n">
        <v>79</v>
      </c>
      <c r="CF3" s="12" t="n">
        <v>120</v>
      </c>
      <c r="CG3" s="12" t="n">
        <v>153</v>
      </c>
      <c r="CH3" s="12" t="n">
        <v>21</v>
      </c>
      <c r="CI3" s="12" t="n">
        <v>248</v>
      </c>
      <c r="CJ3" s="12" t="n">
        <v>132.24045955</v>
      </c>
      <c r="CK3" s="12" t="n">
        <v>52.304334918</v>
      </c>
      <c r="CL3" s="12" t="n">
        <v>89</v>
      </c>
      <c r="CM3" s="12" t="n">
        <v>136</v>
      </c>
      <c r="CN3" s="12" t="n">
        <v>177</v>
      </c>
      <c r="CO3" s="12" t="n">
        <v>15</v>
      </c>
      <c r="CP3" s="12" t="n">
        <v>191</v>
      </c>
      <c r="CQ3" s="12" t="n">
        <v>96.102317864</v>
      </c>
      <c r="CR3" s="12" t="n">
        <v>36.135510806</v>
      </c>
      <c r="CS3" s="12" t="n">
        <v>66</v>
      </c>
      <c r="CT3" s="12" t="n">
        <v>97</v>
      </c>
      <c r="CU3" s="12" t="n">
        <v>126</v>
      </c>
      <c r="CV3" s="12" t="n">
        <v>0.0048052631</v>
      </c>
      <c r="CW3" s="12" t="n">
        <v>0.0136528518</v>
      </c>
      <c r="CX3" s="12" t="n">
        <v>0.0051863626</v>
      </c>
      <c r="CY3" s="12" t="n">
        <v>0.000563525</v>
      </c>
      <c r="CZ3" s="12" t="n">
        <v>0.0049859826</v>
      </c>
      <c r="DA3" s="12" t="n">
        <v>0.005067491</v>
      </c>
      <c r="DB3" s="12" t="n">
        <v>0.0051940973</v>
      </c>
      <c r="DC3" s="12" t="n">
        <v>0.0047894716</v>
      </c>
      <c r="DD3" s="12" t="n">
        <v>0.01434296</v>
      </c>
      <c r="DE3" s="12" t="n">
        <v>0.0051712447</v>
      </c>
      <c r="DF3" s="12" t="n">
        <v>0.0005954306</v>
      </c>
      <c r="DG3" s="12" t="n">
        <v>0.0049749459</v>
      </c>
      <c r="DH3" s="12" t="n">
        <v>0.0050477134</v>
      </c>
      <c r="DI3" s="12" t="n">
        <v>0.0051611662</v>
      </c>
      <c r="DJ3" s="12" t="n">
        <v>0.0048053004</v>
      </c>
      <c r="DK3" s="12" t="n">
        <v>0.0122831259</v>
      </c>
      <c r="DL3" s="12" t="n">
        <v>0.0052003827</v>
      </c>
      <c r="DM3" s="12" t="n">
        <v>0.0005367754</v>
      </c>
      <c r="DN3" s="12" t="n">
        <v>0.0050005601</v>
      </c>
      <c r="DO3" s="12" t="n">
        <v>0.0050765644</v>
      </c>
      <c r="DP3" s="12" t="n">
        <v>0.0052052289</v>
      </c>
      <c r="DQ3" s="12" t="n">
        <v>19.005865097</v>
      </c>
      <c r="DR3" s="12" t="n">
        <v>1899.3438721</v>
      </c>
      <c r="DS3" s="12" t="n">
        <v>833.4078338</v>
      </c>
      <c r="DT3" s="12" t="n">
        <v>323.9586252</v>
      </c>
      <c r="DU3" s="12" t="n">
        <v>603.53656006</v>
      </c>
      <c r="DV3" s="12" t="n">
        <v>815.66680908</v>
      </c>
      <c r="DW3" s="12" t="n">
        <v>1054.0899658</v>
      </c>
      <c r="DX3" s="12" t="n">
        <v>17.242391586</v>
      </c>
      <c r="DY3" s="12" t="n">
        <v>2218.2397461</v>
      </c>
      <c r="DZ3" s="12" t="n">
        <v>907.26218083</v>
      </c>
      <c r="EA3" s="12" t="n">
        <v>360.58107781</v>
      </c>
      <c r="EB3" s="12" t="n">
        <v>647.69311523</v>
      </c>
      <c r="EC3" s="12" t="n">
        <v>887.85656738</v>
      </c>
      <c r="ED3" s="12" t="n">
        <v>1150.706665</v>
      </c>
      <c r="EE3" s="12" t="n">
        <v>21.591255188</v>
      </c>
      <c r="EF3" s="12" t="n">
        <v>1793.493042</v>
      </c>
      <c r="EG3" s="12" t="n">
        <v>766.07857042</v>
      </c>
      <c r="EH3" s="12" t="n">
        <v>293.86841989</v>
      </c>
      <c r="EI3" s="12" t="n">
        <v>563.71362305</v>
      </c>
      <c r="EJ3" s="12" t="n">
        <v>752.42199707</v>
      </c>
      <c r="EK3" s="12" t="n">
        <v>964.77746582</v>
      </c>
      <c r="EL3" s="12" t="n">
        <v>0.0983473584</v>
      </c>
      <c r="EM3" s="12" t="n">
        <v>0.9092401266</v>
      </c>
      <c r="EN3" s="12" t="n">
        <v>0.5872718146</v>
      </c>
      <c r="EO3" s="12" t="n">
        <v>0.1229237732</v>
      </c>
      <c r="EP3" s="12" t="n">
        <v>0.5016831756</v>
      </c>
      <c r="EQ3" s="12" t="n">
        <v>0.5937962532</v>
      </c>
      <c r="ER3" s="12" t="n">
        <v>0.678807497</v>
      </c>
      <c r="ES3" s="12" t="n">
        <v>0.1221493408</v>
      </c>
      <c r="ET3" s="12" t="n">
        <v>0.9037370682</v>
      </c>
      <c r="EU3" s="12" t="n">
        <v>0.6232785391</v>
      </c>
      <c r="EV3" s="12" t="n">
        <v>0.1184287191</v>
      </c>
      <c r="EW3" s="12" t="n">
        <v>0.5427055359</v>
      </c>
      <c r="EX3" s="12" t="n">
        <v>0.6317892671</v>
      </c>
      <c r="EY3" s="12" t="n">
        <v>0.7127938271</v>
      </c>
      <c r="EZ3" s="12" t="n">
        <v>0.0525177456</v>
      </c>
      <c r="FA3" s="12" t="n">
        <v>0.8621328473</v>
      </c>
      <c r="FB3" s="12" t="n">
        <v>0.5424282475</v>
      </c>
      <c r="FC3" s="12" t="n">
        <v>0.1166213171</v>
      </c>
      <c r="FD3" s="12" t="n">
        <v>0.4600307643</v>
      </c>
      <c r="FE3" s="12" t="n">
        <v>0.5441879034</v>
      </c>
      <c r="FF3" s="12" t="n">
        <v>0.6269532442</v>
      </c>
      <c r="FG3" s="12" t="n">
        <v>0.0205097869</v>
      </c>
      <c r="FH3" s="12" t="n">
        <v>0.2626299262</v>
      </c>
      <c r="FI3" s="12" t="n">
        <v>0.0560705945</v>
      </c>
      <c r="FJ3" s="12" t="n">
        <v>0.0252666643</v>
      </c>
      <c r="FK3" s="12" t="n">
        <v>0.0421331562</v>
      </c>
      <c r="FL3" s="12" t="n">
        <v>0.0498559549</v>
      </c>
      <c r="FM3" s="12" t="n">
        <v>0.0614124388</v>
      </c>
      <c r="FN3" s="12" t="n">
        <v>0.0186358634</v>
      </c>
      <c r="FO3" s="12" t="n">
        <v>0.2893218994</v>
      </c>
      <c r="FP3" s="12" t="n">
        <v>0.0553706764</v>
      </c>
      <c r="FQ3" s="12" t="n">
        <v>0.0262398676</v>
      </c>
      <c r="FR3" s="12" t="n">
        <v>0.0409192182</v>
      </c>
      <c r="FS3" s="12" t="n">
        <v>0.0488887504</v>
      </c>
      <c r="FT3" s="12" t="n">
        <v>0.0606980249</v>
      </c>
      <c r="FU3" s="12" t="n">
        <v>0.0200779215</v>
      </c>
      <c r="FV3" s="12" t="n">
        <v>0.2586017847</v>
      </c>
      <c r="FW3" s="12" t="n">
        <v>0.057223457</v>
      </c>
      <c r="FX3" s="12" t="n">
        <v>0.0255152416</v>
      </c>
      <c r="FY3" s="12" t="n">
        <v>0.0430353433</v>
      </c>
      <c r="FZ3" s="12" t="n">
        <v>0.0509411842</v>
      </c>
      <c r="GA3" s="12" t="n">
        <v>0.0626076758</v>
      </c>
    </row>
    <row r="4" customFormat="false" ht="13.8" hidden="false" customHeight="false" outlineLevel="0" collapsed="false">
      <c r="A4" s="13" t="n">
        <v>3</v>
      </c>
      <c r="B4" s="13" t="n">
        <v>99.9328056736299</v>
      </c>
      <c r="C4" s="13" t="n">
        <v>51.43416345</v>
      </c>
      <c r="D4" s="13" t="n">
        <v>30.10919631</v>
      </c>
      <c r="E4" s="13" t="n">
        <v>16.69</v>
      </c>
      <c r="F4" s="13" t="s">
        <v>184</v>
      </c>
      <c r="G4" s="13" t="n">
        <v>1</v>
      </c>
      <c r="H4" s="13" t="s">
        <v>185</v>
      </c>
      <c r="I4" s="13" t="n">
        <v>0</v>
      </c>
      <c r="J4" s="13" t="n">
        <v>100</v>
      </c>
      <c r="K4" s="13" t="n">
        <v>4360</v>
      </c>
      <c r="L4" s="13" t="n">
        <v>14600</v>
      </c>
      <c r="M4" s="13"/>
      <c r="N4" s="13"/>
      <c r="O4" s="13"/>
      <c r="P4" s="14" t="n">
        <f aca="false">_xlfn.IFS(M4=0,K4,M4&gt;0,(J4*K4+M4*N4)/(J4+M4))</f>
        <v>4360</v>
      </c>
      <c r="Q4" s="14" t="n">
        <f aca="false">_xlfn.IFS(M4=0,L4,M4&gt;0,(J4*L4+M4*O4)/(J4+M4))</f>
        <v>14600</v>
      </c>
      <c r="R4" s="0" t="s">
        <v>183</v>
      </c>
      <c r="S4" s="0" t="n">
        <v>2</v>
      </c>
      <c r="T4" s="0" t="n">
        <v>299072.773</v>
      </c>
      <c r="U4" s="0" t="n">
        <v>5702073.024</v>
      </c>
      <c r="V4" s="1" t="n">
        <v>2001.3045614</v>
      </c>
      <c r="W4" s="1" t="n">
        <v>817.67948334</v>
      </c>
      <c r="X4" s="0" t="n">
        <v>26</v>
      </c>
      <c r="Y4" s="7" t="n">
        <v>2.441154</v>
      </c>
      <c r="Z4" s="7" t="n">
        <v>2.41</v>
      </c>
      <c r="AA4" s="7" t="n">
        <v>0.138017</v>
      </c>
      <c r="AB4" s="15" t="n">
        <f aca="false">SQRT((T4-298142)^2+(U4-5697101)^2)/1000</f>
        <v>5.05839510458674</v>
      </c>
      <c r="AC4" s="0" t="n">
        <v>11</v>
      </c>
      <c r="AD4" s="13" t="n">
        <v>32</v>
      </c>
      <c r="AE4" s="13" t="n">
        <v>58</v>
      </c>
      <c r="AF4" s="13" t="n">
        <v>13.7062784506049</v>
      </c>
      <c r="AG4" s="13" t="n">
        <v>16.786747121532</v>
      </c>
      <c r="AH4" s="13" t="n">
        <v>42.8172627131432</v>
      </c>
      <c r="AI4" s="15" t="n">
        <v>352.146039172507</v>
      </c>
      <c r="AJ4" s="15" t="n">
        <v>137.031385241114</v>
      </c>
      <c r="AK4" s="15" t="n">
        <f aca="false">_xlfn.IFS(AND(H4="Pine",F4="n"),0.198*AF4^-0.757*AG4^1.342*AH4^0.642,AND(H4="Pine",F4="a"),0.144*AF4^-0.507*AG4^1.299*AH4^0.524,H4="Spruce",0.068*AF4^0.082*AG4^0.787*AH4^1.11,H4="Birch",0.183*AF4^-0.171*AG4^0.806*AH4^0.803,H4="Alder",0.048*AF4^0.156*AG4^0.514*AH4^1.165,H4="Oak",0.132*AF4^-0.037*AG4^0.633*AH4^1.039,H4="Aspen",0.445*AF4^0.651*AG4^-0.617*AH4^1.049)</f>
        <v>10.6695015166027</v>
      </c>
      <c r="AL4" s="15" t="n">
        <v>14.0372906539651</v>
      </c>
      <c r="AM4" s="15" t="n">
        <v>7.70258242693256</v>
      </c>
      <c r="AN4" s="15" t="n">
        <v>158.771258322011</v>
      </c>
      <c r="AO4" s="1" t="n">
        <v>346.009338378906</v>
      </c>
      <c r="AP4" s="1" t="n">
        <v>123.667503356934</v>
      </c>
      <c r="AQ4" s="15" t="n">
        <v>9.0313835144043</v>
      </c>
      <c r="AR4" s="15" t="n">
        <v>17.3178386688232</v>
      </c>
      <c r="AS4" s="15" t="n">
        <v>8.37834930419922</v>
      </c>
      <c r="AT4" s="1" t="n">
        <v>149.363677978516</v>
      </c>
      <c r="AU4" s="1" t="n">
        <v>348.607666015625</v>
      </c>
      <c r="AV4" s="1" t="n">
        <v>124.265342712402</v>
      </c>
      <c r="AW4" s="15" t="n">
        <v>10.5198163986206</v>
      </c>
      <c r="AX4" s="15" t="n">
        <v>13.8161907196045</v>
      </c>
      <c r="AY4" s="15" t="n">
        <v>8.07065677642822</v>
      </c>
      <c r="AZ4" s="1" t="n">
        <v>146.152191162109</v>
      </c>
      <c r="BA4" s="16" t="n">
        <f aca="false">_xlfn.IFS(AI4&lt;10,AI4,AI4&lt;250,AU4,AI4&gt;=250,AO4)</f>
        <v>346.009338378906</v>
      </c>
      <c r="BB4" s="17" t="n">
        <f aca="false">_xlfn.IFS(AI4&lt;10,AJ4,AI4&lt;250,AV4,AI4&gt;=250,AP4)*0.1</f>
        <v>12.3667503356934</v>
      </c>
      <c r="BC4" s="17" t="n">
        <f aca="false">_xlfn.IFS(AI4&lt;10,AK4,AI4&lt;250,AX4,AI4&gt;=250,AQ4)*0.1</f>
        <v>0.90313835144043</v>
      </c>
      <c r="BD4" s="4" t="n">
        <f aca="false">AR4*0.1</f>
        <v>1.73178386688232</v>
      </c>
      <c r="BE4" s="4" t="n">
        <f aca="false">AY4*0.1</f>
        <v>0.807065677642822</v>
      </c>
      <c r="BF4" s="3" t="n">
        <f aca="false">BB4+BD4+BE4</f>
        <v>14.9055998802185</v>
      </c>
      <c r="BG4" s="12" t="n">
        <v>99.964</v>
      </c>
      <c r="BH4" s="12" t="n">
        <f aca="false">BS4*0.04</f>
        <v>100.16</v>
      </c>
      <c r="BI4" s="7" t="n">
        <f aca="false">BH4/BG4</f>
        <v>1.00196070585411</v>
      </c>
      <c r="BJ4" s="12" t="n">
        <v>5.64</v>
      </c>
      <c r="BK4" s="12" t="n">
        <v>2504</v>
      </c>
      <c r="BL4" s="12" t="n">
        <v>13.099961281</v>
      </c>
      <c r="BM4" s="12" t="n">
        <v>17.420953751</v>
      </c>
      <c r="BN4" s="12" t="n">
        <v>15.25278643</v>
      </c>
      <c r="BO4" s="12" t="n">
        <v>0.7871808311</v>
      </c>
      <c r="BP4" s="12" t="n">
        <v>14.704868317</v>
      </c>
      <c r="BQ4" s="12" t="n">
        <v>15.287573814</v>
      </c>
      <c r="BR4" s="12" t="n">
        <v>15.823032379</v>
      </c>
      <c r="BS4" s="12" t="n">
        <v>2504</v>
      </c>
      <c r="BT4" s="12" t="n">
        <v>13.028298378</v>
      </c>
      <c r="BU4" s="12" t="n">
        <v>17.559892654</v>
      </c>
      <c r="BV4" s="12" t="n">
        <v>15.329449226</v>
      </c>
      <c r="BW4" s="12" t="n">
        <v>0.8461315715</v>
      </c>
      <c r="BX4" s="12" t="n">
        <v>14.765770912</v>
      </c>
      <c r="BY4" s="12" t="n">
        <v>15.384996414</v>
      </c>
      <c r="BZ4" s="12" t="n">
        <v>15.925676346</v>
      </c>
      <c r="CA4" s="12" t="n">
        <v>18</v>
      </c>
      <c r="CB4" s="12" t="n">
        <v>222</v>
      </c>
      <c r="CC4" s="12" t="n">
        <v>118.71384631</v>
      </c>
      <c r="CD4" s="12" t="n">
        <v>42.450774815</v>
      </c>
      <c r="CE4" s="12" t="n">
        <v>84</v>
      </c>
      <c r="CF4" s="12" t="n">
        <v>121</v>
      </c>
      <c r="CG4" s="12" t="n">
        <v>155</v>
      </c>
      <c r="CH4" s="12" t="n">
        <v>20</v>
      </c>
      <c r="CI4" s="12" t="n">
        <v>240</v>
      </c>
      <c r="CJ4" s="12" t="n">
        <v>135.98587111</v>
      </c>
      <c r="CK4" s="12" t="n">
        <v>49.181633813</v>
      </c>
      <c r="CL4" s="12" t="n">
        <v>96</v>
      </c>
      <c r="CM4" s="12" t="n">
        <v>138</v>
      </c>
      <c r="CN4" s="12" t="n">
        <v>178</v>
      </c>
      <c r="CO4" s="12" t="n">
        <v>12</v>
      </c>
      <c r="CP4" s="12" t="n">
        <v>187</v>
      </c>
      <c r="CQ4" s="12" t="n">
        <v>97.222011053</v>
      </c>
      <c r="CR4" s="12" t="n">
        <v>35.938764075</v>
      </c>
      <c r="CS4" s="12" t="n">
        <v>68</v>
      </c>
      <c r="CT4" s="12" t="n">
        <v>97</v>
      </c>
      <c r="CU4" s="12" t="n">
        <v>127</v>
      </c>
      <c r="CV4" s="12" t="n">
        <v>0.0047986372</v>
      </c>
      <c r="CW4" s="12" t="n">
        <v>0.0074545145</v>
      </c>
      <c r="CX4" s="12" t="n">
        <v>0.0051142454</v>
      </c>
      <c r="CY4" s="12" t="n">
        <v>0.0001889443</v>
      </c>
      <c r="CZ4" s="12" t="n">
        <v>0.0049948609</v>
      </c>
      <c r="DA4" s="12" t="n">
        <v>0.0050717317</v>
      </c>
      <c r="DB4" s="12" t="n">
        <v>0.0051826136</v>
      </c>
      <c r="DC4" s="12" t="n">
        <v>0.0048174271</v>
      </c>
      <c r="DD4" s="12" t="n">
        <v>0.0075341142</v>
      </c>
      <c r="DE4" s="12" t="n">
        <v>0.0051046388</v>
      </c>
      <c r="DF4" s="12" t="n">
        <v>0.0002028146</v>
      </c>
      <c r="DG4" s="12" t="n">
        <v>0.0049802116</v>
      </c>
      <c r="DH4" s="12" t="n">
        <v>0.005057232</v>
      </c>
      <c r="DI4" s="12" t="n">
        <v>0.0051700706</v>
      </c>
      <c r="DJ4" s="12" t="n">
        <v>0.0048168767</v>
      </c>
      <c r="DK4" s="12" t="n">
        <v>0.0073855696</v>
      </c>
      <c r="DL4" s="12" t="n">
        <v>0.0051417853</v>
      </c>
      <c r="DM4" s="12" t="n">
        <v>0.0002129688</v>
      </c>
      <c r="DN4" s="12" t="n">
        <v>0.0050101588</v>
      </c>
      <c r="DO4" s="12" t="n">
        <v>0.0050909556</v>
      </c>
      <c r="DP4" s="12" t="n">
        <v>0.0052071428</v>
      </c>
      <c r="DQ4" s="12" t="n">
        <v>94.267364502</v>
      </c>
      <c r="DR4" s="12" t="n">
        <v>1968.4086914</v>
      </c>
      <c r="DS4" s="12" t="n">
        <v>773.76088773</v>
      </c>
      <c r="DT4" s="12" t="n">
        <v>299.43835367</v>
      </c>
      <c r="DU4" s="12" t="n">
        <v>551.24334717</v>
      </c>
      <c r="DV4" s="12" t="n">
        <v>745.31195068</v>
      </c>
      <c r="DW4" s="12" t="n">
        <v>971.66394043</v>
      </c>
      <c r="DX4" s="12" t="n">
        <v>81.325912476</v>
      </c>
      <c r="DY4" s="12" t="n">
        <v>2220.2971191</v>
      </c>
      <c r="DZ4" s="12" t="n">
        <v>841.00171513</v>
      </c>
      <c r="EA4" s="12" t="n">
        <v>340.95175524</v>
      </c>
      <c r="EB4" s="12" t="n">
        <v>588.25567627</v>
      </c>
      <c r="EC4" s="12" t="n">
        <v>807.59613037</v>
      </c>
      <c r="ED4" s="12" t="n">
        <v>1068.899292</v>
      </c>
      <c r="EE4" s="12" t="n">
        <v>80.702987671</v>
      </c>
      <c r="EF4" s="12" t="n">
        <v>1761.0979004</v>
      </c>
      <c r="EG4" s="12" t="n">
        <v>712.13309808</v>
      </c>
      <c r="EH4" s="12" t="n">
        <v>272.52617557</v>
      </c>
      <c r="EI4" s="12" t="n">
        <v>512.19763184</v>
      </c>
      <c r="EJ4" s="12" t="n">
        <v>689.42242432</v>
      </c>
      <c r="EK4" s="12" t="n">
        <v>889.74804688</v>
      </c>
      <c r="EL4" s="12" t="n">
        <v>0.1878114939</v>
      </c>
      <c r="EM4" s="12" t="n">
        <v>0.8983804584</v>
      </c>
      <c r="EN4" s="12" t="n">
        <v>0.6121695172</v>
      </c>
      <c r="EO4" s="12" t="n">
        <v>0.1145428434</v>
      </c>
      <c r="EP4" s="12" t="n">
        <v>0.5400556326</v>
      </c>
      <c r="EQ4" s="12" t="n">
        <v>0.6238647699</v>
      </c>
      <c r="ER4" s="12" t="n">
        <v>0.6953788996</v>
      </c>
      <c r="ES4" s="12" t="n">
        <v>0.168956995</v>
      </c>
      <c r="ET4" s="12" t="n">
        <v>0.9158884883</v>
      </c>
      <c r="EU4" s="12" t="n">
        <v>0.6427908366</v>
      </c>
      <c r="EV4" s="12" t="n">
        <v>0.1100995178</v>
      </c>
      <c r="EW4" s="12" t="n">
        <v>0.5726166964</v>
      </c>
      <c r="EX4" s="12" t="n">
        <v>0.6539541483</v>
      </c>
      <c r="EY4" s="12" t="n">
        <v>0.7236771584</v>
      </c>
      <c r="EZ4" s="12" t="n">
        <v>0.1913789064</v>
      </c>
      <c r="FA4" s="12" t="n">
        <v>0.8802844286</v>
      </c>
      <c r="FB4" s="12" t="n">
        <v>0.5713012563</v>
      </c>
      <c r="FC4" s="12" t="n">
        <v>0.1078776749</v>
      </c>
      <c r="FD4" s="12" t="n">
        <v>0.4975734353</v>
      </c>
      <c r="FE4" s="12" t="n">
        <v>0.5768597722</v>
      </c>
      <c r="FF4" s="12" t="n">
        <v>0.649309516</v>
      </c>
      <c r="FG4" s="12" t="n">
        <v>0.0219482146</v>
      </c>
      <c r="FH4" s="12" t="n">
        <v>0.1460055411</v>
      </c>
      <c r="FI4" s="12" t="n">
        <v>0.0541254525</v>
      </c>
      <c r="FJ4" s="12" t="n">
        <v>0.0150719889</v>
      </c>
      <c r="FK4" s="12" t="n">
        <v>0.0438767187</v>
      </c>
      <c r="FL4" s="12" t="n">
        <v>0.0516745672</v>
      </c>
      <c r="FM4" s="12" t="n">
        <v>0.0614355952</v>
      </c>
      <c r="FN4" s="12" t="n">
        <v>0.0219881814</v>
      </c>
      <c r="FO4" s="12" t="n">
        <v>0.1701169461</v>
      </c>
      <c r="FP4" s="12" t="n">
        <v>0.0531744117</v>
      </c>
      <c r="FQ4" s="12" t="n">
        <v>0.0155445915</v>
      </c>
      <c r="FR4" s="12" t="n">
        <v>0.0423972681</v>
      </c>
      <c r="FS4" s="12" t="n">
        <v>0.0504633114</v>
      </c>
      <c r="FT4" s="12" t="n">
        <v>0.0606032014</v>
      </c>
      <c r="FU4" s="12" t="n">
        <v>0.0207606442</v>
      </c>
      <c r="FV4" s="12" t="n">
        <v>0.1562645435</v>
      </c>
      <c r="FW4" s="12" t="n">
        <v>0.05657095</v>
      </c>
      <c r="FX4" s="12" t="n">
        <v>0.0166288478</v>
      </c>
      <c r="FY4" s="12" t="n">
        <v>0.0451421216</v>
      </c>
      <c r="FZ4" s="12" t="n">
        <v>0.0534950383</v>
      </c>
      <c r="GA4" s="12" t="n">
        <v>0.0646346137</v>
      </c>
    </row>
    <row r="5" customFormat="false" ht="13.8" hidden="false" customHeight="false" outlineLevel="0" collapsed="false">
      <c r="A5" s="13" t="n">
        <v>4</v>
      </c>
      <c r="B5" s="13" t="n">
        <v>500.343869018386</v>
      </c>
      <c r="C5" s="13" t="n">
        <v>51.4342171</v>
      </c>
      <c r="D5" s="13" t="n">
        <v>30.11048377</v>
      </c>
      <c r="E5" s="13" t="n">
        <v>19.72</v>
      </c>
      <c r="F5" s="13" t="s">
        <v>184</v>
      </c>
      <c r="G5" s="13" t="n">
        <v>1</v>
      </c>
      <c r="H5" s="13" t="s">
        <v>185</v>
      </c>
      <c r="I5" s="13" t="n">
        <v>0</v>
      </c>
      <c r="J5" s="13" t="n">
        <v>100</v>
      </c>
      <c r="K5" s="13" t="n">
        <v>3420</v>
      </c>
      <c r="L5" s="13" t="n">
        <v>12700</v>
      </c>
      <c r="M5" s="13"/>
      <c r="N5" s="13"/>
      <c r="O5" s="13"/>
      <c r="P5" s="14" t="n">
        <f aca="false">_xlfn.IFS(M5=0,K5,M5&gt;0,(J5*K5+M5*N5)/(J5+M5))</f>
        <v>3420</v>
      </c>
      <c r="Q5" s="14" t="n">
        <f aca="false">_xlfn.IFS(M5=0,L5,M5&gt;0,(J5*L5+M5*O5)/(J5+M5))</f>
        <v>12700</v>
      </c>
      <c r="R5" s="0" t="s">
        <v>183</v>
      </c>
      <c r="S5" s="0" t="n">
        <v>2</v>
      </c>
      <c r="T5" s="0" t="n">
        <v>299152.693</v>
      </c>
      <c r="U5" s="0" t="n">
        <v>5702069.315</v>
      </c>
      <c r="V5" s="1" t="n">
        <v>2039.5759607</v>
      </c>
      <c r="W5" s="1" t="n">
        <v>832.9276814</v>
      </c>
      <c r="X5" s="0" t="n">
        <v>23</v>
      </c>
      <c r="Y5" s="7" t="n">
        <v>2.546522</v>
      </c>
      <c r="Z5" s="7" t="n">
        <v>2.52</v>
      </c>
      <c r="AA5" s="7" t="n">
        <v>0.132324</v>
      </c>
      <c r="AB5" s="15" t="n">
        <f aca="false">SQRT((T5-298142)^2+(U5-5697101)^2)/1000</f>
        <v>5.07007438599062</v>
      </c>
      <c r="AC5" s="0" t="n">
        <v>11</v>
      </c>
      <c r="AD5" s="13" t="n">
        <v>63</v>
      </c>
      <c r="AE5" s="13" t="n">
        <v>58</v>
      </c>
      <c r="AF5" s="13" t="n">
        <v>20.3076340325504</v>
      </c>
      <c r="AG5" s="13" t="n">
        <v>18.3932063585784</v>
      </c>
      <c r="AH5" s="13" t="n">
        <v>38.841071827728</v>
      </c>
      <c r="AI5" s="15" t="n">
        <v>329.088919355464</v>
      </c>
      <c r="AJ5" s="15" t="n">
        <v>120.110639513303</v>
      </c>
      <c r="AK5" s="15" t="n">
        <f aca="false">_xlfn.IFS(AND(H5="Pine",F5="n"),0.198*AF5^-0.757*AG5^1.342*AH5^0.642,AND(H5="Pine",F5="a"),0.144*AF5^-0.507*AG5^1.299*AH5^0.524,H5="Spruce",0.068*AF5^0.082*AG5^0.787*AH5^1.11,H5="Birch",0.183*AF5^-0.171*AG5^0.806*AH5^0.803,H5="Alder",0.048*AF5^0.156*AG5^0.514*AH5^1.165,H5="Oak",0.132*AF5^-0.037*AG5^0.633*AH5^1.039,H5="Aspen",0.445*AF5^0.651*AG5^-0.617*AH5^1.049)</f>
        <v>9.35314836477309</v>
      </c>
      <c r="AL5" s="15" t="n">
        <v>16.9658820263245</v>
      </c>
      <c r="AM5" s="15" t="n">
        <v>7.35321560820433</v>
      </c>
      <c r="AN5" s="15" t="n">
        <v>144.429737147831</v>
      </c>
      <c r="AO5" s="1" t="n">
        <v>315.310943603516</v>
      </c>
      <c r="AP5" s="1" t="n">
        <v>138.80305480957</v>
      </c>
      <c r="AQ5" s="15" t="n">
        <v>9.1986141204834</v>
      </c>
      <c r="AR5" s="15" t="n">
        <v>14.7720212936401</v>
      </c>
      <c r="AS5" s="15" t="n">
        <v>7.78968667984009</v>
      </c>
      <c r="AT5" s="1" t="n">
        <v>161.364761352539</v>
      </c>
      <c r="AU5" s="1" t="n">
        <v>326.1689453125</v>
      </c>
      <c r="AV5" s="1" t="n">
        <v>142.451431274414</v>
      </c>
      <c r="AW5" s="15" t="n">
        <v>8.88710880279541</v>
      </c>
      <c r="AX5" s="15" t="n">
        <v>15.4317903518677</v>
      </c>
      <c r="AY5" s="15" t="n">
        <v>7.03845930099487</v>
      </c>
      <c r="AZ5" s="1" t="n">
        <v>164.921676635742</v>
      </c>
      <c r="BA5" s="16" t="n">
        <f aca="false">_xlfn.IFS(AI5&lt;10,AI5,AI5&lt;250,AU5,AI5&gt;=250,AO5)</f>
        <v>315.310943603516</v>
      </c>
      <c r="BB5" s="17" t="n">
        <f aca="false">_xlfn.IFS(AI5&lt;10,AJ5,AI5&lt;250,AV5,AI5&gt;=250,AP5)*0.1</f>
        <v>13.880305480957</v>
      </c>
      <c r="BC5" s="17" t="n">
        <f aca="false">_xlfn.IFS(AI5&lt;10,AK5,AI5&lt;250,AX5,AI5&gt;=250,AQ5)*0.1</f>
        <v>0.91986141204834</v>
      </c>
      <c r="BD5" s="4" t="n">
        <f aca="false">AR5*0.1</f>
        <v>1.47720212936401</v>
      </c>
      <c r="BE5" s="4" t="n">
        <f aca="false">AY5*0.1</f>
        <v>0.703845930099487</v>
      </c>
      <c r="BF5" s="3" t="n">
        <f aca="false">BB5+BD5+BE5</f>
        <v>16.0613535404205</v>
      </c>
      <c r="BG5" s="12" t="n">
        <v>499.83</v>
      </c>
      <c r="BH5" s="12" t="n">
        <f aca="false">BS5*0.04</f>
        <v>486.52</v>
      </c>
      <c r="BI5" s="7" t="n">
        <f aca="false">BH5/BG5</f>
        <v>0.973370946121681</v>
      </c>
      <c r="BJ5" s="12" t="n">
        <v>12.61</v>
      </c>
      <c r="BK5" s="12" t="n">
        <v>12162</v>
      </c>
      <c r="BL5" s="12" t="n">
        <v>2.5326645374</v>
      </c>
      <c r="BM5" s="12" t="n">
        <v>20.727144241</v>
      </c>
      <c r="BN5" s="12" t="n">
        <v>15.492084516</v>
      </c>
      <c r="BO5" s="12" t="n">
        <v>1.6932871658</v>
      </c>
      <c r="BP5" s="12" t="n">
        <v>14.493904114</v>
      </c>
      <c r="BQ5" s="12" t="n">
        <v>15.504178047</v>
      </c>
      <c r="BR5" s="12" t="n">
        <v>16.70624733</v>
      </c>
      <c r="BS5" s="12" t="n">
        <v>12163</v>
      </c>
      <c r="BT5" s="12" t="n">
        <v>2.1282308102</v>
      </c>
      <c r="BU5" s="12" t="n">
        <v>20.676994324</v>
      </c>
      <c r="BV5" s="12" t="n">
        <v>15.392741999</v>
      </c>
      <c r="BW5" s="12" t="n">
        <v>1.873981415</v>
      </c>
      <c r="BX5" s="12" t="n">
        <v>14.341608047</v>
      </c>
      <c r="BY5" s="12" t="n">
        <v>15.447216988</v>
      </c>
      <c r="BZ5" s="12" t="n">
        <v>16.691562653</v>
      </c>
      <c r="CA5" s="12" t="n">
        <v>15</v>
      </c>
      <c r="CB5" s="12" t="n">
        <v>222</v>
      </c>
      <c r="CC5" s="12" t="n">
        <v>114.46877891</v>
      </c>
      <c r="CD5" s="12" t="n">
        <v>42.85174588</v>
      </c>
      <c r="CE5" s="12" t="n">
        <v>78</v>
      </c>
      <c r="CF5" s="12" t="n">
        <v>116</v>
      </c>
      <c r="CG5" s="12" t="n">
        <v>152</v>
      </c>
      <c r="CH5" s="12" t="n">
        <v>15</v>
      </c>
      <c r="CI5" s="12" t="n">
        <v>244</v>
      </c>
      <c r="CJ5" s="12" t="n">
        <v>131.56674959</v>
      </c>
      <c r="CK5" s="12" t="n">
        <v>50.090756407</v>
      </c>
      <c r="CL5" s="12" t="n">
        <v>89</v>
      </c>
      <c r="CM5" s="12" t="n">
        <v>133</v>
      </c>
      <c r="CN5" s="12" t="n">
        <v>176</v>
      </c>
      <c r="CO5" s="12" t="n">
        <v>10</v>
      </c>
      <c r="CP5" s="12" t="n">
        <v>199</v>
      </c>
      <c r="CQ5" s="12" t="n">
        <v>96.135304761</v>
      </c>
      <c r="CR5" s="12" t="n">
        <v>35.908361408</v>
      </c>
      <c r="CS5" s="12" t="n">
        <v>67</v>
      </c>
      <c r="CT5" s="12" t="n">
        <v>96</v>
      </c>
      <c r="CU5" s="12" t="n">
        <v>127</v>
      </c>
      <c r="CV5" s="12" t="n">
        <v>0.0047989991</v>
      </c>
      <c r="CW5" s="12" t="n">
        <v>0.0150739588</v>
      </c>
      <c r="CX5" s="12" t="n">
        <v>0.0051963239</v>
      </c>
      <c r="CY5" s="12" t="n">
        <v>0.000421407</v>
      </c>
      <c r="CZ5" s="12" t="n">
        <v>0.005013301</v>
      </c>
      <c r="DA5" s="12" t="n">
        <v>0.0051056221</v>
      </c>
      <c r="DB5" s="12" t="n">
        <v>0.0052514095</v>
      </c>
      <c r="DC5" s="12" t="n">
        <v>0.0047903783</v>
      </c>
      <c r="DD5" s="12" t="n">
        <v>0.015006342</v>
      </c>
      <c r="DE5" s="12" t="n">
        <v>0.0051794347</v>
      </c>
      <c r="DF5" s="12" t="n">
        <v>0.0004085526</v>
      </c>
      <c r="DG5" s="12" t="n">
        <v>0.0049966634</v>
      </c>
      <c r="DH5" s="12" t="n">
        <v>0.0050887861</v>
      </c>
      <c r="DI5" s="12" t="n">
        <v>0.0052341656</v>
      </c>
      <c r="DJ5" s="12" t="n">
        <v>0.004800431</v>
      </c>
      <c r="DK5" s="12" t="n">
        <v>0.01651958</v>
      </c>
      <c r="DL5" s="12" t="n">
        <v>0.0052276994</v>
      </c>
      <c r="DM5" s="12" t="n">
        <v>0.0004658195</v>
      </c>
      <c r="DN5" s="12" t="n">
        <v>0.0050244667</v>
      </c>
      <c r="DO5" s="12" t="n">
        <v>0.0051230635</v>
      </c>
      <c r="DP5" s="12" t="n">
        <v>0.005284803</v>
      </c>
      <c r="DQ5" s="12" t="n">
        <v>7.3551573753</v>
      </c>
      <c r="DR5" s="12" t="n">
        <v>2904.9587402</v>
      </c>
      <c r="DS5" s="12" t="n">
        <v>711.54597557</v>
      </c>
      <c r="DT5" s="12" t="n">
        <v>319.77339458</v>
      </c>
      <c r="DU5" s="12" t="n">
        <v>475.9586792</v>
      </c>
      <c r="DV5" s="12" t="n">
        <v>681.41558838</v>
      </c>
      <c r="DW5" s="12" t="n">
        <v>912.11785889</v>
      </c>
      <c r="DX5" s="12" t="n">
        <v>7.8305673599</v>
      </c>
      <c r="DY5" s="12" t="n">
        <v>3033.770752</v>
      </c>
      <c r="DZ5" s="12" t="n">
        <v>772.11007049</v>
      </c>
      <c r="EA5" s="12" t="n">
        <v>359.34852606</v>
      </c>
      <c r="EB5" s="12" t="n">
        <v>505.4989624</v>
      </c>
      <c r="EC5" s="12" t="n">
        <v>732.74334717</v>
      </c>
      <c r="ED5" s="12" t="n">
        <v>998.01177979</v>
      </c>
      <c r="EE5" s="12" t="n">
        <v>9.797088623</v>
      </c>
      <c r="EF5" s="12" t="n">
        <v>2518.4353027</v>
      </c>
      <c r="EG5" s="12" t="n">
        <v>667.91007162</v>
      </c>
      <c r="EH5" s="12" t="n">
        <v>299.59564314</v>
      </c>
      <c r="EI5" s="12" t="n">
        <v>447.29620361</v>
      </c>
      <c r="EJ5" s="12" t="n">
        <v>641.45129395</v>
      </c>
      <c r="EK5" s="12" t="n">
        <v>856.94689941</v>
      </c>
      <c r="EL5" s="12" t="n">
        <v>0.0206862874</v>
      </c>
      <c r="EM5" s="12" t="n">
        <v>0.9036157131</v>
      </c>
      <c r="EN5" s="12" t="n">
        <v>0.5671085551</v>
      </c>
      <c r="EO5" s="12" t="n">
        <v>0.1284438376</v>
      </c>
      <c r="EP5" s="12" t="n">
        <v>0.4809913933</v>
      </c>
      <c r="EQ5" s="12" t="n">
        <v>0.5737779737</v>
      </c>
      <c r="ER5" s="12" t="n">
        <v>0.6609948874</v>
      </c>
      <c r="ES5" s="12" t="n">
        <v>0.0835531801</v>
      </c>
      <c r="ET5" s="12" t="n">
        <v>0.9123796821</v>
      </c>
      <c r="EU5" s="12" t="n">
        <v>0.6016728977</v>
      </c>
      <c r="EV5" s="12" t="n">
        <v>0.1243914658</v>
      </c>
      <c r="EW5" s="12" t="n">
        <v>0.5181106329</v>
      </c>
      <c r="EX5" s="12" t="n">
        <v>0.6104165316</v>
      </c>
      <c r="EY5" s="12" t="n">
        <v>0.6937056184</v>
      </c>
      <c r="EZ5" s="12" t="n">
        <v>0.0502048843</v>
      </c>
      <c r="FA5" s="12" t="n">
        <v>0.8851297498</v>
      </c>
      <c r="FB5" s="12" t="n">
        <v>0.5323254508</v>
      </c>
      <c r="FC5" s="12" t="n">
        <v>0.1225424379</v>
      </c>
      <c r="FD5" s="12" t="n">
        <v>0.448345542</v>
      </c>
      <c r="FE5" s="12" t="n">
        <v>0.5352493525</v>
      </c>
      <c r="FF5" s="12" t="n">
        <v>0.6197799444</v>
      </c>
      <c r="FG5" s="12" t="n">
        <v>0.0190925226</v>
      </c>
      <c r="FH5" s="12" t="n">
        <v>0.3665942252</v>
      </c>
      <c r="FI5" s="12" t="n">
        <v>0.059043139</v>
      </c>
      <c r="FJ5" s="12" t="n">
        <v>0.0228967601</v>
      </c>
      <c r="FK5" s="12" t="n">
        <v>0.0449323356</v>
      </c>
      <c r="FL5" s="12" t="n">
        <v>0.0542517938</v>
      </c>
      <c r="FM5" s="12" t="n">
        <v>0.0671358705</v>
      </c>
      <c r="FN5" s="12" t="n">
        <v>0.0159692355</v>
      </c>
      <c r="FO5" s="12" t="n">
        <v>0.3488991261</v>
      </c>
      <c r="FP5" s="12" t="n">
        <v>0.058042649</v>
      </c>
      <c r="FQ5" s="12" t="n">
        <v>0.02335911</v>
      </c>
      <c r="FR5" s="12" t="n">
        <v>0.0437187217</v>
      </c>
      <c r="FS5" s="12" t="n">
        <v>0.0529744402</v>
      </c>
      <c r="FT5" s="12" t="n">
        <v>0.0660271943</v>
      </c>
      <c r="FU5" s="12" t="n">
        <v>0.0172391571</v>
      </c>
      <c r="FV5" s="12" t="n">
        <v>0.3274652064</v>
      </c>
      <c r="FW5" s="12" t="n">
        <v>0.0608797718</v>
      </c>
      <c r="FX5" s="12" t="n">
        <v>0.0239640857</v>
      </c>
      <c r="FY5" s="12" t="n">
        <v>0.0461112522</v>
      </c>
      <c r="FZ5" s="12" t="n">
        <v>0.0556009896</v>
      </c>
      <c r="GA5" s="12" t="n">
        <v>0.0691823885</v>
      </c>
    </row>
    <row r="6" customFormat="false" ht="13.8" hidden="false" customHeight="false" outlineLevel="0" collapsed="false">
      <c r="A6" s="13" t="n">
        <v>5</v>
      </c>
      <c r="B6" s="13" t="n">
        <v>249.965217712587</v>
      </c>
      <c r="C6" s="13" t="n">
        <v>51.43405616</v>
      </c>
      <c r="D6" s="13" t="n">
        <v>30.11198044</v>
      </c>
      <c r="E6" s="13" t="n">
        <v>22.76</v>
      </c>
      <c r="F6" s="13" t="s">
        <v>184</v>
      </c>
      <c r="G6" s="13" t="n">
        <v>1</v>
      </c>
      <c r="H6" s="13" t="s">
        <v>185</v>
      </c>
      <c r="I6" s="13" t="n">
        <v>0</v>
      </c>
      <c r="J6" s="13" t="n">
        <v>100</v>
      </c>
      <c r="K6" s="13" t="n">
        <v>2200</v>
      </c>
      <c r="L6" s="13" t="n">
        <v>12100</v>
      </c>
      <c r="M6" s="13"/>
      <c r="N6" s="13"/>
      <c r="O6" s="13"/>
      <c r="P6" s="14" t="n">
        <f aca="false">_xlfn.IFS(M6=0,K6,M6&gt;0,(J6*K6+M6*N6)/(J6+M6))</f>
        <v>2200</v>
      </c>
      <c r="Q6" s="14" t="n">
        <f aca="false">_xlfn.IFS(M6=0,L6,M6&gt;0,(J6*L6+M6*O6)/(J6+M6))</f>
        <v>12100</v>
      </c>
      <c r="R6" s="0" t="s">
        <v>183</v>
      </c>
      <c r="S6" s="0" t="n">
        <v>2</v>
      </c>
      <c r="T6" s="0" t="n">
        <v>299249.689</v>
      </c>
      <c r="U6" s="0" t="n">
        <v>5702063.265</v>
      </c>
      <c r="V6" s="1" t="n">
        <v>1757.9572679</v>
      </c>
      <c r="W6" s="1" t="n">
        <v>717.21873064</v>
      </c>
      <c r="X6" s="0" t="n">
        <v>24</v>
      </c>
      <c r="Y6" s="7" t="n">
        <v>2.143333</v>
      </c>
      <c r="Z6" s="7" t="n">
        <v>2.125</v>
      </c>
      <c r="AA6" s="7" t="n">
        <v>0.113639</v>
      </c>
      <c r="AB6" s="15" t="n">
        <f aca="false">SQRT((T6-298142)^2+(U6-5697101)^2)/1000</f>
        <v>5.0843926727725</v>
      </c>
      <c r="AC6" s="0" t="n">
        <v>13</v>
      </c>
      <c r="AD6" s="13" t="n">
        <v>53</v>
      </c>
      <c r="AE6" s="13" t="n">
        <v>58</v>
      </c>
      <c r="AF6" s="13" t="n">
        <v>17.5408095594246</v>
      </c>
      <c r="AG6" s="13" t="n">
        <v>19.9383170032243</v>
      </c>
      <c r="AH6" s="13" t="n">
        <v>48.3369864666493</v>
      </c>
      <c r="AI6" s="15" t="n">
        <v>451.713820271391</v>
      </c>
      <c r="AJ6" s="15" t="n">
        <v>171.190623160258</v>
      </c>
      <c r="AK6" s="15" t="n">
        <f aca="false">_xlfn.IFS(AND(H6="Pine",F6="n"),0.198*AF6^-0.757*AG6^1.342*AH6^0.642,AND(H6="Pine",F6="a"),0.144*AF6^-0.507*AG6^1.299*AH6^0.524,H6="Spruce",0.068*AF6^0.082*AG6^0.787*AH6^1.11,H6="Birch",0.183*AF6^-0.171*AG6^0.806*AH6^0.803,H6="Alder",0.048*AF6^0.156*AG6^0.514*AH6^1.165,H6="Oak",0.132*AF6^-0.037*AG6^0.633*AH6^1.039,H6="Aspen",0.445*AF6^0.651*AG6^-0.617*AH6^1.049)</f>
        <v>12.5454770520812</v>
      </c>
      <c r="AL6" s="15" t="n">
        <v>16.7005907224812</v>
      </c>
      <c r="AM6" s="15" t="n">
        <v>7.89412861642074</v>
      </c>
      <c r="AN6" s="15" t="n">
        <v>195.78534249916</v>
      </c>
      <c r="AO6" s="1" t="n">
        <v>383.497467041016</v>
      </c>
      <c r="AP6" s="1" t="n">
        <v>145.084655761719</v>
      </c>
      <c r="AQ6" s="15" t="n">
        <v>10.027045249939</v>
      </c>
      <c r="AR6" s="15" t="n">
        <v>17.7053661346436</v>
      </c>
      <c r="AS6" s="15" t="n">
        <v>7.80783224105835</v>
      </c>
      <c r="AT6" s="1" t="n">
        <v>170.597854614258</v>
      </c>
      <c r="AU6" s="1" t="n">
        <v>397.373687744141</v>
      </c>
      <c r="AV6" s="1" t="n">
        <v>142.811065673828</v>
      </c>
      <c r="AW6" s="15" t="n">
        <v>11.125958442688</v>
      </c>
      <c r="AX6" s="15" t="n">
        <v>15.4451885223389</v>
      </c>
      <c r="AY6" s="15" t="n">
        <v>6.89627742767334</v>
      </c>
      <c r="AZ6" s="1" t="n">
        <v>165.152526855469</v>
      </c>
      <c r="BA6" s="16" t="n">
        <f aca="false">_xlfn.IFS(AI6&lt;10,AI6,AI6&lt;250,AU6,AI6&gt;=250,AO6)</f>
        <v>383.497467041016</v>
      </c>
      <c r="BB6" s="17" t="n">
        <f aca="false">_xlfn.IFS(AI6&lt;10,AJ6,AI6&lt;250,AV6,AI6&gt;=250,AP6)*0.1</f>
        <v>14.5084655761719</v>
      </c>
      <c r="BC6" s="17" t="n">
        <f aca="false">_xlfn.IFS(AI6&lt;10,AK6,AI6&lt;250,AX6,AI6&gt;=250,AQ6)*0.1</f>
        <v>1.0027045249939</v>
      </c>
      <c r="BD6" s="4" t="n">
        <f aca="false">AR6*0.1</f>
        <v>1.77053661346436</v>
      </c>
      <c r="BE6" s="4" t="n">
        <f aca="false">AY6*0.1</f>
        <v>0.689627742767334</v>
      </c>
      <c r="BF6" s="3" t="n">
        <f aca="false">BB6+BD6+BE6</f>
        <v>16.9686299324036</v>
      </c>
      <c r="BG6" s="12" t="n">
        <v>249.923</v>
      </c>
      <c r="BH6" s="12" t="n">
        <f aca="false">BS6*0.04</f>
        <v>250</v>
      </c>
      <c r="BI6" s="7" t="n">
        <f aca="false">BH6/BG6</f>
        <v>1.00030809489323</v>
      </c>
      <c r="BJ6" s="12" t="n">
        <v>8.92</v>
      </c>
      <c r="BK6" s="12" t="n">
        <v>6245</v>
      </c>
      <c r="BL6" s="12" t="n">
        <v>14.786855698</v>
      </c>
      <c r="BM6" s="12" t="n">
        <v>21.766918182</v>
      </c>
      <c r="BN6" s="12" t="n">
        <v>18.087780217</v>
      </c>
      <c r="BO6" s="12" t="n">
        <v>1.0019722475</v>
      </c>
      <c r="BP6" s="12" t="n">
        <v>17.558004379</v>
      </c>
      <c r="BQ6" s="12" t="n">
        <v>18.082368851</v>
      </c>
      <c r="BR6" s="12" t="n">
        <v>18.695922852</v>
      </c>
      <c r="BS6" s="12" t="n">
        <v>6250</v>
      </c>
      <c r="BT6" s="12" t="n">
        <v>12.171552658</v>
      </c>
      <c r="BU6" s="12" t="n">
        <v>21.851387024</v>
      </c>
      <c r="BV6" s="12" t="n">
        <v>17.944009</v>
      </c>
      <c r="BW6" s="12" t="n">
        <v>1.057208551</v>
      </c>
      <c r="BX6" s="12" t="n">
        <v>17.360054016</v>
      </c>
      <c r="BY6" s="12" t="n">
        <v>17.947406769</v>
      </c>
      <c r="BZ6" s="12" t="n">
        <v>18.591762543</v>
      </c>
      <c r="CA6" s="12" t="n">
        <v>8</v>
      </c>
      <c r="CB6" s="12" t="n">
        <v>227</v>
      </c>
      <c r="CC6" s="12" t="n">
        <v>116.84992547</v>
      </c>
      <c r="CD6" s="12" t="n">
        <v>44.170267519</v>
      </c>
      <c r="CE6" s="12" t="n">
        <v>80</v>
      </c>
      <c r="CF6" s="12" t="n">
        <v>119</v>
      </c>
      <c r="CG6" s="12" t="n">
        <v>155</v>
      </c>
      <c r="CH6" s="12" t="n">
        <v>12</v>
      </c>
      <c r="CI6" s="12" t="n">
        <v>243</v>
      </c>
      <c r="CJ6" s="12" t="n">
        <v>131.17345459</v>
      </c>
      <c r="CK6" s="12" t="n">
        <v>51.637183675</v>
      </c>
      <c r="CL6" s="12" t="n">
        <v>88</v>
      </c>
      <c r="CM6" s="12" t="n">
        <v>132</v>
      </c>
      <c r="CN6" s="12" t="n">
        <v>176</v>
      </c>
      <c r="CO6" s="12" t="n">
        <v>13</v>
      </c>
      <c r="CP6" s="12" t="n">
        <v>207</v>
      </c>
      <c r="CQ6" s="12" t="n">
        <v>100.63504307</v>
      </c>
      <c r="CR6" s="12" t="n">
        <v>38.062521837</v>
      </c>
      <c r="CS6" s="12" t="n">
        <v>69</v>
      </c>
      <c r="CT6" s="12" t="n">
        <v>99</v>
      </c>
      <c r="CU6" s="12" t="n">
        <v>132</v>
      </c>
      <c r="CV6" s="12" t="n">
        <v>0.0047980002</v>
      </c>
      <c r="CW6" s="12" t="n">
        <v>0.0120812329</v>
      </c>
      <c r="CX6" s="12" t="n">
        <v>0.0051584797</v>
      </c>
      <c r="CY6" s="12" t="n">
        <v>0.0003657721</v>
      </c>
      <c r="CZ6" s="12" t="n">
        <v>0.0049845595</v>
      </c>
      <c r="DA6" s="12" t="n">
        <v>0.0050690747</v>
      </c>
      <c r="DB6" s="12" t="n">
        <v>0.0052064373</v>
      </c>
      <c r="DC6" s="12" t="n">
        <v>0.0047833393</v>
      </c>
      <c r="DD6" s="12" t="n">
        <v>0.012353749</v>
      </c>
      <c r="DE6" s="12" t="n">
        <v>0.0051383128</v>
      </c>
      <c r="DF6" s="12" t="n">
        <v>0.0003742027</v>
      </c>
      <c r="DG6" s="12" t="n">
        <v>0.0049706963</v>
      </c>
      <c r="DH6" s="12" t="n">
        <v>0.0050478852</v>
      </c>
      <c r="DI6" s="12" t="n">
        <v>0.0051727188</v>
      </c>
      <c r="DJ6" s="12" t="n">
        <v>0.0048098862</v>
      </c>
      <c r="DK6" s="12" t="n">
        <v>0.0123769073</v>
      </c>
      <c r="DL6" s="12" t="n">
        <v>0.0051900866</v>
      </c>
      <c r="DM6" s="12" t="n">
        <v>0.0004281823</v>
      </c>
      <c r="DN6" s="12" t="n">
        <v>0.0050003016</v>
      </c>
      <c r="DO6" s="12" t="n">
        <v>0.0050849956</v>
      </c>
      <c r="DP6" s="12" t="n">
        <v>0.0052261571</v>
      </c>
      <c r="DQ6" s="12" t="n">
        <v>13.352171898</v>
      </c>
      <c r="DR6" s="12" t="n">
        <v>3133.7099609</v>
      </c>
      <c r="DS6" s="12" t="n">
        <v>806.12765024</v>
      </c>
      <c r="DT6" s="12" t="n">
        <v>353.10428381</v>
      </c>
      <c r="DU6" s="12" t="n">
        <v>557.81604004</v>
      </c>
      <c r="DV6" s="12" t="n">
        <v>790.76019287</v>
      </c>
      <c r="DW6" s="12" t="n">
        <v>1027.1143799</v>
      </c>
      <c r="DX6" s="12" t="n">
        <v>13.9230299</v>
      </c>
      <c r="DY6" s="12" t="n">
        <v>3003.8188477</v>
      </c>
      <c r="DZ6" s="12" t="n">
        <v>862.51683734</v>
      </c>
      <c r="EA6" s="12" t="n">
        <v>385.30873292</v>
      </c>
      <c r="EB6" s="12" t="n">
        <v>590.19830322</v>
      </c>
      <c r="EC6" s="12" t="n">
        <v>842.13256836</v>
      </c>
      <c r="ED6" s="12" t="n">
        <v>1103.7872314</v>
      </c>
      <c r="EE6" s="12" t="n">
        <v>14.283794403</v>
      </c>
      <c r="EF6" s="12" t="n">
        <v>2525.8193359</v>
      </c>
      <c r="EG6" s="12" t="n">
        <v>755.76138358</v>
      </c>
      <c r="EH6" s="12" t="n">
        <v>327.59917639</v>
      </c>
      <c r="EI6" s="12" t="n">
        <v>527.63909912</v>
      </c>
      <c r="EJ6" s="12" t="n">
        <v>746.74530029</v>
      </c>
      <c r="EK6" s="12" t="n">
        <v>968.32769775</v>
      </c>
      <c r="EL6" s="12" t="n">
        <v>0.1065493599</v>
      </c>
      <c r="EM6" s="12" t="n">
        <v>0.8906255364</v>
      </c>
      <c r="EN6" s="12" t="n">
        <v>0.5886412059</v>
      </c>
      <c r="EO6" s="12" t="n">
        <v>0.119364184</v>
      </c>
      <c r="EP6" s="12" t="n">
        <v>0.5052571893</v>
      </c>
      <c r="EQ6" s="12" t="n">
        <v>0.5943784118</v>
      </c>
      <c r="ER6" s="12" t="n">
        <v>0.675643146</v>
      </c>
      <c r="ES6" s="12" t="n">
        <v>0.0870175138</v>
      </c>
      <c r="ET6" s="12" t="n">
        <v>0.9013156295</v>
      </c>
      <c r="EU6" s="12" t="n">
        <v>0.619316633</v>
      </c>
      <c r="EV6" s="12" t="n">
        <v>0.1169274817</v>
      </c>
      <c r="EW6" s="12" t="n">
        <v>0.5395755768</v>
      </c>
      <c r="EX6" s="12" t="n">
        <v>0.6262286902</v>
      </c>
      <c r="EY6" s="12" t="n">
        <v>0.705863893</v>
      </c>
      <c r="EZ6" s="12" t="n">
        <v>0.1325906962</v>
      </c>
      <c r="FA6" s="12" t="n">
        <v>0.8852083683</v>
      </c>
      <c r="FB6" s="12" t="n">
        <v>0.5534959339</v>
      </c>
      <c r="FC6" s="12" t="n">
        <v>0.113839918</v>
      </c>
      <c r="FD6" s="12" t="n">
        <v>0.4736757278</v>
      </c>
      <c r="FE6" s="12" t="n">
        <v>0.5555692911</v>
      </c>
      <c r="FF6" s="12" t="n">
        <v>0.6348897815</v>
      </c>
      <c r="FG6" s="12" t="n">
        <v>0.0163479187</v>
      </c>
      <c r="FH6" s="12" t="n">
        <v>0.2959409058</v>
      </c>
      <c r="FI6" s="12" t="n">
        <v>0.0563697975</v>
      </c>
      <c r="FJ6" s="12" t="n">
        <v>0.0234131236</v>
      </c>
      <c r="FK6" s="12" t="n">
        <v>0.0421987176</v>
      </c>
      <c r="FL6" s="12" t="n">
        <v>0.0506810248</v>
      </c>
      <c r="FM6" s="12" t="n">
        <v>0.0634477213</v>
      </c>
      <c r="FN6" s="12" t="n">
        <v>0.0179698914</v>
      </c>
      <c r="FO6" s="12" t="n">
        <v>0.2800732851</v>
      </c>
      <c r="FP6" s="12" t="n">
        <v>0.0549083319</v>
      </c>
      <c r="FQ6" s="12" t="n">
        <v>0.0234159932</v>
      </c>
      <c r="FR6" s="12" t="n">
        <v>0.0406585112</v>
      </c>
      <c r="FS6" s="12" t="n">
        <v>0.0493025556</v>
      </c>
      <c r="FT6" s="12" t="n">
        <v>0.0618033856</v>
      </c>
      <c r="FU6" s="12" t="n">
        <v>0.0142756999</v>
      </c>
      <c r="FV6" s="12" t="n">
        <v>0.2744196653</v>
      </c>
      <c r="FW6" s="12" t="n">
        <v>0.0579024633</v>
      </c>
      <c r="FX6" s="12" t="n">
        <v>0.0242832655</v>
      </c>
      <c r="FY6" s="12" t="n">
        <v>0.0430445708</v>
      </c>
      <c r="FZ6" s="12" t="n">
        <v>0.0515656136</v>
      </c>
      <c r="GA6" s="12" t="n">
        <v>0.0650783777</v>
      </c>
    </row>
    <row r="7" customFormat="false" ht="13.8" hidden="false" customHeight="false" outlineLevel="0" collapsed="false">
      <c r="A7" s="13" t="n">
        <v>6</v>
      </c>
      <c r="B7" s="13" t="n">
        <v>999.860870850348</v>
      </c>
      <c r="C7" s="13" t="n">
        <v>51.43437266</v>
      </c>
      <c r="D7" s="13" t="n">
        <v>30.11282802</v>
      </c>
      <c r="E7" s="13" t="n">
        <v>15.17</v>
      </c>
      <c r="F7" s="13" t="s">
        <v>184</v>
      </c>
      <c r="G7" s="13" t="n">
        <v>1</v>
      </c>
      <c r="H7" s="13" t="s">
        <v>185</v>
      </c>
      <c r="I7" s="13" t="n">
        <v>0</v>
      </c>
      <c r="J7" s="13" t="n">
        <v>100</v>
      </c>
      <c r="K7" s="13" t="n">
        <v>3360</v>
      </c>
      <c r="L7" s="13" t="n">
        <v>13000</v>
      </c>
      <c r="M7" s="13"/>
      <c r="N7" s="13"/>
      <c r="O7" s="13"/>
      <c r="P7" s="14" t="n">
        <f aca="false">_xlfn.IFS(M7=0,K7,M7&gt;0,(J7*K7+M7*N7)/(J7+M7))</f>
        <v>3360</v>
      </c>
      <c r="Q7" s="14" t="n">
        <f aca="false">_xlfn.IFS(M7=0,L7,M7&gt;0,(J7*L7+M7*O7)/(J7+M7))</f>
        <v>13000</v>
      </c>
      <c r="R7" s="0" t="s">
        <v>183</v>
      </c>
      <c r="S7" s="0" t="n">
        <v>2</v>
      </c>
      <c r="T7" s="0" t="n">
        <v>299324.039</v>
      </c>
      <c r="U7" s="0" t="n">
        <v>5702085.293</v>
      </c>
      <c r="V7" s="1" t="n">
        <v>1661.1673977</v>
      </c>
      <c r="W7" s="1" t="n">
        <v>678.37968606</v>
      </c>
      <c r="X7" s="0" t="n">
        <v>34</v>
      </c>
      <c r="Y7" s="7" t="n">
        <v>2.042353</v>
      </c>
      <c r="Z7" s="7" t="n">
        <v>2.025</v>
      </c>
      <c r="AA7" s="7" t="n">
        <v>0.179625</v>
      </c>
      <c r="AB7" s="15" t="n">
        <f aca="false">SQRT((T7-298142)^2+(U7-5697101)^2)/1000</f>
        <v>5.1225377409411</v>
      </c>
      <c r="AC7" s="0" t="n">
        <v>13</v>
      </c>
      <c r="AD7" s="13" t="n">
        <v>46</v>
      </c>
      <c r="AE7" s="13" t="n">
        <v>58</v>
      </c>
      <c r="AF7" s="13" t="n">
        <v>23.1319884335283</v>
      </c>
      <c r="AG7" s="13" t="n">
        <v>17.3651617576589</v>
      </c>
      <c r="AH7" s="13" t="n">
        <v>18.9142338977257</v>
      </c>
      <c r="AI7" s="15" t="n">
        <v>169.700119656263</v>
      </c>
      <c r="AJ7" s="15" t="n">
        <v>66.5078371051428</v>
      </c>
      <c r="AK7" s="15" t="n">
        <f aca="false">_xlfn.IFS(AND(H7="Pine",F7="n"),0.198*AF7^-0.757*AG7^1.342*AH7^0.642,AND(H7="Pine",F7="a"),0.144*AF7^-0.507*AG7^1.299*AH7^0.524,H7="Spruce",0.068*AF7^0.082*AG7^0.787*AH7^1.11,H7="Birch",0.183*AF7^-0.171*AG7^0.806*AH7^0.803,H7="Alder",0.048*AF7^0.156*AG7^0.514*AH7^1.165,H7="Oak",0.132*AF7^-0.037*AG7^0.633*AH7^1.039,H7="Aspen",0.445*AF7^0.651*AG7^-0.617*AH7^1.049)</f>
        <v>5.57296903678349</v>
      </c>
      <c r="AL7" s="15" t="n">
        <v>11.3559111362765</v>
      </c>
      <c r="AM7" s="15" t="n">
        <v>5.27033785459464</v>
      </c>
      <c r="AN7" s="15" t="n">
        <v>83.134086096014</v>
      </c>
      <c r="AO7" s="1" t="n">
        <v>159.877792358398</v>
      </c>
      <c r="AP7" s="1" t="n">
        <v>53.9145431518555</v>
      </c>
      <c r="AQ7" s="15" t="n">
        <v>3.6873414516449</v>
      </c>
      <c r="AR7" s="15" t="n">
        <v>13.5958089828491</v>
      </c>
      <c r="AS7" s="15" t="n">
        <v>4.01322889328003</v>
      </c>
      <c r="AT7" s="1" t="n">
        <v>71.5235824584961</v>
      </c>
      <c r="AU7" s="1" t="n">
        <v>151.264587402344</v>
      </c>
      <c r="AV7" s="1" t="n">
        <v>62.5588035583496</v>
      </c>
      <c r="AW7" s="15" t="n">
        <v>5.51576519012451</v>
      </c>
      <c r="AX7" s="15" t="n">
        <v>10.2391061782837</v>
      </c>
      <c r="AY7" s="15" t="n">
        <v>3.03701639175415</v>
      </c>
      <c r="AZ7" s="1" t="n">
        <v>75.8349304199219</v>
      </c>
      <c r="BA7" s="16" t="n">
        <f aca="false">_xlfn.IFS(AI7&lt;10,AI7,AI7&lt;250,AU7,AI7&gt;=250,AO7)</f>
        <v>151.264587402344</v>
      </c>
      <c r="BB7" s="17" t="n">
        <f aca="false">_xlfn.IFS(AI7&lt;10,AJ7,AI7&lt;250,AV7,AI7&gt;=250,AP7)*0.1</f>
        <v>6.25588035583496</v>
      </c>
      <c r="BC7" s="17" t="n">
        <f aca="false">_xlfn.IFS(AI7&lt;10,AK7,AI7&lt;250,AX7,AI7&gt;=250,AQ7)*0.1</f>
        <v>1.02391061782837</v>
      </c>
      <c r="BD7" s="4" t="n">
        <f aca="false">AR7*0.1</f>
        <v>1.35958089828491</v>
      </c>
      <c r="BE7" s="4" t="n">
        <f aca="false">AY7*0.1</f>
        <v>0.303701639175415</v>
      </c>
      <c r="BF7" s="3" t="n">
        <f aca="false">BB7+BD7+BE7</f>
        <v>7.91916289329529</v>
      </c>
      <c r="BG7" s="12" t="n">
        <v>999.581</v>
      </c>
      <c r="BH7" s="12" t="n">
        <f aca="false">BS7*0.04</f>
        <v>818.96</v>
      </c>
      <c r="BI7" s="7" t="n">
        <f aca="false">BH7/BG7</f>
        <v>0.819303288077705</v>
      </c>
      <c r="BJ7" s="12" t="n">
        <v>17.84</v>
      </c>
      <c r="BK7" s="12" t="n">
        <v>20467</v>
      </c>
      <c r="BL7" s="12" t="n">
        <v>0</v>
      </c>
      <c r="BM7" s="12" t="n">
        <v>19.896230698</v>
      </c>
      <c r="BN7" s="12" t="n">
        <v>12.31410921</v>
      </c>
      <c r="BO7" s="12" t="n">
        <v>2.9865378849</v>
      </c>
      <c r="BP7" s="12" t="n">
        <v>10.894011497</v>
      </c>
      <c r="BQ7" s="12" t="n">
        <v>12.73132515</v>
      </c>
      <c r="BR7" s="12" t="n">
        <v>14.27631855</v>
      </c>
      <c r="BS7" s="12" t="n">
        <v>20474</v>
      </c>
      <c r="BT7" s="12" t="n">
        <v>0.5416853428</v>
      </c>
      <c r="BU7" s="12" t="n">
        <v>19.681034088</v>
      </c>
      <c r="BV7" s="12" t="n">
        <v>12.208940785</v>
      </c>
      <c r="BW7" s="12" t="n">
        <v>3.0915026447</v>
      </c>
      <c r="BX7" s="12" t="n">
        <v>10.597154617</v>
      </c>
      <c r="BY7" s="12" t="n">
        <v>12.721425056</v>
      </c>
      <c r="BZ7" s="12" t="n">
        <v>14.340198517</v>
      </c>
      <c r="CA7" s="12" t="n">
        <v>17</v>
      </c>
      <c r="CB7" s="12" t="n">
        <v>211</v>
      </c>
      <c r="CC7" s="12" t="n">
        <v>108.24658756</v>
      </c>
      <c r="CD7" s="12" t="n">
        <v>33.722228233</v>
      </c>
      <c r="CE7" s="12" t="n">
        <v>81</v>
      </c>
      <c r="CF7" s="12" t="n">
        <v>108</v>
      </c>
      <c r="CG7" s="12" t="n">
        <v>134</v>
      </c>
      <c r="CH7" s="12" t="n">
        <v>17</v>
      </c>
      <c r="CI7" s="12" t="n">
        <v>239</v>
      </c>
      <c r="CJ7" s="12" t="n">
        <v>123.95795443</v>
      </c>
      <c r="CK7" s="12" t="n">
        <v>40.025919072</v>
      </c>
      <c r="CL7" s="12" t="n">
        <v>92</v>
      </c>
      <c r="CM7" s="12" t="n">
        <v>124</v>
      </c>
      <c r="CN7" s="12" t="n">
        <v>156</v>
      </c>
      <c r="CO7" s="12" t="n">
        <v>22</v>
      </c>
      <c r="CP7" s="12" t="n">
        <v>195</v>
      </c>
      <c r="CQ7" s="12" t="n">
        <v>101.41171926</v>
      </c>
      <c r="CR7" s="12" t="n">
        <v>28.565122414</v>
      </c>
      <c r="CS7" s="12" t="n">
        <v>79</v>
      </c>
      <c r="CT7" s="12" t="n">
        <v>100</v>
      </c>
      <c r="CU7" s="12" t="n">
        <v>122</v>
      </c>
      <c r="CV7" s="12" t="n">
        <v>0.0048219701</v>
      </c>
      <c r="CW7" s="12" t="n">
        <v>0.0275331233</v>
      </c>
      <c r="CX7" s="12" t="n">
        <v>0.0056407529</v>
      </c>
      <c r="CY7" s="12" t="n">
        <v>0.0009018083</v>
      </c>
      <c r="CZ7" s="12" t="n">
        <v>0.005193742</v>
      </c>
      <c r="DA7" s="12" t="n">
        <v>0.0053791129</v>
      </c>
      <c r="DB7" s="12" t="n">
        <v>0.0057195229</v>
      </c>
      <c r="DC7" s="12" t="n">
        <v>0.0048039635</v>
      </c>
      <c r="DD7" s="12" t="n">
        <v>0.0198044125</v>
      </c>
      <c r="DE7" s="12" t="n">
        <v>0.0055712895</v>
      </c>
      <c r="DF7" s="12" t="n">
        <v>0.0008564771</v>
      </c>
      <c r="DG7" s="12" t="n">
        <v>0.0051567783</v>
      </c>
      <c r="DH7" s="12" t="n">
        <v>0.0053220936</v>
      </c>
      <c r="DI7" s="12" t="n">
        <v>0.0056240358</v>
      </c>
      <c r="DJ7" s="12" t="n">
        <v>0.004824989</v>
      </c>
      <c r="DK7" s="12" t="n">
        <v>0.0457170531</v>
      </c>
      <c r="DL7" s="12" t="n">
        <v>0.0056724899</v>
      </c>
      <c r="DM7" s="12" t="n">
        <v>0.0010088289</v>
      </c>
      <c r="DN7" s="12" t="n">
        <v>0.0052086525</v>
      </c>
      <c r="DO7" s="12" t="n">
        <v>0.0054025459</v>
      </c>
      <c r="DP7" s="12" t="n">
        <v>0.0057480866</v>
      </c>
      <c r="DQ7" s="12" t="n">
        <v>6.683825016</v>
      </c>
      <c r="DR7" s="12" t="n">
        <v>1975.0761719</v>
      </c>
      <c r="DS7" s="12" t="n">
        <v>343.3972159</v>
      </c>
      <c r="DT7" s="12" t="n">
        <v>204.06294344</v>
      </c>
      <c r="DU7" s="12" t="n">
        <v>200.87458801</v>
      </c>
      <c r="DV7" s="12" t="n">
        <v>310.25891113</v>
      </c>
      <c r="DW7" s="12" t="n">
        <v>449.73556519</v>
      </c>
      <c r="DX7" s="12" t="n">
        <v>7.4965715408</v>
      </c>
      <c r="DY7" s="12" t="n">
        <v>2170.560791</v>
      </c>
      <c r="DZ7" s="12" t="n">
        <v>376.68656102</v>
      </c>
      <c r="EA7" s="12" t="n">
        <v>224.5167984</v>
      </c>
      <c r="EB7" s="12" t="n">
        <v>221.29772949</v>
      </c>
      <c r="EC7" s="12" t="n">
        <v>340.90493774</v>
      </c>
      <c r="ED7" s="12" t="n">
        <v>491.13879395</v>
      </c>
      <c r="EE7" s="12" t="n">
        <v>7.301615715</v>
      </c>
      <c r="EF7" s="12" t="n">
        <v>1606.0776367</v>
      </c>
      <c r="EG7" s="12" t="n">
        <v>327.55338976</v>
      </c>
      <c r="EH7" s="12" t="n">
        <v>185.18442959</v>
      </c>
      <c r="EI7" s="12" t="n">
        <v>195.92424011</v>
      </c>
      <c r="EJ7" s="12" t="n">
        <v>301.89749146</v>
      </c>
      <c r="EK7" s="12" t="n">
        <v>430.86929321</v>
      </c>
      <c r="EL7" s="12" t="n">
        <v>0.0823708177</v>
      </c>
      <c r="EM7" s="12" t="n">
        <v>0.9131760001</v>
      </c>
      <c r="EN7" s="12" t="n">
        <v>0.5661215239</v>
      </c>
      <c r="EO7" s="12" t="n">
        <v>0.1223658855</v>
      </c>
      <c r="EP7" s="12" t="n">
        <v>0.482300818</v>
      </c>
      <c r="EQ7" s="12" t="n">
        <v>0.570340693</v>
      </c>
      <c r="ER7" s="12" t="n">
        <v>0.6549458504</v>
      </c>
      <c r="ES7" s="12" t="n">
        <v>0.0210879538</v>
      </c>
      <c r="ET7" s="12" t="n">
        <v>0.9181826115</v>
      </c>
      <c r="EU7" s="12" t="n">
        <v>0.6119961348</v>
      </c>
      <c r="EV7" s="12" t="n">
        <v>0.1214154092</v>
      </c>
      <c r="EW7" s="12" t="n">
        <v>0.5289956331</v>
      </c>
      <c r="EX7" s="12" t="n">
        <v>0.6181963086</v>
      </c>
      <c r="EY7" s="12" t="n">
        <v>0.7027257681</v>
      </c>
      <c r="EZ7" s="12" t="n">
        <v>-0.007395112</v>
      </c>
      <c r="FA7" s="12" t="n">
        <v>0.8903879523</v>
      </c>
      <c r="FB7" s="12" t="n">
        <v>0.5452183405</v>
      </c>
      <c r="FC7" s="12" t="n">
        <v>0.1203082524</v>
      </c>
      <c r="FD7" s="12" t="n">
        <v>0.4626983404</v>
      </c>
      <c r="FE7" s="12" t="n">
        <v>0.5476945043</v>
      </c>
      <c r="FF7" s="12" t="n">
        <v>0.6317722201</v>
      </c>
      <c r="FG7" s="12" t="n">
        <v>0.0226991028</v>
      </c>
      <c r="FH7" s="12" t="n">
        <v>0.4295400083</v>
      </c>
      <c r="FI7" s="12" t="n">
        <v>0.0894200439</v>
      </c>
      <c r="FJ7" s="12" t="n">
        <v>0.0375347512</v>
      </c>
      <c r="FK7" s="12" t="n">
        <v>0.0649681985</v>
      </c>
      <c r="FL7" s="12" t="n">
        <v>0.0801174045</v>
      </c>
      <c r="FM7" s="12" t="n">
        <v>0.1024215818</v>
      </c>
      <c r="FN7" s="12" t="n">
        <v>0.02227314</v>
      </c>
      <c r="FO7" s="12" t="n">
        <v>0.3801712692</v>
      </c>
      <c r="FP7" s="12" t="n">
        <v>0.0871430682</v>
      </c>
      <c r="FQ7" s="12" t="n">
        <v>0.0369703285</v>
      </c>
      <c r="FR7" s="12" t="n">
        <v>0.0633983538</v>
      </c>
      <c r="FS7" s="12" t="n">
        <v>0.0778807774</v>
      </c>
      <c r="FT7" s="12" t="n">
        <v>0.0991501361</v>
      </c>
      <c r="FU7" s="12" t="n">
        <v>0.0248434935</v>
      </c>
      <c r="FV7" s="12" t="n">
        <v>0.4418859482</v>
      </c>
      <c r="FW7" s="12" t="n">
        <v>0.090755055</v>
      </c>
      <c r="FX7" s="12" t="n">
        <v>0.0374869024</v>
      </c>
      <c r="FY7" s="12" t="n">
        <v>0.0663980991</v>
      </c>
      <c r="FZ7" s="12" t="n">
        <v>0.0813501626</v>
      </c>
      <c r="GA7" s="12" t="n">
        <v>0.1035996899</v>
      </c>
    </row>
    <row r="8" customFormat="false" ht="13.8" hidden="false" customHeight="false" outlineLevel="0" collapsed="false">
      <c r="A8" s="13" t="n">
        <v>7</v>
      </c>
      <c r="B8" s="13" t="n">
        <v>500.343869018386</v>
      </c>
      <c r="C8" s="13" t="n">
        <v>51.43174946</v>
      </c>
      <c r="D8" s="13" t="n">
        <v>30.11292994</v>
      </c>
      <c r="E8" s="13" t="n">
        <v>16.69</v>
      </c>
      <c r="F8" s="13" t="s">
        <v>181</v>
      </c>
      <c r="G8" s="13" t="n">
        <v>0</v>
      </c>
      <c r="H8" s="13" t="s">
        <v>182</v>
      </c>
      <c r="I8" s="13" t="n">
        <v>2</v>
      </c>
      <c r="J8" s="13" t="n">
        <v>100</v>
      </c>
      <c r="K8" s="13" t="n">
        <v>946</v>
      </c>
      <c r="L8" s="13" t="n">
        <v>7800</v>
      </c>
      <c r="M8" s="13"/>
      <c r="N8" s="13"/>
      <c r="O8" s="13"/>
      <c r="P8" s="14" t="n">
        <f aca="false">_xlfn.IFS(M8=0,K8,M8&gt;0,(J8*K8+M8*N8)/(J8+M8))</f>
        <v>946</v>
      </c>
      <c r="Q8" s="14" t="n">
        <f aca="false">_xlfn.IFS(M8=0,L8,M8&gt;0,(J8*L8+M8*O8)/(J8+M8))</f>
        <v>7800</v>
      </c>
      <c r="R8" s="0" t="s">
        <v>183</v>
      </c>
      <c r="S8" s="0" t="n">
        <v>2</v>
      </c>
      <c r="T8" s="0" t="n">
        <v>299315.194</v>
      </c>
      <c r="U8" s="0" t="n">
        <v>5701798.112</v>
      </c>
      <c r="V8" s="1" t="n">
        <v>1867.4400229</v>
      </c>
      <c r="W8" s="1" t="n">
        <v>751.82055562</v>
      </c>
      <c r="X8" s="0" t="n">
        <v>22</v>
      </c>
      <c r="Y8" s="7" t="n">
        <v>2.324091</v>
      </c>
      <c r="Z8" s="7" t="n">
        <v>2.335</v>
      </c>
      <c r="AA8" s="7" t="n">
        <v>0.153849</v>
      </c>
      <c r="AB8" s="15" t="n">
        <f aca="false">SQRT((T8-298142)^2+(U8-5697101)^2)/1000</f>
        <v>4.84140943343749</v>
      </c>
      <c r="AC8" s="0" t="n">
        <v>14</v>
      </c>
      <c r="AD8" s="13" t="n">
        <v>34</v>
      </c>
      <c r="AE8" s="13" t="n">
        <v>25</v>
      </c>
      <c r="AF8" s="13" t="n">
        <v>16.8178093007805</v>
      </c>
      <c r="AG8" s="13" t="n">
        <v>15.2576780081814</v>
      </c>
      <c r="AH8" s="13" t="n">
        <v>13.7632766644649</v>
      </c>
      <c r="AI8" s="15" t="n">
        <v>112.600430394552</v>
      </c>
      <c r="AJ8" s="15" t="n">
        <v>58.7916517017258</v>
      </c>
      <c r="AK8" s="15" t="n">
        <f aca="false">_xlfn.IFS(AND(H8="Pine",F8="n"),0.198*AF8^-0.757*AG8^1.342*AH8^0.642,AND(H8="Pine",F8="a"),0.144*AF8^-0.507*AG8^1.299*AH8^0.524,H8="Spruce",0.068*AF8^0.082*AG8^0.787*AH8^1.11,H8="Birch",0.183*AF8^-0.171*AG8^0.806*AH8^0.803,H8="Alder",0.048*AF8^0.156*AG8^0.514*AH8^1.165,H8="Oak",0.132*AF8^-0.037*AG8^0.633*AH8^1.039,H8="Aspen",0.445*AF8^0.651*AG8^-0.617*AH8^1.049)</f>
        <v>8.33930471078988</v>
      </c>
      <c r="AL8" s="15" t="n">
        <v>9.968689397539</v>
      </c>
      <c r="AM8" s="15" t="n">
        <v>1.7849879069033</v>
      </c>
      <c r="AN8" s="15" t="n">
        <v>70.5453290061681</v>
      </c>
      <c r="AO8" s="1" t="n">
        <v>91.8757247924805</v>
      </c>
      <c r="AP8" s="1" t="n">
        <v>46.4043121337891</v>
      </c>
      <c r="AQ8" s="15" t="n">
        <v>7.2005500793457</v>
      </c>
      <c r="AR8" s="15" t="n">
        <v>8.84409427642822</v>
      </c>
      <c r="AS8" s="15" t="n">
        <v>1.59796631336212</v>
      </c>
      <c r="AT8" s="1" t="n">
        <v>56.8463706970215</v>
      </c>
      <c r="AU8" s="1" t="n">
        <v>98.9979782104492</v>
      </c>
      <c r="AV8" s="1" t="n">
        <v>52.065185546875</v>
      </c>
      <c r="AW8" s="15" t="n">
        <v>6.97854948043823</v>
      </c>
      <c r="AX8" s="15" t="n">
        <v>9.19474411010742</v>
      </c>
      <c r="AY8" s="15" t="n">
        <v>1.13078677654266</v>
      </c>
      <c r="AZ8" s="1" t="n">
        <v>62.3907165527344</v>
      </c>
      <c r="BA8" s="16" t="n">
        <f aca="false">_xlfn.IFS(AI8&lt;10,AI8,AI8&lt;250,AU8,AI8&gt;=250,AO8)</f>
        <v>98.9979782104492</v>
      </c>
      <c r="BB8" s="17" t="n">
        <f aca="false">_xlfn.IFS(AI8&lt;10,AJ8,AI8&lt;250,AV8,AI8&gt;=250,AP8)*0.1</f>
        <v>5.2065185546875</v>
      </c>
      <c r="BC8" s="17" t="n">
        <f aca="false">_xlfn.IFS(AI8&lt;10,AK8,AI8&lt;250,AX8,AI8&gt;=250,AQ8)*0.1</f>
        <v>0.919474411010742</v>
      </c>
      <c r="BD8" s="4" t="n">
        <f aca="false">AR8*0.1</f>
        <v>0.884409427642822</v>
      </c>
      <c r="BE8" s="4" t="n">
        <f aca="false">AY8*0.1</f>
        <v>0.113078677654266</v>
      </c>
      <c r="BF8" s="3" t="n">
        <f aca="false">BB8+BD8+BE8</f>
        <v>6.20400665998459</v>
      </c>
      <c r="BG8" s="12" t="n">
        <v>499.831</v>
      </c>
      <c r="BH8" s="12" t="n">
        <f aca="false">BS8*0.04</f>
        <v>230.44</v>
      </c>
      <c r="BI8" s="7" t="n">
        <f aca="false">BH8/BG8</f>
        <v>0.461035830110577</v>
      </c>
      <c r="BJ8" s="12" t="n">
        <v>12.61</v>
      </c>
      <c r="BK8" s="12" t="n">
        <v>5750</v>
      </c>
      <c r="BL8" s="12" t="n">
        <v>0</v>
      </c>
      <c r="BM8" s="12" t="n">
        <v>14.064939499</v>
      </c>
      <c r="BN8" s="12" t="n">
        <v>9.3345639718</v>
      </c>
      <c r="BO8" s="12" t="n">
        <v>3.9246541965</v>
      </c>
      <c r="BP8" s="12" t="n">
        <v>7.939842701</v>
      </c>
      <c r="BQ8" s="12" t="n">
        <v>10.830249786</v>
      </c>
      <c r="BR8" s="12" t="n">
        <v>12.151359558</v>
      </c>
      <c r="BS8" s="12" t="n">
        <v>5761</v>
      </c>
      <c r="BT8" s="12" t="n">
        <v>0.4634999037</v>
      </c>
      <c r="BU8" s="12" t="n">
        <v>14.786907196</v>
      </c>
      <c r="BV8" s="12" t="n">
        <v>10.132477265</v>
      </c>
      <c r="BW8" s="12" t="n">
        <v>3.0964800422</v>
      </c>
      <c r="BX8" s="12" t="n">
        <v>8.7714080811</v>
      </c>
      <c r="BY8" s="12" t="n">
        <v>11.192095757</v>
      </c>
      <c r="BZ8" s="12" t="n">
        <v>12.340049744</v>
      </c>
      <c r="CA8" s="12" t="n">
        <v>49</v>
      </c>
      <c r="CB8" s="12" t="n">
        <v>226</v>
      </c>
      <c r="CC8" s="12" t="n">
        <v>132.74475897</v>
      </c>
      <c r="CD8" s="12" t="n">
        <v>21.72553607</v>
      </c>
      <c r="CE8" s="12" t="n">
        <v>117</v>
      </c>
      <c r="CF8" s="12" t="n">
        <v>131</v>
      </c>
      <c r="CG8" s="12" t="n">
        <v>147</v>
      </c>
      <c r="CH8" s="12" t="n">
        <v>64</v>
      </c>
      <c r="CI8" s="12" t="n">
        <v>230</v>
      </c>
      <c r="CJ8" s="12" t="n">
        <v>141.06463036</v>
      </c>
      <c r="CK8" s="12" t="n">
        <v>22.883195783</v>
      </c>
      <c r="CL8" s="12" t="n">
        <v>123</v>
      </c>
      <c r="CM8" s="12" t="n">
        <v>139</v>
      </c>
      <c r="CN8" s="12" t="n">
        <v>157</v>
      </c>
      <c r="CO8" s="12" t="n">
        <v>44</v>
      </c>
      <c r="CP8" s="12" t="n">
        <v>230</v>
      </c>
      <c r="CQ8" s="12" t="n">
        <v>118.4818166</v>
      </c>
      <c r="CR8" s="12" t="n">
        <v>21.970255621</v>
      </c>
      <c r="CS8" s="12" t="n">
        <v>103</v>
      </c>
      <c r="CT8" s="12" t="n">
        <v>116</v>
      </c>
      <c r="CU8" s="12" t="n">
        <v>131</v>
      </c>
      <c r="CV8" s="12" t="n">
        <v>0.0048359362</v>
      </c>
      <c r="CW8" s="12" t="n">
        <v>0.0182400104</v>
      </c>
      <c r="CX8" s="12" t="n">
        <v>0.0057409432</v>
      </c>
      <c r="CY8" s="12" t="n">
        <v>0.000656851</v>
      </c>
      <c r="CZ8" s="12" t="n">
        <v>0.0053318446</v>
      </c>
      <c r="DA8" s="12" t="n">
        <v>0.0055662082</v>
      </c>
      <c r="DB8" s="12" t="n">
        <v>0.0059448672</v>
      </c>
      <c r="DC8" s="12" t="n">
        <v>0.0048880717</v>
      </c>
      <c r="DD8" s="12" t="n">
        <v>0.0185385533</v>
      </c>
      <c r="DE8" s="12" t="n">
        <v>0.0057263308</v>
      </c>
      <c r="DF8" s="12" t="n">
        <v>0.000653995</v>
      </c>
      <c r="DG8" s="12" t="n">
        <v>0.0053159553</v>
      </c>
      <c r="DH8" s="12" t="n">
        <v>0.0055461004</v>
      </c>
      <c r="DI8" s="12" t="n">
        <v>0.0059213419</v>
      </c>
      <c r="DJ8" s="12" t="n">
        <v>0.0048491652</v>
      </c>
      <c r="DK8" s="12" t="n">
        <v>0.0203959588</v>
      </c>
      <c r="DL8" s="12" t="n">
        <v>0.0057703545</v>
      </c>
      <c r="DM8" s="12" t="n">
        <v>0.0006785785</v>
      </c>
      <c r="DN8" s="12" t="n">
        <v>0.0053396211</v>
      </c>
      <c r="DO8" s="12" t="n">
        <v>0.0055851759</v>
      </c>
      <c r="DP8" s="12" t="n">
        <v>0.0059837038</v>
      </c>
      <c r="DQ8" s="12" t="n">
        <v>14.336709976</v>
      </c>
      <c r="DR8" s="12" t="n">
        <v>1415.7785645</v>
      </c>
      <c r="DS8" s="12" t="n">
        <v>251.4271219</v>
      </c>
      <c r="DT8" s="12" t="n">
        <v>145.08382629</v>
      </c>
      <c r="DU8" s="12" t="n">
        <v>147.10498047</v>
      </c>
      <c r="DV8" s="12" t="n">
        <v>223.88423157</v>
      </c>
      <c r="DW8" s="12" t="n">
        <v>324.16711426</v>
      </c>
      <c r="DX8" s="12" t="n">
        <v>17.05997467</v>
      </c>
      <c r="DY8" s="12" t="n">
        <v>1430.0319824</v>
      </c>
      <c r="DZ8" s="12" t="n">
        <v>256.22769846</v>
      </c>
      <c r="EA8" s="12" t="n">
        <v>148.62678176</v>
      </c>
      <c r="EB8" s="12" t="n">
        <v>149.14785767</v>
      </c>
      <c r="EC8" s="12" t="n">
        <v>228.93617249</v>
      </c>
      <c r="ED8" s="12" t="n">
        <v>330.0696106</v>
      </c>
      <c r="EE8" s="12" t="n">
        <v>15.276236534</v>
      </c>
      <c r="EF8" s="12" t="n">
        <v>1586.7713623</v>
      </c>
      <c r="EG8" s="12" t="n">
        <v>254.43531511</v>
      </c>
      <c r="EH8" s="12" t="n">
        <v>155.20396586</v>
      </c>
      <c r="EI8" s="12" t="n">
        <v>143.87159729</v>
      </c>
      <c r="EJ8" s="12" t="n">
        <v>223.32542419</v>
      </c>
      <c r="EK8" s="12" t="n">
        <v>328.97805786</v>
      </c>
      <c r="EL8" s="12" t="n">
        <v>0.0694552734</v>
      </c>
      <c r="EM8" s="12" t="n">
        <v>0.8869740367</v>
      </c>
      <c r="EN8" s="12" t="n">
        <v>0.5315316722</v>
      </c>
      <c r="EO8" s="12" t="n">
        <v>0.1229242706</v>
      </c>
      <c r="EP8" s="12" t="n">
        <v>0.4496702254</v>
      </c>
      <c r="EQ8" s="12" t="n">
        <v>0.5356755257</v>
      </c>
      <c r="ER8" s="12" t="n">
        <v>0.6190388799</v>
      </c>
      <c r="ES8" s="12" t="n">
        <v>0.0494189672</v>
      </c>
      <c r="ET8" s="12" t="n">
        <v>0.8728852272</v>
      </c>
      <c r="EU8" s="12" t="n">
        <v>0.5488837399</v>
      </c>
      <c r="EV8" s="12" t="n">
        <v>0.1259736568</v>
      </c>
      <c r="EW8" s="12" t="n">
        <v>0.4635484219</v>
      </c>
      <c r="EX8" s="12" t="n">
        <v>0.5540544987</v>
      </c>
      <c r="EY8" s="12" t="n">
        <v>0.6398348212</v>
      </c>
      <c r="EZ8" s="12" t="n">
        <v>0.0185871571</v>
      </c>
      <c r="FA8" s="12" t="n">
        <v>0.8773289919</v>
      </c>
      <c r="FB8" s="12" t="n">
        <v>0.5285304024</v>
      </c>
      <c r="FC8" s="12" t="n">
        <v>0.1265935958</v>
      </c>
      <c r="FD8" s="12" t="n">
        <v>0.4430510402</v>
      </c>
      <c r="FE8" s="12" t="n">
        <v>0.5328125954</v>
      </c>
      <c r="FF8" s="12" t="n">
        <v>0.6190547347</v>
      </c>
      <c r="FG8" s="12" t="n">
        <v>0.0318090692</v>
      </c>
      <c r="FH8" s="12" t="n">
        <v>0.3650013506</v>
      </c>
      <c r="FI8" s="12" t="n">
        <v>0.0994630085</v>
      </c>
      <c r="FJ8" s="12" t="n">
        <v>0.0310632081</v>
      </c>
      <c r="FK8" s="12" t="n">
        <v>0.0773943588</v>
      </c>
      <c r="FL8" s="12" t="n">
        <v>0.0937245339</v>
      </c>
      <c r="FM8" s="12" t="n">
        <v>0.1160712987</v>
      </c>
      <c r="FN8" s="12" t="n">
        <v>0.0304420833</v>
      </c>
      <c r="FO8" s="12" t="n">
        <v>0.3402689993</v>
      </c>
      <c r="FP8" s="12" t="n">
        <v>0.098752673</v>
      </c>
      <c r="FQ8" s="12" t="n">
        <v>0.0319648988</v>
      </c>
      <c r="FR8" s="12" t="n">
        <v>0.0759078637</v>
      </c>
      <c r="FS8" s="12" t="n">
        <v>0.0931754336</v>
      </c>
      <c r="FT8" s="12" t="n">
        <v>0.1150890514</v>
      </c>
      <c r="FU8" s="12" t="n">
        <v>0.0266755689</v>
      </c>
      <c r="FV8" s="12" t="n">
        <v>0.4006824493</v>
      </c>
      <c r="FW8" s="12" t="n">
        <v>0.0997184052</v>
      </c>
      <c r="FX8" s="12" t="n">
        <v>0.0320587625</v>
      </c>
      <c r="FY8" s="12" t="n">
        <v>0.0769025832</v>
      </c>
      <c r="FZ8" s="12" t="n">
        <v>0.0935613588</v>
      </c>
      <c r="GA8" s="12" t="n">
        <v>0.116555132</v>
      </c>
    </row>
    <row r="9" customFormat="false" ht="13.8" hidden="false" customHeight="false" outlineLevel="0" collapsed="false">
      <c r="A9" s="13" t="n">
        <v>8</v>
      </c>
      <c r="B9" s="13" t="n">
        <v>99.9328056736299</v>
      </c>
      <c r="C9" s="13" t="n">
        <v>51.43113833</v>
      </c>
      <c r="D9" s="13" t="n">
        <v>30.11179977</v>
      </c>
      <c r="E9" s="13" t="n">
        <v>12.14</v>
      </c>
      <c r="F9" s="13" t="s">
        <v>181</v>
      </c>
      <c r="G9" s="13" t="n">
        <v>0</v>
      </c>
      <c r="H9" s="13" t="s">
        <v>182</v>
      </c>
      <c r="I9" s="13" t="n">
        <v>2</v>
      </c>
      <c r="J9" s="13" t="n">
        <v>100</v>
      </c>
      <c r="K9" s="13" t="n">
        <v>1360</v>
      </c>
      <c r="L9" s="13" t="n">
        <v>7400</v>
      </c>
      <c r="M9" s="13"/>
      <c r="N9" s="13"/>
      <c r="O9" s="13"/>
      <c r="P9" s="14" t="n">
        <f aca="false">_xlfn.IFS(M9=0,K9,M9&gt;0,(J9*K9+M9*N9)/(J9+M9))</f>
        <v>1360</v>
      </c>
      <c r="Q9" s="14" t="n">
        <f aca="false">_xlfn.IFS(M9=0,L9,M9&gt;0,(J9*L9+M9*O9)/(J9+M9))</f>
        <v>7400</v>
      </c>
      <c r="R9" s="0" t="s">
        <v>183</v>
      </c>
      <c r="S9" s="0" t="n">
        <v>2</v>
      </c>
      <c r="T9" s="0" t="n">
        <v>299242.45</v>
      </c>
      <c r="U9" s="0" t="n">
        <v>5701737.527</v>
      </c>
      <c r="V9" s="1" t="n">
        <v>1943.7871267</v>
      </c>
      <c r="W9" s="1" t="n">
        <v>783.80876378</v>
      </c>
      <c r="X9" s="0" t="n">
        <v>30</v>
      </c>
      <c r="Y9" s="7" t="n">
        <v>2.401667</v>
      </c>
      <c r="Z9" s="7" t="n">
        <v>2.425</v>
      </c>
      <c r="AA9" s="7" t="n">
        <v>0.179724</v>
      </c>
      <c r="AB9" s="15" t="n">
        <f aca="false">SQRT((T9-298142)^2+(U9-5697101)^2)/1000</f>
        <v>4.76533029539683</v>
      </c>
      <c r="AC9" s="0" t="n">
        <v>13</v>
      </c>
      <c r="AD9" s="13" t="n">
        <v>34</v>
      </c>
      <c r="AE9" s="13" t="n">
        <v>25</v>
      </c>
      <c r="AF9" s="13" t="n">
        <v>6.28637562658473</v>
      </c>
      <c r="AG9" s="13" t="n">
        <v>9.93337943667811</v>
      </c>
      <c r="AH9" s="13" t="n">
        <v>8.38583320758513</v>
      </c>
      <c r="AI9" s="15" t="n">
        <v>52.8353853502184</v>
      </c>
      <c r="AJ9" s="15" t="n">
        <v>27.5377266883699</v>
      </c>
      <c r="AK9" s="15" t="n">
        <f aca="false">_xlfn.IFS(AND(H9="Pine",F9="n"),0.198*AF9^-0.757*AG9^1.342*AH9^0.642,AND(H9="Pine",F9="a"),0.144*AF9^-0.507*AG9^1.299*AH9^0.524,H9="Spruce",0.068*AF9^0.082*AG9^0.787*AH9^1.11,H9="Birch",0.183*AF9^-0.171*AG9^0.806*AH9^0.803,H9="Alder",0.048*AF9^0.156*AG9^0.514*AH9^1.165,H9="Oak",0.132*AF9^-0.037*AG9^0.633*AH9^1.039,H9="Aspen",0.445*AF9^0.651*AG9^-0.617*AH9^1.049)</f>
        <v>4.69021175325665</v>
      </c>
      <c r="AL9" s="15" t="n">
        <v>7.33642704626399</v>
      </c>
      <c r="AM9" s="15" t="n">
        <v>1.94067844768808</v>
      </c>
      <c r="AN9" s="15" t="n">
        <v>36.814832182322</v>
      </c>
      <c r="AO9" s="1" t="n">
        <v>52.4404678344727</v>
      </c>
      <c r="AP9" s="1" t="n">
        <v>38.9823455810547</v>
      </c>
      <c r="AQ9" s="15" t="n">
        <v>5.21517467498779</v>
      </c>
      <c r="AR9" s="15" t="n">
        <v>5.73071622848511</v>
      </c>
      <c r="AS9" s="15" t="n">
        <v>2.02476620674133</v>
      </c>
      <c r="AT9" s="1" t="n">
        <v>46.7378273010254</v>
      </c>
      <c r="AU9" s="1" t="n">
        <v>46.3216705322266</v>
      </c>
      <c r="AV9" s="1" t="n">
        <v>27.7154102325439</v>
      </c>
      <c r="AW9" s="15" t="n">
        <v>3.77013897895813</v>
      </c>
      <c r="AX9" s="15" t="n">
        <v>4.49883031845093</v>
      </c>
      <c r="AY9" s="15" t="n">
        <v>1.68683815002441</v>
      </c>
      <c r="AZ9" s="1" t="n">
        <v>33.9010772705078</v>
      </c>
      <c r="BA9" s="16" t="n">
        <f aca="false">_xlfn.IFS(AI9&lt;10,AI9,AI9&lt;250,AU9,AI9&gt;=250,AO9)</f>
        <v>46.3216705322266</v>
      </c>
      <c r="BB9" s="17" t="n">
        <f aca="false">_xlfn.IFS(AI9&lt;10,AJ9,AI9&lt;250,AV9,AI9&gt;=250,AP9)*0.1</f>
        <v>2.77154102325439</v>
      </c>
      <c r="BC9" s="17" t="n">
        <f aca="false">_xlfn.IFS(AI9&lt;10,AK9,AI9&lt;250,AX9,AI9&gt;=250,AQ9)*0.1</f>
        <v>0.449883031845093</v>
      </c>
      <c r="BD9" s="4" t="n">
        <f aca="false">AR9*0.1</f>
        <v>0.573071622848511</v>
      </c>
      <c r="BE9" s="4" t="n">
        <f aca="false">AY9*0.1</f>
        <v>0.168683815002441</v>
      </c>
      <c r="BF9" s="3" t="n">
        <f aca="false">BB9+BD9+BE9</f>
        <v>3.51329646110534</v>
      </c>
      <c r="BG9" s="12" t="n">
        <v>99.964</v>
      </c>
      <c r="BH9" s="12" t="n">
        <f aca="false">BS9*0.04</f>
        <v>86.04</v>
      </c>
      <c r="BI9" s="7" t="n">
        <f aca="false">BH9/BG9</f>
        <v>0.860709855547997</v>
      </c>
      <c r="BJ9" s="12" t="n">
        <v>5.64</v>
      </c>
      <c r="BK9" s="12" t="n">
        <v>2153</v>
      </c>
      <c r="BL9" s="12" t="n">
        <v>1.6963735819</v>
      </c>
      <c r="BM9" s="12" t="n">
        <v>9.7928295135</v>
      </c>
      <c r="BN9" s="12" t="n">
        <v>7.861628381</v>
      </c>
      <c r="BO9" s="12" t="n">
        <v>0.86519959</v>
      </c>
      <c r="BP9" s="12" t="n">
        <v>7.3567433357</v>
      </c>
      <c r="BQ9" s="12" t="n">
        <v>7.8256955147</v>
      </c>
      <c r="BR9" s="12" t="n">
        <v>8.493560791</v>
      </c>
      <c r="BS9" s="12" t="n">
        <v>2151</v>
      </c>
      <c r="BT9" s="12" t="n">
        <v>0.5192184448</v>
      </c>
      <c r="BU9" s="12" t="n">
        <v>10.747268677</v>
      </c>
      <c r="BV9" s="12" t="n">
        <v>6.9816663392</v>
      </c>
      <c r="BW9" s="12" t="n">
        <v>2.1270760123</v>
      </c>
      <c r="BX9" s="12" t="n">
        <v>6.2370252609</v>
      </c>
      <c r="BY9" s="12" t="n">
        <v>7.6074728966</v>
      </c>
      <c r="BZ9" s="12" t="n">
        <v>8.4936714172</v>
      </c>
      <c r="CA9" s="12" t="n">
        <v>33</v>
      </c>
      <c r="CB9" s="12" t="n">
        <v>208</v>
      </c>
      <c r="CC9" s="12" t="n">
        <v>130.99075501</v>
      </c>
      <c r="CD9" s="12" t="n">
        <v>23.224260045</v>
      </c>
      <c r="CE9" s="12" t="n">
        <v>115</v>
      </c>
      <c r="CF9" s="12" t="n">
        <v>130</v>
      </c>
      <c r="CG9" s="12" t="n">
        <v>147</v>
      </c>
      <c r="CH9" s="12" t="n">
        <v>44</v>
      </c>
      <c r="CI9" s="12" t="n">
        <v>218</v>
      </c>
      <c r="CJ9" s="12" t="n">
        <v>138.32380731</v>
      </c>
      <c r="CK9" s="12" t="n">
        <v>26.311875236</v>
      </c>
      <c r="CL9" s="12" t="n">
        <v>119</v>
      </c>
      <c r="CM9" s="12" t="n">
        <v>137</v>
      </c>
      <c r="CN9" s="12" t="n">
        <v>157</v>
      </c>
      <c r="CO9" s="12" t="n">
        <v>32</v>
      </c>
      <c r="CP9" s="12" t="n">
        <v>208</v>
      </c>
      <c r="CQ9" s="12" t="n">
        <v>113.25537111</v>
      </c>
      <c r="CR9" s="12" t="n">
        <v>20.570709224</v>
      </c>
      <c r="CS9" s="12" t="n">
        <v>99</v>
      </c>
      <c r="CT9" s="12" t="n">
        <v>111</v>
      </c>
      <c r="CU9" s="12" t="n">
        <v>126</v>
      </c>
      <c r="CV9" s="12" t="n">
        <v>0.004907513</v>
      </c>
      <c r="CW9" s="12" t="n">
        <v>0.0092577329</v>
      </c>
      <c r="CX9" s="12" t="n">
        <v>0.0057831779</v>
      </c>
      <c r="CY9" s="12" t="n">
        <v>0.0005494979</v>
      </c>
      <c r="CZ9" s="12" t="n">
        <v>0.00540586</v>
      </c>
      <c r="DA9" s="12" t="n">
        <v>0.0056517511</v>
      </c>
      <c r="DB9" s="12" t="n">
        <v>0.0060098032</v>
      </c>
      <c r="DC9" s="12" t="n">
        <v>0.004939707</v>
      </c>
      <c r="DD9" s="12" t="n">
        <v>0.0097978869</v>
      </c>
      <c r="DE9" s="12" t="n">
        <v>0.0057509328</v>
      </c>
      <c r="DF9" s="12" t="n">
        <v>0.0005731659</v>
      </c>
      <c r="DG9" s="12" t="n">
        <v>0.0053702947</v>
      </c>
      <c r="DH9" s="12" t="n">
        <v>0.0056051975</v>
      </c>
      <c r="DI9" s="12" t="n">
        <v>0.0059551857</v>
      </c>
      <c r="DJ9" s="12" t="n">
        <v>0.0048791557</v>
      </c>
      <c r="DK9" s="12" t="n">
        <v>0.0099046398</v>
      </c>
      <c r="DL9" s="12" t="n">
        <v>0.005831251</v>
      </c>
      <c r="DM9" s="12" t="n">
        <v>0.0005869748</v>
      </c>
      <c r="DN9" s="12" t="n">
        <v>0.005425835</v>
      </c>
      <c r="DO9" s="12" t="n">
        <v>0.0056939544</v>
      </c>
      <c r="DP9" s="12" t="n">
        <v>0.0060904478</v>
      </c>
      <c r="DQ9" s="12" t="n">
        <v>25.253610611</v>
      </c>
      <c r="DR9" s="12" t="n">
        <v>806.67767334</v>
      </c>
      <c r="DS9" s="12" t="n">
        <v>200.89309099</v>
      </c>
      <c r="DT9" s="12" t="n">
        <v>105.11066283</v>
      </c>
      <c r="DU9" s="12" t="n">
        <v>124.28348541</v>
      </c>
      <c r="DV9" s="12" t="n">
        <v>178.73339844</v>
      </c>
      <c r="DW9" s="12" t="n">
        <v>253.875</v>
      </c>
      <c r="DX9" s="12" t="n">
        <v>23.721212387</v>
      </c>
      <c r="DY9" s="12" t="n">
        <v>815.3427124</v>
      </c>
      <c r="DZ9" s="12" t="n">
        <v>207.39486823</v>
      </c>
      <c r="EA9" s="12" t="n">
        <v>106.72939871</v>
      </c>
      <c r="EB9" s="12" t="n">
        <v>128.98908997</v>
      </c>
      <c r="EC9" s="12" t="n">
        <v>186.03775024</v>
      </c>
      <c r="ED9" s="12" t="n">
        <v>262.80014038</v>
      </c>
      <c r="EE9" s="12" t="n">
        <v>23.9622612</v>
      </c>
      <c r="EF9" s="12" t="n">
        <v>832.15551758</v>
      </c>
      <c r="EG9" s="12" t="n">
        <v>199.38275474</v>
      </c>
      <c r="EH9" s="12" t="n">
        <v>109.23297597</v>
      </c>
      <c r="EI9" s="12" t="n">
        <v>120.18854523</v>
      </c>
      <c r="EJ9" s="12" t="n">
        <v>175.16777039</v>
      </c>
      <c r="EK9" s="12" t="n">
        <v>252.60766602</v>
      </c>
      <c r="EL9" s="12" t="n">
        <v>0.1588800699</v>
      </c>
      <c r="EM9" s="12" t="n">
        <v>0.9018996954</v>
      </c>
      <c r="EN9" s="12" t="n">
        <v>0.602548</v>
      </c>
      <c r="EO9" s="12" t="n">
        <v>0.1142837925</v>
      </c>
      <c r="EP9" s="12" t="n">
        <v>0.5240058899</v>
      </c>
      <c r="EQ9" s="12" t="n">
        <v>0.6075245142</v>
      </c>
      <c r="ER9" s="12" t="n">
        <v>0.6853142977</v>
      </c>
      <c r="ES9" s="12" t="n">
        <v>0.2024281621</v>
      </c>
      <c r="ET9" s="12" t="n">
        <v>0.9117555022</v>
      </c>
      <c r="EU9" s="12" t="n">
        <v>0.6303048012</v>
      </c>
      <c r="EV9" s="12" t="n">
        <v>0.1204366495</v>
      </c>
      <c r="EW9" s="12" t="n">
        <v>0.5486269593</v>
      </c>
      <c r="EX9" s="12" t="n">
        <v>0.6363236904</v>
      </c>
      <c r="EY9" s="12" t="n">
        <v>0.7201547623</v>
      </c>
      <c r="EZ9" s="12" t="n">
        <v>0.153905198</v>
      </c>
      <c r="FA9" s="12" t="n">
        <v>0.8987951875</v>
      </c>
      <c r="FB9" s="12" t="n">
        <v>0.5830373994</v>
      </c>
      <c r="FC9" s="12" t="n">
        <v>0.1149055847</v>
      </c>
      <c r="FD9" s="12" t="n">
        <v>0.5059194565</v>
      </c>
      <c r="FE9" s="12" t="n">
        <v>0.5897735357</v>
      </c>
      <c r="FF9" s="12" t="n">
        <v>0.6667095423</v>
      </c>
      <c r="FG9" s="12" t="n">
        <v>0.0356387086</v>
      </c>
      <c r="FH9" s="12" t="n">
        <v>0.2299550325</v>
      </c>
      <c r="FI9" s="12" t="n">
        <v>0.1054481591</v>
      </c>
      <c r="FJ9" s="12" t="n">
        <v>0.0283574163</v>
      </c>
      <c r="FK9" s="12" t="n">
        <v>0.0854310542</v>
      </c>
      <c r="FL9" s="12" t="n">
        <v>0.1014727578</v>
      </c>
      <c r="FM9" s="12" t="n">
        <v>0.121720396</v>
      </c>
      <c r="FN9" s="12" t="n">
        <v>0.036287941</v>
      </c>
      <c r="FO9" s="12" t="n">
        <v>0.2523765862</v>
      </c>
      <c r="FP9" s="12" t="n">
        <v>0.1054348406</v>
      </c>
      <c r="FQ9" s="12" t="n">
        <v>0.0288790041</v>
      </c>
      <c r="FR9" s="12" t="n">
        <v>0.0847545937</v>
      </c>
      <c r="FS9" s="12" t="n">
        <v>0.1008816883</v>
      </c>
      <c r="FT9" s="12" t="n">
        <v>0.1210362315</v>
      </c>
      <c r="FU9" s="12" t="n">
        <v>0.0410252549</v>
      </c>
      <c r="FV9" s="12" t="n">
        <v>0.2220847756</v>
      </c>
      <c r="FW9" s="12" t="n">
        <v>0.1077321101</v>
      </c>
      <c r="FX9" s="12" t="n">
        <v>0.0290681515</v>
      </c>
      <c r="FY9" s="12" t="n">
        <v>0.0872020498</v>
      </c>
      <c r="FZ9" s="12" t="n">
        <v>0.1045702919</v>
      </c>
      <c r="GA9" s="12" t="n">
        <v>0.1248534694</v>
      </c>
    </row>
    <row r="10" customFormat="false" ht="13.8" hidden="false" customHeight="false" outlineLevel="0" collapsed="false">
      <c r="A10" s="13" t="n">
        <v>9</v>
      </c>
      <c r="B10" s="13" t="n">
        <v>500.343869018386</v>
      </c>
      <c r="C10" s="13" t="n">
        <v>51.43209279</v>
      </c>
      <c r="D10" s="13" t="n">
        <v>30.10800004</v>
      </c>
      <c r="E10" s="13" t="n">
        <v>27.31</v>
      </c>
      <c r="F10" s="13" t="s">
        <v>184</v>
      </c>
      <c r="G10" s="13" t="n">
        <v>1</v>
      </c>
      <c r="H10" s="13" t="s">
        <v>186</v>
      </c>
      <c r="I10" s="13" t="n">
        <v>5</v>
      </c>
      <c r="J10" s="13" t="n">
        <v>80</v>
      </c>
      <c r="K10" s="13" t="n">
        <v>4900</v>
      </c>
      <c r="L10" s="13" t="n">
        <v>3360</v>
      </c>
      <c r="M10" s="13"/>
      <c r="N10" s="13"/>
      <c r="O10" s="13"/>
      <c r="P10" s="14" t="n">
        <f aca="false">_xlfn.IFS(M10=0,K10,M10&gt;0,(J10*K10+M10*N10)/(J10+M10))</f>
        <v>4900</v>
      </c>
      <c r="Q10" s="14" t="n">
        <f aca="false">_xlfn.IFS(M10=0,L10,M10&gt;0,(J10*L10+M10*O10)/(J10+M10))</f>
        <v>3360</v>
      </c>
      <c r="R10" s="0" t="s">
        <v>183</v>
      </c>
      <c r="S10" s="0" t="n">
        <v>2</v>
      </c>
      <c r="T10" s="0" t="n">
        <v>298975.258</v>
      </c>
      <c r="U10" s="0" t="n">
        <v>5701877.634</v>
      </c>
      <c r="V10" s="1" t="n">
        <v>2369.4448411</v>
      </c>
      <c r="W10" s="1" t="n">
        <v>954.28630257</v>
      </c>
      <c r="X10" s="0" t="n">
        <v>46</v>
      </c>
      <c r="Y10" s="7" t="n">
        <v>2.995435</v>
      </c>
      <c r="Z10" s="7" t="n">
        <v>3.03</v>
      </c>
      <c r="AA10" s="7" t="n">
        <v>0.282464</v>
      </c>
      <c r="AB10" s="15" t="n">
        <f aca="false">SQRT((T10-298142)^2+(U10-5697101)^2)/1000</f>
        <v>4.84876801512676</v>
      </c>
      <c r="AC10" s="0" t="n">
        <v>10</v>
      </c>
      <c r="AD10" s="13" t="n">
        <v>43</v>
      </c>
      <c r="AE10" s="13" t="n">
        <v>65</v>
      </c>
      <c r="AF10" s="13" t="n">
        <v>21.446806691006</v>
      </c>
      <c r="AG10" s="13" t="n">
        <v>15.2935802063549</v>
      </c>
      <c r="AH10" s="13" t="n">
        <v>20.9384520332227</v>
      </c>
      <c r="AI10" s="15" t="n">
        <v>155.689963655908</v>
      </c>
      <c r="AJ10" s="15" t="n">
        <v>87.877411065379</v>
      </c>
      <c r="AK10" s="15" t="n">
        <f aca="false">_xlfn.IFS(AND(H10="Pine",F10="n"),0.198*AF10^-0.757*AG10^1.342*AH10^0.642,AND(H10="Pine",F10="a"),0.144*AF10^-0.507*AG10^1.299*AH10^0.524,H10="Spruce",0.068*AF10^0.082*AG10^0.787*AH10^1.11,H10="Birch",0.183*AF10^-0.171*AG10^0.806*AH10^0.803,H10="Alder",0.048*AF10^0.156*AG10^0.514*AH10^1.165,H10="Oak",0.132*AF10^-0.037*AG10^0.633*AH10^1.039,H10="Aspen",0.445*AF10^0.651*AG10^-0.617*AH10^1.049)</f>
        <v>15.6159793059273</v>
      </c>
      <c r="AL10" s="15" t="n">
        <v>21.866940608092</v>
      </c>
      <c r="AM10" s="15" t="n">
        <v>2.77393123899432</v>
      </c>
      <c r="AN10" s="15" t="n">
        <v>112.518282912465</v>
      </c>
      <c r="AO10" s="1" t="n">
        <v>141.599578857422</v>
      </c>
      <c r="AP10" s="1" t="n">
        <v>87.9390258789062</v>
      </c>
      <c r="AQ10" s="15" t="n">
        <v>17.0415840148926</v>
      </c>
      <c r="AR10" s="15" t="n">
        <v>14.3012638092041</v>
      </c>
      <c r="AS10" s="15" t="n">
        <v>3.11830043792725</v>
      </c>
      <c r="AT10" s="1" t="n">
        <v>105.358589172363</v>
      </c>
      <c r="AU10" s="1" t="n">
        <v>157.99267578125</v>
      </c>
      <c r="AV10" s="1" t="n">
        <v>95.9487457275391</v>
      </c>
      <c r="AW10" s="15" t="n">
        <v>17.0084972381592</v>
      </c>
      <c r="AX10" s="15" t="n">
        <v>22.2520980834961</v>
      </c>
      <c r="AY10" s="15" t="n">
        <v>3.25150561332703</v>
      </c>
      <c r="AZ10" s="1" t="n">
        <v>121.452346801758</v>
      </c>
      <c r="BA10" s="16" t="n">
        <f aca="false">_xlfn.IFS(AI10&lt;10,AI10,AI10&lt;250,AU10,AI10&gt;=250,AO10)</f>
        <v>157.99267578125</v>
      </c>
      <c r="BB10" s="17" t="n">
        <f aca="false">_xlfn.IFS(AI10&lt;10,AJ10,AI10&lt;250,AV10,AI10&gt;=250,AP10)*0.1</f>
        <v>9.59487457275391</v>
      </c>
      <c r="BC10" s="17" t="n">
        <f aca="false">_xlfn.IFS(AI10&lt;10,AK10,AI10&lt;250,AX10,AI10&gt;=250,AQ10)*0.1</f>
        <v>2.22520980834961</v>
      </c>
      <c r="BD10" s="4" t="n">
        <f aca="false">AR10*0.1</f>
        <v>1.43012638092041</v>
      </c>
      <c r="BE10" s="4" t="n">
        <f aca="false">AY10*0.1</f>
        <v>0.325150561332703</v>
      </c>
      <c r="BF10" s="3" t="n">
        <f aca="false">BB10+BD10+BE10</f>
        <v>11.350151515007</v>
      </c>
      <c r="BG10" s="12" t="n">
        <v>499.829</v>
      </c>
      <c r="BH10" s="12" t="n">
        <f aca="false">BS10*0.04</f>
        <v>466.52</v>
      </c>
      <c r="BI10" s="7" t="n">
        <f aca="false">BH10/BG10</f>
        <v>0.933359208849426</v>
      </c>
      <c r="BJ10" s="12" t="n">
        <v>12.61</v>
      </c>
      <c r="BK10" s="12" t="n">
        <v>11668</v>
      </c>
      <c r="BL10" s="12" t="n">
        <v>5.5013241768</v>
      </c>
      <c r="BM10" s="12" t="n">
        <v>22.457540512</v>
      </c>
      <c r="BN10" s="12" t="n">
        <v>12.328525012</v>
      </c>
      <c r="BO10" s="12" t="n">
        <v>2.5376318489</v>
      </c>
      <c r="BP10" s="12" t="n">
        <v>10.593650818</v>
      </c>
      <c r="BQ10" s="12" t="n">
        <v>11.815062523</v>
      </c>
      <c r="BR10" s="12" t="n">
        <v>13.182267189</v>
      </c>
      <c r="BS10" s="12" t="n">
        <v>11663</v>
      </c>
      <c r="BT10" s="12" t="n">
        <v>0.5044449568</v>
      </c>
      <c r="BU10" s="12" t="n">
        <v>22.477045059</v>
      </c>
      <c r="BV10" s="12" t="n">
        <v>11.832432327</v>
      </c>
      <c r="BW10" s="12" t="n">
        <v>3.2120490396</v>
      </c>
      <c r="BX10" s="12" t="n">
        <v>10.253652573</v>
      </c>
      <c r="BY10" s="12" t="n">
        <v>11.648553848</v>
      </c>
      <c r="BZ10" s="12" t="n">
        <v>13.199080467</v>
      </c>
      <c r="CA10" s="12" t="n">
        <v>12</v>
      </c>
      <c r="CB10" s="12" t="n">
        <v>221</v>
      </c>
      <c r="CC10" s="12" t="n">
        <v>89.533646784</v>
      </c>
      <c r="CD10" s="12" t="n">
        <v>35.775846289</v>
      </c>
      <c r="CE10" s="12" t="n">
        <v>61</v>
      </c>
      <c r="CF10" s="12" t="n">
        <v>79</v>
      </c>
      <c r="CG10" s="12" t="n">
        <v>114</v>
      </c>
      <c r="CH10" s="12" t="n">
        <v>19</v>
      </c>
      <c r="CI10" s="12" t="n">
        <v>234</v>
      </c>
      <c r="CJ10" s="12" t="n">
        <v>106.28891415</v>
      </c>
      <c r="CK10" s="12" t="n">
        <v>41.101868151</v>
      </c>
      <c r="CL10" s="12" t="n">
        <v>73</v>
      </c>
      <c r="CM10" s="12" t="n">
        <v>95</v>
      </c>
      <c r="CN10" s="12" t="n">
        <v>136</v>
      </c>
      <c r="CO10" s="12" t="n">
        <v>16</v>
      </c>
      <c r="CP10" s="12" t="n">
        <v>209</v>
      </c>
      <c r="CQ10" s="12" t="n">
        <v>87.038584433</v>
      </c>
      <c r="CR10" s="12" t="n">
        <v>29.102906431</v>
      </c>
      <c r="CS10" s="12" t="n">
        <v>65</v>
      </c>
      <c r="CT10" s="12" t="n">
        <v>80</v>
      </c>
      <c r="CU10" s="12" t="n">
        <v>105</v>
      </c>
      <c r="CV10" s="12" t="n">
        <v>0.0047952225</v>
      </c>
      <c r="CW10" s="12" t="n">
        <v>0.0161077846</v>
      </c>
      <c r="CX10" s="12" t="n">
        <v>0.005644949</v>
      </c>
      <c r="CY10" s="12" t="n">
        <v>0.0008827226</v>
      </c>
      <c r="CZ10" s="12" t="n">
        <v>0.0050823237</v>
      </c>
      <c r="DA10" s="12" t="n">
        <v>0.0053382549</v>
      </c>
      <c r="DB10" s="12" t="n">
        <v>0.0058788718</v>
      </c>
      <c r="DC10" s="12" t="n">
        <v>0.0047902865</v>
      </c>
      <c r="DD10" s="12" t="n">
        <v>0.0173839144</v>
      </c>
      <c r="DE10" s="12" t="n">
        <v>0.005609985</v>
      </c>
      <c r="DF10" s="12" t="n">
        <v>0.0008456796</v>
      </c>
      <c r="DG10" s="12" t="n">
        <v>0.0050652693</v>
      </c>
      <c r="DH10" s="12" t="n">
        <v>0.0053000893</v>
      </c>
      <c r="DI10" s="12" t="n">
        <v>0.0058390126</v>
      </c>
      <c r="DJ10" s="12" t="n">
        <v>0.0048075449</v>
      </c>
      <c r="DK10" s="12" t="n">
        <v>0.0187030546</v>
      </c>
      <c r="DL10" s="12" t="n">
        <v>0.005668022</v>
      </c>
      <c r="DM10" s="12" t="n">
        <v>0.000865346</v>
      </c>
      <c r="DN10" s="12" t="n">
        <v>0.0051058056</v>
      </c>
      <c r="DO10" s="12" t="n">
        <v>0.0053698467</v>
      </c>
      <c r="DP10" s="12" t="n">
        <v>0.0059349695</v>
      </c>
      <c r="DQ10" s="12" t="n">
        <v>11.272562981</v>
      </c>
      <c r="DR10" s="12" t="n">
        <v>2550.6899414</v>
      </c>
      <c r="DS10" s="12" t="n">
        <v>505.91188418</v>
      </c>
      <c r="DT10" s="12" t="n">
        <v>403.05093935</v>
      </c>
      <c r="DU10" s="12" t="n">
        <v>176.51719666</v>
      </c>
      <c r="DV10" s="12" t="n">
        <v>389.8348999</v>
      </c>
      <c r="DW10" s="12" t="n">
        <v>754.24310303</v>
      </c>
      <c r="DX10" s="12" t="n">
        <v>11.846237183</v>
      </c>
      <c r="DY10" s="12" t="n">
        <v>2646.6848145</v>
      </c>
      <c r="DZ10" s="12" t="n">
        <v>542.80095923</v>
      </c>
      <c r="EA10" s="12" t="n">
        <v>433.52114307</v>
      </c>
      <c r="EB10" s="12" t="n">
        <v>187.85649109</v>
      </c>
      <c r="EC10" s="12" t="n">
        <v>422.0914917</v>
      </c>
      <c r="ED10" s="12" t="n">
        <v>809.15515137</v>
      </c>
      <c r="EE10" s="12" t="n">
        <v>9.2527074814</v>
      </c>
      <c r="EF10" s="12" t="n">
        <v>2575.173584</v>
      </c>
      <c r="EG10" s="12" t="n">
        <v>471.5040437</v>
      </c>
      <c r="EH10" s="12" t="n">
        <v>371.30836353</v>
      </c>
      <c r="EI10" s="12" t="n">
        <v>169.96421814</v>
      </c>
      <c r="EJ10" s="12" t="n">
        <v>365.66421509</v>
      </c>
      <c r="EK10" s="12" t="n">
        <v>693.69415283</v>
      </c>
      <c r="EL10" s="12" t="n">
        <v>0.0271790624</v>
      </c>
      <c r="EM10" s="12" t="n">
        <v>0.8977612257</v>
      </c>
      <c r="EN10" s="12" t="n">
        <v>0.5326879534</v>
      </c>
      <c r="EO10" s="12" t="n">
        <v>0.1221291032</v>
      </c>
      <c r="EP10" s="12" t="n">
        <v>0.4490776658</v>
      </c>
      <c r="EQ10" s="12" t="n">
        <v>0.5362650752</v>
      </c>
      <c r="ER10" s="12" t="n">
        <v>0.6207640767</v>
      </c>
      <c r="ES10" s="12" t="n">
        <v>0.0158088878</v>
      </c>
      <c r="ET10" s="12" t="n">
        <v>0.8946310282</v>
      </c>
      <c r="EU10" s="12" t="n">
        <v>0.5613366218</v>
      </c>
      <c r="EV10" s="12" t="n">
        <v>0.1275796141</v>
      </c>
      <c r="EW10" s="12" t="n">
        <v>0.4758957326</v>
      </c>
      <c r="EX10" s="12" t="n">
        <v>0.5681368113</v>
      </c>
      <c r="EY10" s="12" t="n">
        <v>0.6547979116</v>
      </c>
      <c r="EZ10" s="12" t="n">
        <v>-0.0037547208</v>
      </c>
      <c r="FA10" s="12" t="n">
        <v>0.8738823533</v>
      </c>
      <c r="FB10" s="12" t="n">
        <v>0.5037807815</v>
      </c>
      <c r="FC10" s="12" t="n">
        <v>0.116707394</v>
      </c>
      <c r="FD10" s="12" t="n">
        <v>0.4247481227</v>
      </c>
      <c r="FE10" s="12" t="n">
        <v>0.5060583949</v>
      </c>
      <c r="FF10" s="12" t="n">
        <v>0.5857104063</v>
      </c>
      <c r="FG10" s="12" t="n">
        <v>0.0169385746</v>
      </c>
      <c r="FH10" s="12" t="n">
        <v>0.3264025152</v>
      </c>
      <c r="FI10" s="12" t="n">
        <v>0.0854900962</v>
      </c>
      <c r="FJ10" s="12" t="n">
        <v>0.0429034083</v>
      </c>
      <c r="FK10" s="12" t="n">
        <v>0.051923804</v>
      </c>
      <c r="FL10" s="12" t="n">
        <v>0.0749987587</v>
      </c>
      <c r="FM10" s="12" t="n">
        <v>0.1102928519</v>
      </c>
      <c r="FN10" s="12" t="n">
        <v>0.0169465337</v>
      </c>
      <c r="FO10" s="12" t="n">
        <v>0.3350944817</v>
      </c>
      <c r="FP10" s="12" t="n">
        <v>0.0842082085</v>
      </c>
      <c r="FQ10" s="12" t="n">
        <v>0.0422335699</v>
      </c>
      <c r="FR10" s="12" t="n">
        <v>0.0511922203</v>
      </c>
      <c r="FS10" s="12" t="n">
        <v>0.0739720613</v>
      </c>
      <c r="FT10" s="12" t="n">
        <v>0.1081419364</v>
      </c>
      <c r="FU10" s="12" t="n">
        <v>0.0149976993</v>
      </c>
      <c r="FV10" s="12" t="n">
        <v>0.3446158469</v>
      </c>
      <c r="FW10" s="12" t="n">
        <v>0.0863104266</v>
      </c>
      <c r="FX10" s="12" t="n">
        <v>0.0420087944</v>
      </c>
      <c r="FY10" s="12" t="n">
        <v>0.0533209741</v>
      </c>
      <c r="FZ10" s="12" t="n">
        <v>0.0765410438</v>
      </c>
      <c r="GA10" s="12" t="n">
        <v>0.1104699373</v>
      </c>
    </row>
    <row r="11" customFormat="false" ht="13.8" hidden="false" customHeight="false" outlineLevel="0" collapsed="false">
      <c r="A11" s="13" t="n">
        <v>10</v>
      </c>
      <c r="B11" s="13" t="n">
        <v>249.965217712587</v>
      </c>
      <c r="C11" s="13" t="n">
        <v>51.42568985</v>
      </c>
      <c r="D11" s="13" t="n">
        <v>30.11174829</v>
      </c>
      <c r="E11" s="13" t="n">
        <v>15.17</v>
      </c>
      <c r="F11" s="13" t="s">
        <v>181</v>
      </c>
      <c r="G11" s="13" t="n">
        <v>0</v>
      </c>
      <c r="H11" s="13" t="s">
        <v>182</v>
      </c>
      <c r="I11" s="13" t="n">
        <v>2</v>
      </c>
      <c r="J11" s="13" t="n">
        <v>100</v>
      </c>
      <c r="K11" s="13" t="n">
        <v>1990</v>
      </c>
      <c r="L11" s="13" t="n">
        <v>7450</v>
      </c>
      <c r="M11" s="13"/>
      <c r="N11" s="13"/>
      <c r="O11" s="13"/>
      <c r="P11" s="14" t="n">
        <f aca="false">_xlfn.IFS(M11=0,K11,M11&gt;0,(J11*K11+M11*N11)/(J11+M11))</f>
        <v>1990</v>
      </c>
      <c r="Q11" s="14" t="n">
        <f aca="false">_xlfn.IFS(M11=0,L11,M11&gt;0,(J11*L11+M11*O11)/(J11+M11))</f>
        <v>7450</v>
      </c>
      <c r="R11" s="0" t="s">
        <v>187</v>
      </c>
      <c r="S11" s="0" t="n">
        <v>3</v>
      </c>
      <c r="T11" s="0" t="n">
        <v>299209.988</v>
      </c>
      <c r="U11" s="0" t="n">
        <v>5701122.689</v>
      </c>
      <c r="V11" s="1" t="n">
        <v>2527.09514</v>
      </c>
      <c r="W11" s="1" t="n">
        <v>1005.7301284</v>
      </c>
      <c r="X11" s="0" t="n">
        <v>54</v>
      </c>
      <c r="Y11" s="7" t="n">
        <v>3.151111</v>
      </c>
      <c r="Z11" s="7" t="n">
        <v>3.145</v>
      </c>
      <c r="AA11" s="7" t="n">
        <v>0.190988</v>
      </c>
      <c r="AB11" s="15" t="n">
        <f aca="false">SQRT((T11-298142)^2+(U11-5697101)^2)/1000</f>
        <v>4.16107928077164</v>
      </c>
      <c r="AC11" s="0" t="n">
        <v>15</v>
      </c>
      <c r="AD11" s="13" t="n">
        <v>26</v>
      </c>
      <c r="AE11" s="13" t="n">
        <v>30</v>
      </c>
      <c r="AF11" s="13" t="n">
        <v>15.7413997683391</v>
      </c>
      <c r="AG11" s="13" t="n">
        <v>16.3616316424722</v>
      </c>
      <c r="AH11" s="13" t="n">
        <v>18.6856512296648</v>
      </c>
      <c r="AI11" s="15" t="n">
        <v>147.347509628227</v>
      </c>
      <c r="AJ11" s="15" t="n">
        <v>77.4262906578643</v>
      </c>
      <c r="AK11" s="15" t="n">
        <f aca="false">_xlfn.IFS(AND(H11="Pine",F11="n"),0.198*AF11^-0.757*AG11^1.342*AH11^0.642,AND(H11="Pine",F11="a"),0.144*AF11^-0.507*AG11^1.299*AH11^0.524,H11="Spruce",0.068*AF11^0.082*AG11^0.787*AH11^1.11,H11="Birch",0.183*AF11^-0.171*AG11^0.806*AH11^0.803,H11="Alder",0.048*AF11^0.156*AG11^0.514*AH11^1.165,H11="Oak",0.132*AF11^-0.037*AG11^0.633*AH11^1.039,H11="Aspen",0.445*AF11^0.651*AG11^-0.617*AH11^1.049)</f>
        <v>11.40570254015</v>
      </c>
      <c r="AL11" s="15" t="n">
        <v>10.9948410854511</v>
      </c>
      <c r="AM11" s="15" t="n">
        <v>2.32902243730348</v>
      </c>
      <c r="AN11" s="15" t="n">
        <v>90.7501541806188</v>
      </c>
      <c r="AO11" s="1" t="n">
        <v>136.653305053711</v>
      </c>
      <c r="AP11" s="1" t="n">
        <v>77.1485214233398</v>
      </c>
      <c r="AQ11" s="15" t="n">
        <v>9.12515354156494</v>
      </c>
      <c r="AR11" s="15" t="n">
        <v>12.6026563644409</v>
      </c>
      <c r="AS11" s="15" t="n">
        <v>2.57012152671814</v>
      </c>
      <c r="AT11" s="1" t="n">
        <v>92.3212966918945</v>
      </c>
      <c r="AU11" s="1" t="n">
        <v>142.944808959961</v>
      </c>
      <c r="AV11" s="1" t="n">
        <v>75.0281219482422</v>
      </c>
      <c r="AW11" s="15" t="n">
        <v>9.43822288513184</v>
      </c>
      <c r="AX11" s="15" t="n">
        <v>10.5896577835083</v>
      </c>
      <c r="AY11" s="15" t="n">
        <v>1.84927380084992</v>
      </c>
      <c r="AZ11" s="1" t="n">
        <v>87.4670562744141</v>
      </c>
      <c r="BA11" s="16" t="n">
        <f aca="false">_xlfn.IFS(AI11&lt;10,AI11,AI11&lt;250,AU11,AI11&gt;=250,AO11)</f>
        <v>142.944808959961</v>
      </c>
      <c r="BB11" s="17" t="n">
        <f aca="false">_xlfn.IFS(AI11&lt;10,AJ11,AI11&lt;250,AV11,AI11&gt;=250,AP11)*0.1</f>
        <v>7.50281219482422</v>
      </c>
      <c r="BC11" s="17" t="n">
        <f aca="false">_xlfn.IFS(AI11&lt;10,AK11,AI11&lt;250,AX11,AI11&gt;=250,AQ11)*0.1</f>
        <v>1.05896577835083</v>
      </c>
      <c r="BD11" s="4" t="n">
        <f aca="false">AR11*0.1</f>
        <v>1.26026563644409</v>
      </c>
      <c r="BE11" s="4" t="n">
        <f aca="false">AY11*0.1</f>
        <v>0.184927380084992</v>
      </c>
      <c r="BF11" s="3" t="n">
        <f aca="false">BB11+BD11+BE11</f>
        <v>8.9480052113533</v>
      </c>
      <c r="BG11" s="12" t="n">
        <v>249.923</v>
      </c>
      <c r="BH11" s="12" t="n">
        <f aca="false">BS11*0.04</f>
        <v>127.04</v>
      </c>
      <c r="BI11" s="7" t="n">
        <f aca="false">BH11/BG11</f>
        <v>0.508316561500942</v>
      </c>
      <c r="BJ11" s="12" t="n">
        <v>8.92</v>
      </c>
      <c r="BK11" s="12" t="n">
        <v>3176</v>
      </c>
      <c r="BL11" s="12" t="n">
        <v>-0.0088078184</v>
      </c>
      <c r="BM11" s="12" t="n">
        <v>17.471914291</v>
      </c>
      <c r="BN11" s="12" t="n">
        <v>6.152987469</v>
      </c>
      <c r="BO11" s="12" t="n">
        <v>5.6448735932</v>
      </c>
      <c r="BP11" s="12" t="n">
        <v>0.131826818</v>
      </c>
      <c r="BQ11" s="12" t="n">
        <v>5.3157019615</v>
      </c>
      <c r="BR11" s="12" t="n">
        <v>11.988630295</v>
      </c>
      <c r="BS11" s="12" t="n">
        <v>3176</v>
      </c>
      <c r="BT11" s="12" t="n">
        <v>0.5296030045</v>
      </c>
      <c r="BU11" s="12" t="n">
        <v>17.255407333</v>
      </c>
      <c r="BV11" s="12" t="n">
        <v>10.844546999</v>
      </c>
      <c r="BW11" s="12" t="n">
        <v>3.8962908176</v>
      </c>
      <c r="BX11" s="12" t="n">
        <v>8.689447403</v>
      </c>
      <c r="BY11" s="12" t="n">
        <v>12.302809715</v>
      </c>
      <c r="BZ11" s="12" t="n">
        <v>13.657423973</v>
      </c>
      <c r="CA11" s="12" t="n">
        <v>29</v>
      </c>
      <c r="CB11" s="12" t="n">
        <v>249</v>
      </c>
      <c r="CC11" s="12" t="n">
        <v>130.71588741</v>
      </c>
      <c r="CD11" s="12" t="n">
        <v>37.071103704</v>
      </c>
      <c r="CE11" s="12" t="n">
        <v>103</v>
      </c>
      <c r="CF11" s="12" t="n">
        <v>133</v>
      </c>
      <c r="CG11" s="12" t="n">
        <v>159</v>
      </c>
      <c r="CH11" s="12" t="n">
        <v>33</v>
      </c>
      <c r="CI11" s="12" t="n">
        <v>242</v>
      </c>
      <c r="CJ11" s="12" t="n">
        <v>136.56588446</v>
      </c>
      <c r="CK11" s="12" t="n">
        <v>35.953943722</v>
      </c>
      <c r="CL11" s="12" t="n">
        <v>110</v>
      </c>
      <c r="CM11" s="12" t="n">
        <v>139</v>
      </c>
      <c r="CN11" s="12" t="n">
        <v>164</v>
      </c>
      <c r="CO11" s="12" t="n">
        <v>21</v>
      </c>
      <c r="CP11" s="12" t="n">
        <v>240</v>
      </c>
      <c r="CQ11" s="12" t="n">
        <v>95.905564626</v>
      </c>
      <c r="CR11" s="12" t="n">
        <v>29.997146942</v>
      </c>
      <c r="CS11" s="12" t="n">
        <v>73</v>
      </c>
      <c r="CT11" s="12" t="n">
        <v>94</v>
      </c>
      <c r="CU11" s="12" t="n">
        <v>115</v>
      </c>
      <c r="CV11" s="12" t="n">
        <v>0.0048207017</v>
      </c>
      <c r="CW11" s="12" t="n">
        <v>0.0078601735</v>
      </c>
      <c r="CX11" s="12" t="n">
        <v>0.0051955413</v>
      </c>
      <c r="CY11" s="12" t="n">
        <v>0.0002503754</v>
      </c>
      <c r="CZ11" s="12" t="n">
        <v>0.0050406195</v>
      </c>
      <c r="DA11" s="12" t="n">
        <v>0.0051431395</v>
      </c>
      <c r="DB11" s="12" t="n">
        <v>0.0052762805</v>
      </c>
      <c r="DC11" s="12" t="n">
        <v>0.00480976</v>
      </c>
      <c r="DD11" s="12" t="n">
        <v>0.0083134212</v>
      </c>
      <c r="DE11" s="12" t="n">
        <v>0.0052024834</v>
      </c>
      <c r="DF11" s="12" t="n">
        <v>0.0002657784</v>
      </c>
      <c r="DG11" s="12" t="n">
        <v>0.0050406423</v>
      </c>
      <c r="DH11" s="12" t="n">
        <v>0.0051436326</v>
      </c>
      <c r="DI11" s="12" t="n">
        <v>0.0052860426</v>
      </c>
      <c r="DJ11" s="12" t="n">
        <v>0.0048416327</v>
      </c>
      <c r="DK11" s="12" t="n">
        <v>0.0085119018</v>
      </c>
      <c r="DL11" s="12" t="n">
        <v>0.0052467071</v>
      </c>
      <c r="DM11" s="12" t="n">
        <v>0.0002964805</v>
      </c>
      <c r="DN11" s="12" t="n">
        <v>0.0050692786</v>
      </c>
      <c r="DO11" s="12" t="n">
        <v>0.0051740762</v>
      </c>
      <c r="DP11" s="12" t="n">
        <v>0.0053281081</v>
      </c>
      <c r="DQ11" s="12" t="n">
        <v>56.739692688</v>
      </c>
      <c r="DR11" s="12" t="n">
        <v>3075.9199219</v>
      </c>
      <c r="DS11" s="12" t="n">
        <v>604.47423956</v>
      </c>
      <c r="DT11" s="12" t="n">
        <v>295.80390449</v>
      </c>
      <c r="DU11" s="12" t="n">
        <v>405.03295898</v>
      </c>
      <c r="DV11" s="12" t="n">
        <v>547.85131836</v>
      </c>
      <c r="DW11" s="12" t="n">
        <v>749.71276855</v>
      </c>
      <c r="DX11" s="12" t="n">
        <v>54.934661865</v>
      </c>
      <c r="DY11" s="12" t="n">
        <v>2930.5644531</v>
      </c>
      <c r="DZ11" s="12" t="n">
        <v>606.49363146</v>
      </c>
      <c r="EA11" s="12" t="n">
        <v>301.20794532</v>
      </c>
      <c r="EB11" s="12" t="n">
        <v>401.74404907</v>
      </c>
      <c r="EC11" s="12" t="n">
        <v>545.88317871</v>
      </c>
      <c r="ED11" s="12" t="n">
        <v>753.91094971</v>
      </c>
      <c r="EE11" s="12" t="n">
        <v>49.845611572</v>
      </c>
      <c r="EF11" s="12" t="n">
        <v>3106.4150391</v>
      </c>
      <c r="EG11" s="12" t="n">
        <v>560.77715683</v>
      </c>
      <c r="EH11" s="12" t="n">
        <v>288.02171763</v>
      </c>
      <c r="EI11" s="12" t="n">
        <v>367.36755371</v>
      </c>
      <c r="EJ11" s="12" t="n">
        <v>507.66876221</v>
      </c>
      <c r="EK11" s="12" t="n">
        <v>691.67529297</v>
      </c>
      <c r="EL11" s="12" t="n">
        <v>0.053230904</v>
      </c>
      <c r="EM11" s="12" t="n">
        <v>0.8814994097</v>
      </c>
      <c r="EN11" s="12" t="n">
        <v>0.5519688632</v>
      </c>
      <c r="EO11" s="12" t="n">
        <v>0.1269400387</v>
      </c>
      <c r="EP11" s="12" t="n">
        <v>0.4641841948</v>
      </c>
      <c r="EQ11" s="12" t="n">
        <v>0.5561310053</v>
      </c>
      <c r="ER11" s="12" t="n">
        <v>0.6435550451</v>
      </c>
      <c r="ES11" s="12" t="n">
        <v>0.0897889808</v>
      </c>
      <c r="ET11" s="12" t="n">
        <v>0.8847518563</v>
      </c>
      <c r="EU11" s="12" t="n">
        <v>0.5503886204</v>
      </c>
      <c r="EV11" s="12" t="n">
        <v>0.123143279</v>
      </c>
      <c r="EW11" s="12" t="n">
        <v>0.4653801918</v>
      </c>
      <c r="EX11" s="12" t="n">
        <v>0.5551741719</v>
      </c>
      <c r="EY11" s="12" t="n">
        <v>0.6359478831</v>
      </c>
      <c r="EZ11" s="12" t="n">
        <v>0.0710572079</v>
      </c>
      <c r="FA11" s="12" t="n">
        <v>0.8769548535</v>
      </c>
      <c r="FB11" s="12" t="n">
        <v>0.5097162606</v>
      </c>
      <c r="FC11" s="12" t="n">
        <v>0.1175138814</v>
      </c>
      <c r="FD11" s="12" t="n">
        <v>0.4297509491</v>
      </c>
      <c r="FE11" s="12" t="n">
        <v>0.5144143105</v>
      </c>
      <c r="FF11" s="12" t="n">
        <v>0.5919449329</v>
      </c>
      <c r="FG11" s="12" t="n">
        <v>0.0218435898</v>
      </c>
      <c r="FH11" s="12" t="n">
        <v>0.1849122345</v>
      </c>
      <c r="FI11" s="12" t="n">
        <v>0.0616500329</v>
      </c>
      <c r="FJ11" s="12" t="n">
        <v>0.0181198104</v>
      </c>
      <c r="FK11" s="12" t="n">
        <v>0.0492802188</v>
      </c>
      <c r="FL11" s="12" t="n">
        <v>0.0584410541</v>
      </c>
      <c r="FM11" s="12" t="n">
        <v>0.0702963248</v>
      </c>
      <c r="FN11" s="12" t="n">
        <v>0.0177889261</v>
      </c>
      <c r="FO11" s="12" t="n">
        <v>0.1744618863</v>
      </c>
      <c r="FP11" s="12" t="n">
        <v>0.0620133176</v>
      </c>
      <c r="FQ11" s="12" t="n">
        <v>0.0184290111</v>
      </c>
      <c r="FR11" s="12" t="n">
        <v>0.0491842665</v>
      </c>
      <c r="FS11" s="12" t="n">
        <v>0.0591296256</v>
      </c>
      <c r="FT11" s="12" t="n">
        <v>0.0709898546</v>
      </c>
      <c r="FU11" s="12" t="n">
        <v>0.0217419211</v>
      </c>
      <c r="FV11" s="12" t="n">
        <v>0.1930462569</v>
      </c>
      <c r="FW11" s="12" t="n">
        <v>0.0640521907</v>
      </c>
      <c r="FX11" s="12" t="n">
        <v>0.0199208702</v>
      </c>
      <c r="FY11" s="12" t="n">
        <v>0.0500795208</v>
      </c>
      <c r="FZ11" s="12" t="n">
        <v>0.0604585148</v>
      </c>
      <c r="GA11" s="12" t="n">
        <v>0.0736960396</v>
      </c>
    </row>
    <row r="12" customFormat="false" ht="13.8" hidden="false" customHeight="false" outlineLevel="0" collapsed="false">
      <c r="A12" s="13" t="n">
        <v>11</v>
      </c>
      <c r="B12" s="13" t="n">
        <v>99.9328056736299</v>
      </c>
      <c r="C12" s="13" t="n">
        <v>51.42621338</v>
      </c>
      <c r="D12" s="13" t="n">
        <v>30.11051595</v>
      </c>
      <c r="E12" s="13" t="n">
        <v>18.2</v>
      </c>
      <c r="F12" s="13" t="s">
        <v>181</v>
      </c>
      <c r="G12" s="13" t="n">
        <v>0</v>
      </c>
      <c r="H12" s="13" t="s">
        <v>182</v>
      </c>
      <c r="I12" s="13" t="n">
        <v>2</v>
      </c>
      <c r="J12" s="13" t="n">
        <v>100</v>
      </c>
      <c r="K12" s="13" t="n">
        <v>2300</v>
      </c>
      <c r="L12" s="13" t="n">
        <v>18600</v>
      </c>
      <c r="M12" s="13"/>
      <c r="N12" s="13"/>
      <c r="O12" s="13"/>
      <c r="P12" s="14" t="n">
        <f aca="false">_xlfn.IFS(M12=0,K12,M12&gt;0,(J12*K12+M12*N12)/(J12+M12))</f>
        <v>2300</v>
      </c>
      <c r="Q12" s="14" t="n">
        <f aca="false">_xlfn.IFS(M12=0,L12,M12&gt;0,(J12*L12+M12*O12)/(J12+M12))</f>
        <v>18600</v>
      </c>
      <c r="R12" s="0" t="s">
        <v>183</v>
      </c>
      <c r="S12" s="0" t="n">
        <v>2</v>
      </c>
      <c r="T12" s="0" t="n">
        <v>299128.76</v>
      </c>
      <c r="U12" s="0" t="n">
        <v>5701185.241</v>
      </c>
      <c r="V12" s="1" t="n">
        <v>2406.3344169</v>
      </c>
      <c r="W12" s="1" t="n">
        <v>957.09083237</v>
      </c>
      <c r="X12" s="0" t="n">
        <v>20</v>
      </c>
      <c r="Y12" s="7" t="n">
        <v>2.998</v>
      </c>
      <c r="Z12" s="7" t="n">
        <v>2.95</v>
      </c>
      <c r="AA12" s="7" t="n">
        <v>0.150419</v>
      </c>
      <c r="AB12" s="15" t="n">
        <f aca="false">SQRT((T12-298142)^2+(U12-5697101)^2)/1000</f>
        <v>4.20175199692749</v>
      </c>
      <c r="AC12" s="0" t="n">
        <v>14</v>
      </c>
      <c r="AD12" s="13" t="n">
        <v>35</v>
      </c>
      <c r="AE12" s="13" t="n">
        <v>15</v>
      </c>
      <c r="AF12" s="13" t="n">
        <v>3.67229006012792</v>
      </c>
      <c r="AG12" s="13" t="n">
        <v>7.54337687816445</v>
      </c>
      <c r="AH12" s="13" t="n">
        <v>3.70957195312107</v>
      </c>
      <c r="AI12" s="15" t="n">
        <v>22.9245768673902</v>
      </c>
      <c r="AJ12" s="15" t="n">
        <v>11.8182065523857</v>
      </c>
      <c r="AK12" s="15" t="n">
        <f aca="false">_xlfn.IFS(AND(H12="Pine",F12="n"),0.198*AF12^-0.757*AG12^1.342*AH12^0.642,AND(H12="Pine",F12="a"),0.144*AF12^-0.507*AG12^1.299*AH12^0.524,H12="Spruce",0.068*AF12^0.082*AG12^0.787*AH12^1.11,H12="Birch",0.183*AF12^-0.171*AG12^0.806*AH12^0.803,H12="Alder",0.048*AF12^0.156*AG12^0.514*AH12^1.165,H12="Oak",0.132*AF12^-0.037*AG12^0.633*AH12^1.039,H12="Aspen",0.445*AF12^0.651*AG12^-0.617*AH12^1.049)</f>
        <v>2.1395966899145</v>
      </c>
      <c r="AL12" s="15" t="n">
        <v>5.65330256972923</v>
      </c>
      <c r="AM12" s="15" t="n">
        <v>1.415768177807</v>
      </c>
      <c r="AN12" s="15" t="n">
        <v>18.887277299922</v>
      </c>
      <c r="AO12" s="1" t="n">
        <v>26.6193256378174</v>
      </c>
      <c r="AP12" s="1" t="n">
        <v>20.0594139099121</v>
      </c>
      <c r="AQ12" s="15" t="n">
        <v>3.17835068702698</v>
      </c>
      <c r="AR12" s="15" t="n">
        <v>3.90776038169861</v>
      </c>
      <c r="AS12" s="15" t="n">
        <v>1.54228842258453</v>
      </c>
      <c r="AT12" s="1" t="n">
        <v>25.5094623565674</v>
      </c>
      <c r="AU12" s="1" t="n">
        <v>24.3067989349365</v>
      </c>
      <c r="AV12" s="1" t="n">
        <v>12.8645725250244</v>
      </c>
      <c r="AW12" s="15" t="n">
        <v>2.33139133453369</v>
      </c>
      <c r="AX12" s="15" t="n">
        <v>3.15402030944824</v>
      </c>
      <c r="AY12" s="15" t="n">
        <v>0.912261784076691</v>
      </c>
      <c r="AZ12" s="1" t="n">
        <v>16.9308547973633</v>
      </c>
      <c r="BA12" s="16" t="n">
        <f aca="false">_xlfn.IFS(AI12&lt;10,AI12,AI12&lt;250,AU12,AI12&gt;=250,AO12)</f>
        <v>24.3067989349365</v>
      </c>
      <c r="BB12" s="17" t="n">
        <f aca="false">_xlfn.IFS(AI12&lt;10,AJ12,AI12&lt;250,AV12,AI12&gt;=250,AP12)*0.1</f>
        <v>1.28645725250244</v>
      </c>
      <c r="BC12" s="17" t="n">
        <f aca="false">_xlfn.IFS(AI12&lt;10,AK12,AI12&lt;250,AX12,AI12&gt;=250,AQ12)*0.1</f>
        <v>0.315402030944824</v>
      </c>
      <c r="BD12" s="4" t="n">
        <f aca="false">AR12*0.1</f>
        <v>0.390776038169861</v>
      </c>
      <c r="BE12" s="4" t="n">
        <f aca="false">AY12*0.1</f>
        <v>0.0912261784076691</v>
      </c>
      <c r="BF12" s="3" t="n">
        <f aca="false">BB12+BD12+BE12</f>
        <v>1.76845946907997</v>
      </c>
      <c r="BG12" s="12" t="n">
        <v>99.964</v>
      </c>
      <c r="BH12" s="12" t="n">
        <f aca="false">BS12*0.04</f>
        <v>61.88</v>
      </c>
      <c r="BI12" s="7" t="n">
        <f aca="false">BH12/BG12</f>
        <v>0.619022848225361</v>
      </c>
      <c r="BJ12" s="12" t="n">
        <v>5.64</v>
      </c>
      <c r="BK12" s="12" t="n">
        <v>1547</v>
      </c>
      <c r="BL12" s="12" t="n">
        <v>0</v>
      </c>
      <c r="BM12" s="12" t="n">
        <v>7.9710788727</v>
      </c>
      <c r="BN12" s="12" t="n">
        <v>4.8654918501</v>
      </c>
      <c r="BO12" s="12" t="n">
        <v>2.0012253195</v>
      </c>
      <c r="BP12" s="12" t="n">
        <v>4.2253856659</v>
      </c>
      <c r="BQ12" s="12" t="n">
        <v>5.4703474045</v>
      </c>
      <c r="BR12" s="12" t="n">
        <v>6.2756538391</v>
      </c>
      <c r="BS12" s="12" t="n">
        <v>1547</v>
      </c>
      <c r="BT12" s="12" t="n">
        <v>0.3516990244</v>
      </c>
      <c r="BU12" s="12" t="n">
        <v>8.2937898636</v>
      </c>
      <c r="BV12" s="12" t="n">
        <v>5.2441250572</v>
      </c>
      <c r="BW12" s="12" t="n">
        <v>1.7390002143</v>
      </c>
      <c r="BX12" s="12" t="n">
        <v>4.3466553688</v>
      </c>
      <c r="BY12" s="12" t="n">
        <v>5.7098026276</v>
      </c>
      <c r="BZ12" s="12" t="n">
        <v>6.5569462776</v>
      </c>
      <c r="CA12" s="12" t="n">
        <v>22</v>
      </c>
      <c r="CB12" s="12" t="n">
        <v>249</v>
      </c>
      <c r="CC12" s="12" t="n">
        <v>120.7823717</v>
      </c>
      <c r="CD12" s="12" t="n">
        <v>33.679839815</v>
      </c>
      <c r="CE12" s="12" t="n">
        <v>97</v>
      </c>
      <c r="CF12" s="12" t="n">
        <v>124</v>
      </c>
      <c r="CG12" s="12" t="n">
        <v>146</v>
      </c>
      <c r="CH12" s="12" t="n">
        <v>35</v>
      </c>
      <c r="CI12" s="12" t="n">
        <v>250</v>
      </c>
      <c r="CJ12" s="12" t="n">
        <v>133.91424072</v>
      </c>
      <c r="CK12" s="12" t="n">
        <v>34.987538142</v>
      </c>
      <c r="CL12" s="12" t="n">
        <v>109</v>
      </c>
      <c r="CM12" s="12" t="n">
        <v>137</v>
      </c>
      <c r="CN12" s="12" t="n">
        <v>160</v>
      </c>
      <c r="CO12" s="12" t="n">
        <v>16</v>
      </c>
      <c r="CP12" s="12" t="n">
        <v>250</v>
      </c>
      <c r="CQ12" s="12" t="n">
        <v>87.658133807</v>
      </c>
      <c r="CR12" s="12" t="n">
        <v>24.369638728</v>
      </c>
      <c r="CS12" s="12" t="n">
        <v>71</v>
      </c>
      <c r="CT12" s="12" t="n">
        <v>88</v>
      </c>
      <c r="CU12" s="12" t="n">
        <v>104</v>
      </c>
      <c r="CV12" s="12" t="n">
        <v>0.0048382608</v>
      </c>
      <c r="CW12" s="12" t="n">
        <v>0.0083617633</v>
      </c>
      <c r="CX12" s="12" t="n">
        <v>0.0051920225</v>
      </c>
      <c r="CY12" s="12" t="n">
        <v>0.0002091668</v>
      </c>
      <c r="CZ12" s="12" t="n">
        <v>0.005056899</v>
      </c>
      <c r="DA12" s="12" t="n">
        <v>0.0051518972</v>
      </c>
      <c r="DB12" s="12" t="n">
        <v>0.0052770693</v>
      </c>
      <c r="DC12" s="12" t="n">
        <v>0.0048145805</v>
      </c>
      <c r="DD12" s="12" t="n">
        <v>0.0068085548</v>
      </c>
      <c r="DE12" s="12" t="n">
        <v>0.0051881601</v>
      </c>
      <c r="DF12" s="12" t="n">
        <v>0.0001924207</v>
      </c>
      <c r="DG12" s="12" t="n">
        <v>0.0050528501</v>
      </c>
      <c r="DH12" s="12" t="n">
        <v>0.0051562246</v>
      </c>
      <c r="DI12" s="12" t="n">
        <v>0.0052782139</v>
      </c>
      <c r="DJ12" s="12" t="n">
        <v>0.0048503131</v>
      </c>
      <c r="DK12" s="12" t="n">
        <v>0.0070156972</v>
      </c>
      <c r="DL12" s="12" t="n">
        <v>0.0052331173</v>
      </c>
      <c r="DM12" s="12" t="n">
        <v>0.0002126644</v>
      </c>
      <c r="DN12" s="12" t="n">
        <v>0.0050877039</v>
      </c>
      <c r="DO12" s="12" t="n">
        <v>0.0051893112</v>
      </c>
      <c r="DP12" s="12" t="n">
        <v>0.0053248941</v>
      </c>
      <c r="DQ12" s="12" t="n">
        <v>119.97124481</v>
      </c>
      <c r="DR12" s="12" t="n">
        <v>2125.4436035</v>
      </c>
      <c r="DS12" s="12" t="n">
        <v>548.43861532</v>
      </c>
      <c r="DT12" s="12" t="n">
        <v>228.66990185</v>
      </c>
      <c r="DU12" s="12" t="n">
        <v>382.65661621</v>
      </c>
      <c r="DV12" s="12" t="n">
        <v>507.21582031</v>
      </c>
      <c r="DW12" s="12" t="n">
        <v>674.51080322</v>
      </c>
      <c r="DX12" s="12" t="n">
        <v>116.56897736</v>
      </c>
      <c r="DY12" s="12" t="n">
        <v>2248.7929688</v>
      </c>
      <c r="DZ12" s="12" t="n">
        <v>555.98912328</v>
      </c>
      <c r="EA12" s="12" t="n">
        <v>241.72245479</v>
      </c>
      <c r="EB12" s="12" t="n">
        <v>383.72595215</v>
      </c>
      <c r="EC12" s="12" t="n">
        <v>510.59466553</v>
      </c>
      <c r="ED12" s="12" t="n">
        <v>679.74072266</v>
      </c>
      <c r="EE12" s="12" t="n">
        <v>100.24420166</v>
      </c>
      <c r="EF12" s="12" t="n">
        <v>1901.1065674</v>
      </c>
      <c r="EG12" s="12" t="n">
        <v>502.59166061</v>
      </c>
      <c r="EH12" s="12" t="n">
        <v>204.06316825</v>
      </c>
      <c r="EI12" s="12" t="n">
        <v>356.67736816</v>
      </c>
      <c r="EJ12" s="12" t="n">
        <v>469.54153442</v>
      </c>
      <c r="EK12" s="12" t="n">
        <v>613.26049805</v>
      </c>
      <c r="EL12" s="12" t="n">
        <v>0.0431796536</v>
      </c>
      <c r="EM12" s="12" t="n">
        <v>0.8660309315</v>
      </c>
      <c r="EN12" s="12" t="n">
        <v>0.5581503502</v>
      </c>
      <c r="EO12" s="12" t="n">
        <v>0.1170314777</v>
      </c>
      <c r="EP12" s="12" t="n">
        <v>0.4774872661</v>
      </c>
      <c r="EQ12" s="12" t="n">
        <v>0.55909127</v>
      </c>
      <c r="ER12" s="12" t="n">
        <v>0.6404001117</v>
      </c>
      <c r="ES12" s="12" t="n">
        <v>0.1223187894</v>
      </c>
      <c r="ET12" s="12" t="n">
        <v>0.8796595931</v>
      </c>
      <c r="EU12" s="12" t="n">
        <v>0.5642814438</v>
      </c>
      <c r="EV12" s="12" t="n">
        <v>0.11363813</v>
      </c>
      <c r="EW12" s="12" t="n">
        <v>0.4859681726</v>
      </c>
      <c r="EX12" s="12" t="n">
        <v>0.5645806789</v>
      </c>
      <c r="EY12" s="12" t="n">
        <v>0.6415919066</v>
      </c>
      <c r="EZ12" s="12" t="n">
        <v>0.0319760516</v>
      </c>
      <c r="FA12" s="12" t="n">
        <v>0.8623916507</v>
      </c>
      <c r="FB12" s="12" t="n">
        <v>0.4933010004</v>
      </c>
      <c r="FC12" s="12" t="n">
        <v>0.1061450925</v>
      </c>
      <c r="FD12" s="12" t="n">
        <v>0.4220829308</v>
      </c>
      <c r="FE12" s="12" t="n">
        <v>0.4956142306</v>
      </c>
      <c r="FF12" s="12" t="n">
        <v>0.5635807514</v>
      </c>
      <c r="FG12" s="12" t="n">
        <v>0.0235999916</v>
      </c>
      <c r="FH12" s="12" t="n">
        <v>0.1713610143</v>
      </c>
      <c r="FI12" s="12" t="n">
        <v>0.0608114499</v>
      </c>
      <c r="FJ12" s="12" t="n">
        <v>0.0157995181</v>
      </c>
      <c r="FK12" s="12" t="n">
        <v>0.049955789</v>
      </c>
      <c r="FL12" s="12" t="n">
        <v>0.0591366179</v>
      </c>
      <c r="FM12" s="12" t="n">
        <v>0.0692994744</v>
      </c>
      <c r="FN12" s="12" t="n">
        <v>0.0212090202</v>
      </c>
      <c r="FO12" s="12" t="n">
        <v>0.1642907858</v>
      </c>
      <c r="FP12" s="12" t="n">
        <v>0.0613078669</v>
      </c>
      <c r="FQ12" s="12" t="n">
        <v>0.0162481729</v>
      </c>
      <c r="FR12" s="12" t="n">
        <v>0.0502283722</v>
      </c>
      <c r="FS12" s="12" t="n">
        <v>0.0593621805</v>
      </c>
      <c r="FT12" s="12" t="n">
        <v>0.0701860115</v>
      </c>
      <c r="FU12" s="12" t="n">
        <v>0.025769135</v>
      </c>
      <c r="FV12" s="12" t="n">
        <v>0.1680409312</v>
      </c>
      <c r="FW12" s="12" t="n">
        <v>0.0628379728</v>
      </c>
      <c r="FX12" s="12" t="n">
        <v>0.015997504</v>
      </c>
      <c r="FY12" s="12" t="n">
        <v>0.0514938906</v>
      </c>
      <c r="FZ12" s="12" t="n">
        <v>0.0607023686</v>
      </c>
      <c r="GA12" s="12" t="n">
        <v>0.0721248686</v>
      </c>
    </row>
    <row r="13" customFormat="false" ht="13.8" hidden="false" customHeight="false" outlineLevel="0" collapsed="false">
      <c r="A13" s="13" t="n">
        <v>12</v>
      </c>
      <c r="B13" s="13" t="n">
        <v>249.965217712587</v>
      </c>
      <c r="C13" s="13" t="n">
        <v>51.42525339</v>
      </c>
      <c r="D13" s="13" t="n">
        <v>30.10985566</v>
      </c>
      <c r="E13" s="13" t="n">
        <v>12.14</v>
      </c>
      <c r="F13" s="13" t="s">
        <v>184</v>
      </c>
      <c r="G13" s="13" t="n">
        <v>1</v>
      </c>
      <c r="H13" s="13" t="s">
        <v>185</v>
      </c>
      <c r="I13" s="13" t="n">
        <v>0</v>
      </c>
      <c r="J13" s="13" t="n">
        <v>80</v>
      </c>
      <c r="K13" s="13" t="n">
        <v>2670</v>
      </c>
      <c r="L13" s="13" t="n">
        <v>5400</v>
      </c>
      <c r="M13" s="13"/>
      <c r="N13" s="13"/>
      <c r="O13" s="13"/>
      <c r="P13" s="14" t="n">
        <f aca="false">_xlfn.IFS(M13=0,K13,M13&gt;0,(J13*K13+M13*N13)/(J13+M13))</f>
        <v>2670</v>
      </c>
      <c r="Q13" s="14" t="n">
        <f aca="false">_xlfn.IFS(M13=0,L13,M13&gt;0,(J13*L13+M13*O13)/(J13+M13))</f>
        <v>5400</v>
      </c>
      <c r="R13" s="0" t="s">
        <v>183</v>
      </c>
      <c r="S13" s="0" t="n">
        <v>2</v>
      </c>
      <c r="T13" s="0" t="n">
        <v>299089.19</v>
      </c>
      <c r="U13" s="0" t="n">
        <v>5701068.788</v>
      </c>
      <c r="V13" s="1" t="n">
        <v>2682.6265122</v>
      </c>
      <c r="W13" s="1" t="n">
        <v>1078.7255122</v>
      </c>
      <c r="X13" s="0" t="n">
        <v>28</v>
      </c>
      <c r="Y13" s="7" t="n">
        <v>3.255357</v>
      </c>
      <c r="Z13" s="7" t="n">
        <v>3.285</v>
      </c>
      <c r="AA13" s="7" t="n">
        <v>0.369647</v>
      </c>
      <c r="AB13" s="15" t="n">
        <f aca="false">SQRT((T13-298142)^2+(U13-5697101)^2)/1000</f>
        <v>4.07927818480693</v>
      </c>
      <c r="AC13" s="0" t="n">
        <v>13</v>
      </c>
      <c r="AD13" s="13" t="n">
        <v>42</v>
      </c>
      <c r="AE13" s="13" t="n">
        <v>45</v>
      </c>
      <c r="AF13" s="13" t="n">
        <v>18.0419738530134</v>
      </c>
      <c r="AG13" s="13" t="n">
        <v>20.1454331402418</v>
      </c>
      <c r="AH13" s="13" t="n">
        <v>39.8880683303505</v>
      </c>
      <c r="AI13" s="15" t="n">
        <v>392.425432592826</v>
      </c>
      <c r="AJ13" s="15" t="n">
        <v>153.526860311852</v>
      </c>
      <c r="AK13" s="15" t="n">
        <f aca="false">_xlfn.IFS(AND(H13="Pine",F13="n"),0.198*AF13^-0.757*AG13^1.342*AH13^0.642,AND(H13="Pine",F13="a"),0.144*AF13^-0.507*AG13^1.299*AH13^0.524,H13="Spruce",0.068*AF13^0.082*AG13^0.787*AH13^1.11,H13="Birch",0.183*AF13^-0.171*AG13^0.806*AH13^0.803,H13="Alder",0.048*AF13^0.156*AG13^0.514*AH13^1.165,H13="Oak",0.132*AF13^-0.037*AG13^0.633*AH13^1.039,H13="Aspen",0.445*AF13^0.651*AG13^-0.617*AH13^1.049)</f>
        <v>11.3342719720404</v>
      </c>
      <c r="AL13" s="15" t="n">
        <v>14.6355039844609</v>
      </c>
      <c r="AM13" s="15" t="n">
        <v>7.15657356053524</v>
      </c>
      <c r="AN13" s="15" t="n">
        <v>175.318937856848</v>
      </c>
      <c r="AO13" s="1" t="n">
        <v>369.474517822266</v>
      </c>
      <c r="AP13" s="1" t="n">
        <v>152.772384643555</v>
      </c>
      <c r="AQ13" s="15" t="n">
        <v>9.64685153961182</v>
      </c>
      <c r="AR13" s="15" t="n">
        <v>13.5252485275269</v>
      </c>
      <c r="AS13" s="15" t="n">
        <v>7.22547197341919</v>
      </c>
      <c r="AT13" s="1" t="n">
        <v>173.52311706543</v>
      </c>
      <c r="AU13" s="1" t="n">
        <v>382.560211181641</v>
      </c>
      <c r="AV13" s="1" t="n">
        <v>148.100128173828</v>
      </c>
      <c r="AW13" s="15" t="n">
        <v>9.57959842681885</v>
      </c>
      <c r="AX13" s="15" t="n">
        <v>12.2422466278076</v>
      </c>
      <c r="AY13" s="15" t="n">
        <v>6.21610069274902</v>
      </c>
      <c r="AZ13" s="1" t="n">
        <v>166.558471679688</v>
      </c>
      <c r="BA13" s="16" t="n">
        <f aca="false">_xlfn.IFS(AI13&lt;10,AI13,AI13&lt;250,AU13,AI13&gt;=250,AO13)</f>
        <v>369.474517822266</v>
      </c>
      <c r="BB13" s="17" t="n">
        <f aca="false">_xlfn.IFS(AI13&lt;10,AJ13,AI13&lt;250,AV13,AI13&gt;=250,AP13)*0.1</f>
        <v>15.2772384643555</v>
      </c>
      <c r="BC13" s="17" t="n">
        <f aca="false">_xlfn.IFS(AI13&lt;10,AK13,AI13&lt;250,AX13,AI13&gt;=250,AQ13)*0.1</f>
        <v>0.964685153961182</v>
      </c>
      <c r="BD13" s="4" t="n">
        <f aca="false">AR13*0.1</f>
        <v>1.35252485275269</v>
      </c>
      <c r="BE13" s="4" t="n">
        <f aca="false">AY13*0.1</f>
        <v>0.621610069274902</v>
      </c>
      <c r="BF13" s="3" t="n">
        <f aca="false">BB13+BD13+BE13</f>
        <v>17.2513733863831</v>
      </c>
      <c r="BG13" s="12" t="n">
        <v>249.923</v>
      </c>
      <c r="BH13" s="12" t="n">
        <f aca="false">BS13*0.04</f>
        <v>250.16</v>
      </c>
      <c r="BI13" s="7" t="n">
        <f aca="false">BH13/BG13</f>
        <v>1.00094829207396</v>
      </c>
      <c r="BJ13" s="12" t="n">
        <v>8.92</v>
      </c>
      <c r="BK13" s="12" t="n">
        <v>6254</v>
      </c>
      <c r="BL13" s="12" t="n">
        <v>15.556078911</v>
      </c>
      <c r="BM13" s="12" t="n">
        <v>21.356046677</v>
      </c>
      <c r="BN13" s="12" t="n">
        <v>18.224040603</v>
      </c>
      <c r="BO13" s="12" t="n">
        <v>1.116730129</v>
      </c>
      <c r="BP13" s="12" t="n">
        <v>17.448190689</v>
      </c>
      <c r="BQ13" s="12" t="n">
        <v>18.200056076</v>
      </c>
      <c r="BR13" s="12" t="n">
        <v>19.034786224</v>
      </c>
      <c r="BS13" s="12" t="n">
        <v>6254</v>
      </c>
      <c r="BT13" s="12" t="n">
        <v>15.249948502</v>
      </c>
      <c r="BU13" s="12" t="n">
        <v>21.530584335</v>
      </c>
      <c r="BV13" s="12" t="n">
        <v>18.071161664</v>
      </c>
      <c r="BW13" s="12" t="n">
        <v>1.1823300916</v>
      </c>
      <c r="BX13" s="12" t="n">
        <v>17.253759384</v>
      </c>
      <c r="BY13" s="12" t="n">
        <v>18.0402565</v>
      </c>
      <c r="BZ13" s="12" t="n">
        <v>18.917802811</v>
      </c>
      <c r="CA13" s="12" t="n">
        <v>6</v>
      </c>
      <c r="CB13" s="12" t="n">
        <v>247</v>
      </c>
      <c r="CC13" s="12" t="n">
        <v>107.31981234</v>
      </c>
      <c r="CD13" s="12" t="n">
        <v>47.383323017</v>
      </c>
      <c r="CE13" s="12" t="n">
        <v>65</v>
      </c>
      <c r="CF13" s="12" t="n">
        <v>110</v>
      </c>
      <c r="CG13" s="12" t="n">
        <v>149</v>
      </c>
      <c r="CH13" s="12" t="n">
        <v>9</v>
      </c>
      <c r="CI13" s="12" t="n">
        <v>250</v>
      </c>
      <c r="CJ13" s="12" t="n">
        <v>129.39760928</v>
      </c>
      <c r="CK13" s="12" t="n">
        <v>55.261019158</v>
      </c>
      <c r="CL13" s="12" t="n">
        <v>81</v>
      </c>
      <c r="CM13" s="12" t="n">
        <v>132</v>
      </c>
      <c r="CN13" s="12" t="n">
        <v>179</v>
      </c>
      <c r="CO13" s="12" t="n">
        <v>8</v>
      </c>
      <c r="CP13" s="12" t="n">
        <v>246</v>
      </c>
      <c r="CQ13" s="12" t="n">
        <v>99.335870761</v>
      </c>
      <c r="CR13" s="12" t="n">
        <v>41.157127055</v>
      </c>
      <c r="CS13" s="12" t="n">
        <v>64</v>
      </c>
      <c r="CT13" s="12" t="n">
        <v>99</v>
      </c>
      <c r="CU13" s="12" t="n">
        <v>135</v>
      </c>
      <c r="CV13" s="12" t="n">
        <v>0.0048062736</v>
      </c>
      <c r="CW13" s="12" t="n">
        <v>0.0128940111</v>
      </c>
      <c r="CX13" s="12" t="n">
        <v>0.0051357805</v>
      </c>
      <c r="CY13" s="12" t="n">
        <v>0.0003345238</v>
      </c>
      <c r="CZ13" s="12" t="n">
        <v>0.0049754335</v>
      </c>
      <c r="DA13" s="12" t="n">
        <v>0.0050523421</v>
      </c>
      <c r="DB13" s="12" t="n">
        <v>0.0051733791</v>
      </c>
      <c r="DC13" s="12" t="n">
        <v>0.0047885822</v>
      </c>
      <c r="DD13" s="12" t="n">
        <v>0.0098791188</v>
      </c>
      <c r="DE13" s="12" t="n">
        <v>0.0051183016</v>
      </c>
      <c r="DF13" s="12" t="n">
        <v>0.0003113249</v>
      </c>
      <c r="DG13" s="12" t="n">
        <v>0.0049607875</v>
      </c>
      <c r="DH13" s="12" t="n">
        <v>0.0050337384</v>
      </c>
      <c r="DI13" s="12" t="n">
        <v>0.0051556965</v>
      </c>
      <c r="DJ13" s="12" t="n">
        <v>0.0048004221</v>
      </c>
      <c r="DK13" s="12" t="n">
        <v>0.0099280598</v>
      </c>
      <c r="DL13" s="12" t="n">
        <v>0.0051563538</v>
      </c>
      <c r="DM13" s="12" t="n">
        <v>0.0003477633</v>
      </c>
      <c r="DN13" s="12" t="n">
        <v>0.0049820277</v>
      </c>
      <c r="DO13" s="12" t="n">
        <v>0.0050638746</v>
      </c>
      <c r="DP13" s="12" t="n">
        <v>0.0051945797</v>
      </c>
      <c r="DQ13" s="12" t="n">
        <v>40.097961426</v>
      </c>
      <c r="DR13" s="12" t="n">
        <v>2579.6184082</v>
      </c>
      <c r="DS13" s="12" t="n">
        <v>891.10010246</v>
      </c>
      <c r="DT13" s="12" t="n">
        <v>368.43294777</v>
      </c>
      <c r="DU13" s="12" t="n">
        <v>629.6583252</v>
      </c>
      <c r="DV13" s="12" t="n">
        <v>866.45178223</v>
      </c>
      <c r="DW13" s="12" t="n">
        <v>1129.9691162</v>
      </c>
      <c r="DX13" s="12" t="n">
        <v>40.027656555</v>
      </c>
      <c r="DY13" s="12" t="n">
        <v>2930.7141113</v>
      </c>
      <c r="DZ13" s="12" t="n">
        <v>964.70288643</v>
      </c>
      <c r="EA13" s="12" t="n">
        <v>407.82022793</v>
      </c>
      <c r="EB13" s="12" t="n">
        <v>675.17694092</v>
      </c>
      <c r="EC13" s="12" t="n">
        <v>937.31494141</v>
      </c>
      <c r="ED13" s="12" t="n">
        <v>1230.7288818</v>
      </c>
      <c r="EE13" s="12" t="n">
        <v>32.438919067</v>
      </c>
      <c r="EF13" s="12" t="n">
        <v>2336.0822754</v>
      </c>
      <c r="EG13" s="12" t="n">
        <v>834.06953918</v>
      </c>
      <c r="EH13" s="12" t="n">
        <v>341.90421065</v>
      </c>
      <c r="EI13" s="12" t="n">
        <v>596.75006104</v>
      </c>
      <c r="EJ13" s="12" t="n">
        <v>815.84680176</v>
      </c>
      <c r="EK13" s="12" t="n">
        <v>1054.3388672</v>
      </c>
      <c r="EL13" s="12" t="n">
        <v>0.1506572068</v>
      </c>
      <c r="EM13" s="12" t="n">
        <v>0.9105062485</v>
      </c>
      <c r="EN13" s="12" t="n">
        <v>0.6080592944</v>
      </c>
      <c r="EO13" s="12" t="n">
        <v>0.1215380188</v>
      </c>
      <c r="EP13" s="12" t="n">
        <v>0.5280873179</v>
      </c>
      <c r="EQ13" s="12" t="n">
        <v>0.6171683073</v>
      </c>
      <c r="ER13" s="12" t="n">
        <v>0.698451519</v>
      </c>
      <c r="ES13" s="12" t="n">
        <v>0.1555883586</v>
      </c>
      <c r="ET13" s="12" t="n">
        <v>0.9086221457</v>
      </c>
      <c r="EU13" s="12" t="n">
        <v>0.6380378084</v>
      </c>
      <c r="EV13" s="12" t="n">
        <v>0.1168380096</v>
      </c>
      <c r="EW13" s="12" t="n">
        <v>0.5624754429</v>
      </c>
      <c r="EX13" s="12" t="n">
        <v>0.6476938725</v>
      </c>
      <c r="EY13" s="12" t="n">
        <v>0.7252181768</v>
      </c>
      <c r="EZ13" s="12" t="n">
        <v>0.1680624485</v>
      </c>
      <c r="FA13" s="12" t="n">
        <v>0.882335484</v>
      </c>
      <c r="FB13" s="12" t="n">
        <v>0.5792184727</v>
      </c>
      <c r="FC13" s="12" t="n">
        <v>0.1151898082</v>
      </c>
      <c r="FD13" s="12" t="n">
        <v>0.5013290048</v>
      </c>
      <c r="FE13" s="12" t="n">
        <v>0.5836855173</v>
      </c>
      <c r="FF13" s="12" t="n">
        <v>0.6635813117</v>
      </c>
      <c r="FG13" s="12" t="n">
        <v>0.0171728991</v>
      </c>
      <c r="FH13" s="12" t="n">
        <v>0.2510451675</v>
      </c>
      <c r="FI13" s="12" t="n">
        <v>0.0541422067</v>
      </c>
      <c r="FJ13" s="12" t="n">
        <v>0.0215878996</v>
      </c>
      <c r="FK13" s="12" t="n">
        <v>0.0408596173</v>
      </c>
      <c r="FL13" s="12" t="n">
        <v>0.0491676852</v>
      </c>
      <c r="FM13" s="12" t="n">
        <v>0.0602941662</v>
      </c>
      <c r="FN13" s="12" t="n">
        <v>0.0161748547</v>
      </c>
      <c r="FO13" s="12" t="n">
        <v>0.2266928703</v>
      </c>
      <c r="FP13" s="12" t="n">
        <v>0.0531983238</v>
      </c>
      <c r="FQ13" s="12" t="n">
        <v>0.0216796416</v>
      </c>
      <c r="FR13" s="12" t="n">
        <v>0.0399087518</v>
      </c>
      <c r="FS13" s="12" t="n">
        <v>0.0477414988</v>
      </c>
      <c r="FT13" s="12" t="n">
        <v>0.0591329001</v>
      </c>
      <c r="FU13" s="12" t="n">
        <v>0.0158681441</v>
      </c>
      <c r="FV13" s="12" t="n">
        <v>0.2757021785</v>
      </c>
      <c r="FW13" s="12" t="n">
        <v>0.0552783484</v>
      </c>
      <c r="FX13" s="12" t="n">
        <v>0.0220036482</v>
      </c>
      <c r="FY13" s="12" t="n">
        <v>0.0416717455</v>
      </c>
      <c r="FZ13" s="12" t="n">
        <v>0.0501230173</v>
      </c>
      <c r="GA13" s="12" t="n">
        <v>0.0615504831</v>
      </c>
    </row>
    <row r="14" customFormat="false" ht="13.8" hidden="false" customHeight="false" outlineLevel="0" collapsed="false">
      <c r="A14" s="13" t="n">
        <v>13</v>
      </c>
      <c r="B14" s="13" t="n">
        <v>249.965217712587</v>
      </c>
      <c r="C14" s="13" t="n">
        <v>51.42499412</v>
      </c>
      <c r="D14" s="13" t="n">
        <v>30.11109835</v>
      </c>
      <c r="E14" s="13" t="n">
        <v>12.14</v>
      </c>
      <c r="F14" s="13" t="s">
        <v>184</v>
      </c>
      <c r="G14" s="13" t="n">
        <v>1</v>
      </c>
      <c r="H14" s="13" t="s">
        <v>185</v>
      </c>
      <c r="I14" s="13" t="n">
        <v>0</v>
      </c>
      <c r="J14" s="13" t="n">
        <v>100</v>
      </c>
      <c r="K14" s="13" t="n">
        <v>1260</v>
      </c>
      <c r="L14" s="13" t="n">
        <v>7040</v>
      </c>
      <c r="M14" s="13"/>
      <c r="N14" s="13"/>
      <c r="O14" s="13"/>
      <c r="P14" s="14" t="n">
        <f aca="false">_xlfn.IFS(M14=0,K14,M14&gt;0,(J14*K14+M14*N14)/(J14+M14))</f>
        <v>1260</v>
      </c>
      <c r="Q14" s="14" t="n">
        <f aca="false">_xlfn.IFS(M14=0,L14,M14&gt;0,(J14*L14+M14*O14)/(J14+M14))</f>
        <v>7040</v>
      </c>
      <c r="R14" s="0" t="s">
        <v>183</v>
      </c>
      <c r="S14" s="0" t="n">
        <v>2</v>
      </c>
      <c r="T14" s="0" t="n">
        <v>299164.618</v>
      </c>
      <c r="U14" s="0" t="n">
        <v>5701045.637</v>
      </c>
      <c r="V14" s="1" t="n">
        <v>2598.4249751</v>
      </c>
      <c r="W14" s="1" t="n">
        <v>1048.5109221</v>
      </c>
      <c r="X14" s="0" t="n">
        <v>13</v>
      </c>
      <c r="Y14" s="7" t="n">
        <v>3.459231</v>
      </c>
      <c r="Z14" s="7" t="n">
        <v>3.5</v>
      </c>
      <c r="AA14" s="7" t="n">
        <v>0.273846</v>
      </c>
      <c r="AB14" s="15" t="n">
        <f aca="false">SQRT((T14-298142)^2+(U14-5697101)^2)/1000</f>
        <v>4.07503480177702</v>
      </c>
      <c r="AC14" s="0" t="n">
        <v>15</v>
      </c>
      <c r="AD14" s="13" t="n">
        <v>23</v>
      </c>
      <c r="AE14" s="13" t="n">
        <v>45</v>
      </c>
      <c r="AF14" s="13" t="n">
        <v>21.5163785394881</v>
      </c>
      <c r="AG14" s="13" t="n">
        <v>18.4107529394512</v>
      </c>
      <c r="AH14" s="13" t="n">
        <v>32.0015735285246</v>
      </c>
      <c r="AI14" s="15" t="n">
        <v>279.570940290061</v>
      </c>
      <c r="AJ14" s="15" t="n">
        <v>104.00149215333</v>
      </c>
      <c r="AK14" s="15" t="n">
        <f aca="false">_xlfn.IFS(AND(H14="Pine",F14="n"),0.198*AF14^-0.757*AG14^1.342*AH14^0.642,AND(H14="Pine",F14="a"),0.144*AF14^-0.507*AG14^1.299*AH14^0.524,H14="Spruce",0.068*AF14^0.082*AG14^0.787*AH14^1.11,H14="Birch",0.183*AF14^-0.171*AG14^0.806*AH14^0.803,H14="Alder",0.048*AF14^0.156*AG14^0.514*AH14^1.165,H14="Oak",0.132*AF14^-0.037*AG14^0.633*AH14^1.039,H14="Aspen",0.445*AF14^0.651*AG14^-0.617*AH14^1.049)</f>
        <v>8.21648831434201</v>
      </c>
      <c r="AL14" s="15" t="n">
        <v>15.3348068567224</v>
      </c>
      <c r="AM14" s="15" t="n">
        <v>6.69872849808812</v>
      </c>
      <c r="AN14" s="15" t="n">
        <v>126.03502750814</v>
      </c>
      <c r="AO14" s="1" t="n">
        <v>274.184020996094</v>
      </c>
      <c r="AP14" s="1" t="n">
        <v>113.393730163574</v>
      </c>
      <c r="AQ14" s="15" t="n">
        <v>10.5709314346314</v>
      </c>
      <c r="AR14" s="15" t="n">
        <v>14.6445302963257</v>
      </c>
      <c r="AS14" s="15" t="n">
        <v>6.42587995529175</v>
      </c>
      <c r="AT14" s="1" t="n">
        <v>134.464126586914</v>
      </c>
      <c r="AU14" s="1" t="n">
        <v>280.879730224609</v>
      </c>
      <c r="AV14" s="1" t="n">
        <v>126.811882019043</v>
      </c>
      <c r="AW14" s="15" t="n">
        <v>8.31438541412354</v>
      </c>
      <c r="AX14" s="15" t="n">
        <v>10.1194429397583</v>
      </c>
      <c r="AY14" s="15" t="n">
        <v>4.37647676467896</v>
      </c>
      <c r="AZ14" s="1" t="n">
        <v>141.307800292969</v>
      </c>
      <c r="BA14" s="16" t="n">
        <f aca="false">_xlfn.IFS(AI14&lt;10,AI14,AI14&lt;250,AU14,AI14&gt;=250,AO14)</f>
        <v>274.184020996094</v>
      </c>
      <c r="BB14" s="17" t="n">
        <f aca="false">_xlfn.IFS(AI14&lt;10,AJ14,AI14&lt;250,AV14,AI14&gt;=250,AP14)*0.1</f>
        <v>11.3393730163574</v>
      </c>
      <c r="BC14" s="17" t="n">
        <f aca="false">_xlfn.IFS(AI14&lt;10,AK14,AI14&lt;250,AX14,AI14&gt;=250,AQ14)*0.1</f>
        <v>1.05709314346314</v>
      </c>
      <c r="BD14" s="4" t="n">
        <f aca="false">AR14*0.1</f>
        <v>1.46445302963257</v>
      </c>
      <c r="BE14" s="4" t="n">
        <f aca="false">AY14*0.1</f>
        <v>0.437647676467896</v>
      </c>
      <c r="BF14" s="3" t="n">
        <f aca="false">BB14+BD14+BE14</f>
        <v>13.2414737224579</v>
      </c>
      <c r="BG14" s="12" t="n">
        <v>249.923</v>
      </c>
      <c r="BH14" s="12" t="n">
        <f aca="false">BS14*0.04</f>
        <v>239.6</v>
      </c>
      <c r="BI14" s="7" t="n">
        <f aca="false">BH14/BG14</f>
        <v>0.958695278145669</v>
      </c>
      <c r="BJ14" s="12" t="n">
        <v>8.92</v>
      </c>
      <c r="BK14" s="12" t="n">
        <v>5990</v>
      </c>
      <c r="BL14" s="12" t="n">
        <v>9.5895614624</v>
      </c>
      <c r="BM14" s="12" t="n">
        <v>20.560371399</v>
      </c>
      <c r="BN14" s="12" t="n">
        <v>16.754948823</v>
      </c>
      <c r="BO14" s="12" t="n">
        <v>1.5991286341</v>
      </c>
      <c r="BP14" s="12" t="n">
        <v>15.616763115</v>
      </c>
      <c r="BQ14" s="12" t="n">
        <v>17.002515793</v>
      </c>
      <c r="BR14" s="12" t="n">
        <v>17.946973801</v>
      </c>
      <c r="BS14" s="12" t="n">
        <v>5990</v>
      </c>
      <c r="BT14" s="12" t="n">
        <v>0.6865065098</v>
      </c>
      <c r="BU14" s="12" t="n">
        <v>20.383348465</v>
      </c>
      <c r="BV14" s="12" t="n">
        <v>15.825638255</v>
      </c>
      <c r="BW14" s="12" t="n">
        <v>2.5129049921</v>
      </c>
      <c r="BX14" s="12" t="n">
        <v>14.677721977</v>
      </c>
      <c r="BY14" s="12" t="n">
        <v>16.372081757</v>
      </c>
      <c r="BZ14" s="12" t="n">
        <v>17.441093445</v>
      </c>
      <c r="CA14" s="12" t="n">
        <v>6</v>
      </c>
      <c r="CB14" s="12" t="n">
        <v>215</v>
      </c>
      <c r="CC14" s="12" t="n">
        <v>99.769644386</v>
      </c>
      <c r="CD14" s="12" t="n">
        <v>46.555558421</v>
      </c>
      <c r="CE14" s="12" t="n">
        <v>57</v>
      </c>
      <c r="CF14" s="12" t="n">
        <v>99</v>
      </c>
      <c r="CG14" s="12" t="n">
        <v>142</v>
      </c>
      <c r="CH14" s="12" t="n">
        <v>8</v>
      </c>
      <c r="CI14" s="12" t="n">
        <v>242</v>
      </c>
      <c r="CJ14" s="12" t="n">
        <v>120.52241003</v>
      </c>
      <c r="CK14" s="12" t="n">
        <v>55.052650938</v>
      </c>
      <c r="CL14" s="12" t="n">
        <v>71</v>
      </c>
      <c r="CM14" s="12" t="n">
        <v>120</v>
      </c>
      <c r="CN14" s="12" t="n">
        <v>170</v>
      </c>
      <c r="CO14" s="12" t="n">
        <v>7</v>
      </c>
      <c r="CP14" s="12" t="n">
        <v>208</v>
      </c>
      <c r="CQ14" s="12" t="n">
        <v>94.909177281</v>
      </c>
      <c r="CR14" s="12" t="n">
        <v>40.562123113</v>
      </c>
      <c r="CS14" s="12" t="n">
        <v>59</v>
      </c>
      <c r="CT14" s="12" t="n">
        <v>93</v>
      </c>
      <c r="CU14" s="12" t="n">
        <v>130</v>
      </c>
      <c r="CV14" s="12" t="n">
        <v>0.004787222</v>
      </c>
      <c r="CW14" s="12" t="n">
        <v>0.0323897898</v>
      </c>
      <c r="CX14" s="12" t="n">
        <v>0.0052764625</v>
      </c>
      <c r="CY14" s="12" t="n">
        <v>0.0009821911</v>
      </c>
      <c r="CZ14" s="12" t="n">
        <v>0.0049804039</v>
      </c>
      <c r="DA14" s="12" t="n">
        <v>0.0050659813</v>
      </c>
      <c r="DB14" s="12" t="n">
        <v>0.0052304841</v>
      </c>
      <c r="DC14" s="12" t="n">
        <v>0.0047911764</v>
      </c>
      <c r="DD14" s="12" t="n">
        <v>0.0285855979</v>
      </c>
      <c r="DE14" s="12" t="n">
        <v>0.0052602316</v>
      </c>
      <c r="DF14" s="12" t="n">
        <v>0.000960482</v>
      </c>
      <c r="DG14" s="12" t="n">
        <v>0.0049680732</v>
      </c>
      <c r="DH14" s="12" t="n">
        <v>0.0050517712</v>
      </c>
      <c r="DI14" s="12" t="n">
        <v>0.0052112639</v>
      </c>
      <c r="DJ14" s="12" t="n">
        <v>0.0047983332</v>
      </c>
      <c r="DK14" s="12" t="n">
        <v>0.0371912271</v>
      </c>
      <c r="DL14" s="12" t="n">
        <v>0.0053067395</v>
      </c>
      <c r="DM14" s="12" t="n">
        <v>0.0011201145</v>
      </c>
      <c r="DN14" s="12" t="n">
        <v>0.0049907891</v>
      </c>
      <c r="DO14" s="12" t="n">
        <v>0.0050804671</v>
      </c>
      <c r="DP14" s="12" t="n">
        <v>0.0052540726</v>
      </c>
      <c r="DQ14" s="12" t="n">
        <v>3.9088888168</v>
      </c>
      <c r="DR14" s="12" t="n">
        <v>2892.6335449</v>
      </c>
      <c r="DS14" s="12" t="n">
        <v>858.9110686</v>
      </c>
      <c r="DT14" s="12" t="n">
        <v>393.9511763</v>
      </c>
      <c r="DU14" s="12" t="n">
        <v>587.17364502</v>
      </c>
      <c r="DV14" s="12" t="n">
        <v>845.82745361</v>
      </c>
      <c r="DW14" s="12" t="n">
        <v>1111.9215088</v>
      </c>
      <c r="DX14" s="12" t="n">
        <v>3.7473104</v>
      </c>
      <c r="DY14" s="12" t="n">
        <v>3211.5788574</v>
      </c>
      <c r="DZ14" s="12" t="n">
        <v>936.10813867</v>
      </c>
      <c r="EA14" s="12" t="n">
        <v>438.66795553</v>
      </c>
      <c r="EB14" s="12" t="n">
        <v>632.19195557</v>
      </c>
      <c r="EC14" s="12" t="n">
        <v>916.765625</v>
      </c>
      <c r="ED14" s="12" t="n">
        <v>1214.1962891</v>
      </c>
      <c r="EE14" s="12" t="n">
        <v>3.6676764488</v>
      </c>
      <c r="EF14" s="12" t="n">
        <v>2705.6811523</v>
      </c>
      <c r="EG14" s="12" t="n">
        <v>809.93095407</v>
      </c>
      <c r="EH14" s="12" t="n">
        <v>370.26546146</v>
      </c>
      <c r="EI14" s="12" t="n">
        <v>557.22369385</v>
      </c>
      <c r="EJ14" s="12" t="n">
        <v>797.32415771</v>
      </c>
      <c r="EK14" s="12" t="n">
        <v>1047.9031982</v>
      </c>
      <c r="EL14" s="12" t="n">
        <v>0.0585059151</v>
      </c>
      <c r="EM14" s="12" t="n">
        <v>0.8867588043</v>
      </c>
      <c r="EN14" s="12" t="n">
        <v>0.5882180154</v>
      </c>
      <c r="EO14" s="12" t="n">
        <v>0.1246882902</v>
      </c>
      <c r="EP14" s="12" t="n">
        <v>0.5067283511</v>
      </c>
      <c r="EQ14" s="12" t="n">
        <v>0.5938124061</v>
      </c>
      <c r="ER14" s="12" t="n">
        <v>0.6798927188</v>
      </c>
      <c r="ES14" s="12" t="n">
        <v>0.0683552399</v>
      </c>
      <c r="ET14" s="12" t="n">
        <v>0.9005614519</v>
      </c>
      <c r="EU14" s="12" t="n">
        <v>0.6155617783</v>
      </c>
      <c r="EV14" s="12" t="n">
        <v>0.1217747516</v>
      </c>
      <c r="EW14" s="12" t="n">
        <v>0.5371400118</v>
      </c>
      <c r="EX14" s="12" t="n">
        <v>0.6217654347</v>
      </c>
      <c r="EY14" s="12" t="n">
        <v>0.7041508555</v>
      </c>
      <c r="EZ14" s="12" t="n">
        <v>0.0666361228</v>
      </c>
      <c r="FA14" s="12" t="n">
        <v>0.8764843941</v>
      </c>
      <c r="FB14" s="12" t="n">
        <v>0.5581264492</v>
      </c>
      <c r="FC14" s="12" t="n">
        <v>0.1203951278</v>
      </c>
      <c r="FD14" s="12" t="n">
        <v>0.4790388942</v>
      </c>
      <c r="FE14" s="12" t="n">
        <v>0.5610322952</v>
      </c>
      <c r="FF14" s="12" t="n">
        <v>0.6432999373</v>
      </c>
      <c r="FG14" s="12" t="n">
        <v>0.0181526747</v>
      </c>
      <c r="FH14" s="12" t="n">
        <v>0.4530127347</v>
      </c>
      <c r="FI14" s="12" t="n">
        <v>0.0600226486</v>
      </c>
      <c r="FJ14" s="12" t="n">
        <v>0.0352937808</v>
      </c>
      <c r="FK14" s="12" t="n">
        <v>0.0412468612</v>
      </c>
      <c r="FL14" s="12" t="n">
        <v>0.0501687713</v>
      </c>
      <c r="FM14" s="12" t="n">
        <v>0.0649293736</v>
      </c>
      <c r="FN14" s="12" t="n">
        <v>0.0121521028</v>
      </c>
      <c r="FO14" s="12" t="n">
        <v>0.4814786613</v>
      </c>
      <c r="FP14" s="12" t="n">
        <v>0.0592107244</v>
      </c>
      <c r="FQ14" s="12" t="n">
        <v>0.0360671642</v>
      </c>
      <c r="FR14" s="12" t="n">
        <v>0.0400704443</v>
      </c>
      <c r="FS14" s="12" t="n">
        <v>0.0489757173</v>
      </c>
      <c r="FT14" s="12" t="n">
        <v>0.0640929341</v>
      </c>
      <c r="FU14" s="12" t="n">
        <v>0.0181441493</v>
      </c>
      <c r="FV14" s="12" t="n">
        <v>0.471662581</v>
      </c>
      <c r="FW14" s="12" t="n">
        <v>0.0611503048</v>
      </c>
      <c r="FX14" s="12" t="n">
        <v>0.0362515995</v>
      </c>
      <c r="FY14" s="12" t="n">
        <v>0.0414535441</v>
      </c>
      <c r="FZ14" s="12" t="n">
        <v>0.0507502221</v>
      </c>
      <c r="GA14" s="12" t="n">
        <v>0.0670199469</v>
      </c>
    </row>
    <row r="15" customFormat="false" ht="13.8" hidden="false" customHeight="false" outlineLevel="0" collapsed="false">
      <c r="A15" s="13" t="n">
        <v>14</v>
      </c>
      <c r="B15" s="13" t="n">
        <v>500.343869018386</v>
      </c>
      <c r="C15" s="13" t="n">
        <v>51.42432511</v>
      </c>
      <c r="D15" s="13" t="n">
        <v>30.1104033</v>
      </c>
      <c r="E15" s="13" t="n">
        <v>18.2</v>
      </c>
      <c r="F15" s="13" t="s">
        <v>181</v>
      </c>
      <c r="G15" s="13" t="n">
        <v>0</v>
      </c>
      <c r="H15" s="13" t="s">
        <v>182</v>
      </c>
      <c r="I15" s="13" t="n">
        <v>2</v>
      </c>
      <c r="J15" s="13" t="n">
        <v>95</v>
      </c>
      <c r="K15" s="13" t="n">
        <v>1490</v>
      </c>
      <c r="L15" s="13" t="n">
        <v>8030</v>
      </c>
      <c r="M15" s="13"/>
      <c r="N15" s="13"/>
      <c r="O15" s="13"/>
      <c r="P15" s="14" t="n">
        <f aca="false">_xlfn.IFS(M15=0,K15,M15&gt;0,(J15*K15+M15*N15)/(J15+M15))</f>
        <v>1490</v>
      </c>
      <c r="Q15" s="14" t="n">
        <f aca="false">_xlfn.IFS(M15=0,L15,M15&gt;0,(J15*L15+M15*O15)/(J15+M15))</f>
        <v>8030</v>
      </c>
      <c r="R15" s="0" t="s">
        <v>183</v>
      </c>
      <c r="S15" s="0" t="n">
        <v>3</v>
      </c>
      <c r="T15" s="0" t="n">
        <v>299114.954</v>
      </c>
      <c r="U15" s="0" t="n">
        <v>5700979.39</v>
      </c>
      <c r="V15" s="1" t="n">
        <v>2516.5768256</v>
      </c>
      <c r="W15" s="1" t="n">
        <v>1028.8825188</v>
      </c>
      <c r="X15" s="0" t="n">
        <v>31</v>
      </c>
      <c r="Y15" s="7" t="n">
        <v>3.330968</v>
      </c>
      <c r="Z15" s="7" t="n">
        <v>3.33</v>
      </c>
      <c r="AA15" s="7" t="n">
        <v>0.294151</v>
      </c>
      <c r="AB15" s="15" t="n">
        <f aca="false">SQRT((T15-298142)^2+(U15-5697101)^2)/1000</f>
        <v>3.99856830355734</v>
      </c>
      <c r="AC15" s="0" t="n">
        <v>14</v>
      </c>
      <c r="AD15" s="13" t="n">
        <v>27</v>
      </c>
      <c r="AE15" s="13" t="n">
        <v>60</v>
      </c>
      <c r="AF15" s="13" t="n">
        <v>21.3756091531134</v>
      </c>
      <c r="AG15" s="13" t="n">
        <v>18.9261223298789</v>
      </c>
      <c r="AH15" s="13" t="n">
        <v>17.2135141312183</v>
      </c>
      <c r="AI15" s="15" t="n">
        <v>158.979098939743</v>
      </c>
      <c r="AJ15" s="15" t="n">
        <v>83.2340930849213</v>
      </c>
      <c r="AK15" s="15" t="n">
        <f aca="false">_xlfn.IFS(AND(H15="Pine",F15="n"),0.198*AF15^-0.757*AG15^1.342*AH15^0.642,AND(H15="Pine",F15="a"),0.144*AF15^-0.507*AG15^1.299*AH15^0.524,H15="Spruce",0.068*AF15^0.082*AG15^0.787*AH15^1.11,H15="Birch",0.183*AF15^-0.171*AG15^0.806*AH15^0.803,H15="Alder",0.048*AF15^0.156*AG15^0.514*AH15^1.165,H15="Oak",0.132*AF15^-0.037*AG15^0.633*AH15^1.039,H15="Aspen",0.445*AF15^0.651*AG15^-0.617*AH15^1.049)</f>
        <v>11.3959346817642</v>
      </c>
      <c r="AL15" s="15" t="n">
        <v>11.9064061803548</v>
      </c>
      <c r="AM15" s="15" t="n">
        <v>1.96911044187558</v>
      </c>
      <c r="AN15" s="15" t="n">
        <v>97.1096097071517</v>
      </c>
      <c r="AO15" s="1" t="n">
        <v>154.866500854492</v>
      </c>
      <c r="AP15" s="1" t="n">
        <v>75.126350402832</v>
      </c>
      <c r="AQ15" s="15" t="n">
        <v>8.30190849304199</v>
      </c>
      <c r="AR15" s="15" t="n">
        <v>14.4310789108276</v>
      </c>
      <c r="AS15" s="15" t="n">
        <v>2.55460953712463</v>
      </c>
      <c r="AT15" s="1" t="n">
        <v>92.1120376586914</v>
      </c>
      <c r="AU15" s="1" t="n">
        <v>153.330123901367</v>
      </c>
      <c r="AV15" s="1" t="n">
        <v>77.5168151855469</v>
      </c>
      <c r="AW15" s="15" t="n">
        <v>9.53406715393066</v>
      </c>
      <c r="AX15" s="15" t="n">
        <v>9.87437915802002</v>
      </c>
      <c r="AY15" s="15" t="n">
        <v>2.20435070991516</v>
      </c>
      <c r="AZ15" s="1" t="n">
        <v>89.5955505371094</v>
      </c>
      <c r="BA15" s="16" t="n">
        <f aca="false">_xlfn.IFS(AI15&lt;10,AI15,AI15&lt;250,AU15,AI15&gt;=250,AO15)</f>
        <v>153.330123901367</v>
      </c>
      <c r="BB15" s="17" t="n">
        <f aca="false">_xlfn.IFS(AI15&lt;10,AJ15,AI15&lt;250,AV15,AI15&gt;=250,AP15)*0.1</f>
        <v>7.75168151855469</v>
      </c>
      <c r="BC15" s="17" t="n">
        <f aca="false">_xlfn.IFS(AI15&lt;10,AK15,AI15&lt;250,AX15,AI15&gt;=250,AQ15)*0.1</f>
        <v>0.987437915802002</v>
      </c>
      <c r="BD15" s="4" t="n">
        <f aca="false">AR15*0.1</f>
        <v>1.44310789108276</v>
      </c>
      <c r="BE15" s="4" t="n">
        <f aca="false">AY15*0.1</f>
        <v>0.220435070991516</v>
      </c>
      <c r="BF15" s="3" t="n">
        <f aca="false">BB15+BD15+BE15</f>
        <v>9.41522448062897</v>
      </c>
      <c r="BG15" s="12" t="n">
        <v>499.83</v>
      </c>
      <c r="BH15" s="12" t="n">
        <f aca="false">BS15*0.04</f>
        <v>239.96</v>
      </c>
      <c r="BI15" s="7" t="n">
        <f aca="false">BH15/BG15</f>
        <v>0.480083228297621</v>
      </c>
      <c r="BJ15" s="12" t="n">
        <v>12.61</v>
      </c>
      <c r="BK15" s="12" t="n">
        <v>5999</v>
      </c>
      <c r="BL15" s="12" t="n">
        <v>-0.0145407785</v>
      </c>
      <c r="BM15" s="12" t="n">
        <v>18.604480743</v>
      </c>
      <c r="BN15" s="12" t="n">
        <v>5.1613223535</v>
      </c>
      <c r="BO15" s="12" t="n">
        <v>6.3713423338</v>
      </c>
      <c r="BP15" s="12" t="n">
        <v>0</v>
      </c>
      <c r="BQ15" s="12" t="n">
        <v>1.1382033825</v>
      </c>
      <c r="BR15" s="12" t="n">
        <v>11.558524132</v>
      </c>
      <c r="BS15" s="12" t="n">
        <v>5999</v>
      </c>
      <c r="BT15" s="12" t="n">
        <v>0.4521960616</v>
      </c>
      <c r="BU15" s="12" t="n">
        <v>19.10036087</v>
      </c>
      <c r="BV15" s="12" t="n">
        <v>12.533113304</v>
      </c>
      <c r="BW15" s="12" t="n">
        <v>4.399782499</v>
      </c>
      <c r="BX15" s="12" t="n">
        <v>9.8477554321</v>
      </c>
      <c r="BY15" s="12" t="n">
        <v>13.929641724</v>
      </c>
      <c r="BZ15" s="12" t="n">
        <v>15.872081757</v>
      </c>
      <c r="CA15" s="12" t="n">
        <v>20</v>
      </c>
      <c r="CB15" s="12" t="n">
        <v>246</v>
      </c>
      <c r="CC15" s="12" t="n">
        <v>143.61136058</v>
      </c>
      <c r="CD15" s="12" t="n">
        <v>38.082972042</v>
      </c>
      <c r="CE15" s="12" t="n">
        <v>118</v>
      </c>
      <c r="CF15" s="12" t="n">
        <v>148</v>
      </c>
      <c r="CG15" s="12" t="n">
        <v>172</v>
      </c>
      <c r="CH15" s="12" t="n">
        <v>22</v>
      </c>
      <c r="CI15" s="12" t="n">
        <v>251</v>
      </c>
      <c r="CJ15" s="12" t="n">
        <v>146.4812515</v>
      </c>
      <c r="CK15" s="12" t="n">
        <v>36.887915416</v>
      </c>
      <c r="CL15" s="12" t="n">
        <v>122</v>
      </c>
      <c r="CM15" s="12" t="n">
        <v>151</v>
      </c>
      <c r="CN15" s="12" t="n">
        <v>175</v>
      </c>
      <c r="CO15" s="12" t="n">
        <v>18</v>
      </c>
      <c r="CP15" s="12" t="n">
        <v>238</v>
      </c>
      <c r="CQ15" s="12" t="n">
        <v>108.49024286</v>
      </c>
      <c r="CR15" s="12" t="n">
        <v>31.210813146</v>
      </c>
      <c r="CS15" s="12" t="n">
        <v>86</v>
      </c>
      <c r="CT15" s="12" t="n">
        <v>109</v>
      </c>
      <c r="CU15" s="12" t="n">
        <v>130</v>
      </c>
      <c r="CV15" s="12" t="n">
        <v>0.004794063</v>
      </c>
      <c r="CW15" s="12" t="n">
        <v>0.0115694189</v>
      </c>
      <c r="CX15" s="12" t="n">
        <v>0.0051601729</v>
      </c>
      <c r="CY15" s="12" t="n">
        <v>0.0002689702</v>
      </c>
      <c r="CZ15" s="12" t="n">
        <v>0.0050208853</v>
      </c>
      <c r="DA15" s="12" t="n">
        <v>0.0051096594</v>
      </c>
      <c r="DB15" s="12" t="n">
        <v>0.0052266158</v>
      </c>
      <c r="DC15" s="12" t="n">
        <v>0.0047930991</v>
      </c>
      <c r="DD15" s="12" t="n">
        <v>0.0089392839</v>
      </c>
      <c r="DE15" s="12" t="n">
        <v>0.0051589769</v>
      </c>
      <c r="DF15" s="12" t="n">
        <v>0.0002333497</v>
      </c>
      <c r="DG15" s="12" t="n">
        <v>0.0050237351</v>
      </c>
      <c r="DH15" s="12" t="n">
        <v>0.0051111714</v>
      </c>
      <c r="DI15" s="12" t="n">
        <v>0.0052324301</v>
      </c>
      <c r="DJ15" s="12" t="n">
        <v>0.0048037912</v>
      </c>
      <c r="DK15" s="12" t="n">
        <v>0.009356983</v>
      </c>
      <c r="DL15" s="12" t="n">
        <v>0.0051790273</v>
      </c>
      <c r="DM15" s="12" t="n">
        <v>0.0002540948</v>
      </c>
      <c r="DN15" s="12" t="n">
        <v>0.0050354088</v>
      </c>
      <c r="DO15" s="12" t="n">
        <v>0.0051302263</v>
      </c>
      <c r="DP15" s="12" t="n">
        <v>0.0052500176</v>
      </c>
      <c r="DQ15" s="12" t="n">
        <v>50.99565506</v>
      </c>
      <c r="DR15" s="12" t="n">
        <v>2602.6210938</v>
      </c>
      <c r="DS15" s="12" t="n">
        <v>672.43157846</v>
      </c>
      <c r="DT15" s="12" t="n">
        <v>301.5481012</v>
      </c>
      <c r="DU15" s="12" t="n">
        <v>458.42654419</v>
      </c>
      <c r="DV15" s="12" t="n">
        <v>621.79742432</v>
      </c>
      <c r="DW15" s="12" t="n">
        <v>836.72052002</v>
      </c>
      <c r="DX15" s="12" t="n">
        <v>58.736152649</v>
      </c>
      <c r="DY15" s="12" t="n">
        <v>2587.3876953</v>
      </c>
      <c r="DZ15" s="12" t="n">
        <v>671.85656928</v>
      </c>
      <c r="EA15" s="12" t="n">
        <v>303.95769807</v>
      </c>
      <c r="EB15" s="12" t="n">
        <v>455.1227417</v>
      </c>
      <c r="EC15" s="12" t="n">
        <v>621.00976563</v>
      </c>
      <c r="ED15" s="12" t="n">
        <v>838.23516846</v>
      </c>
      <c r="EE15" s="12" t="n">
        <v>46.512294769</v>
      </c>
      <c r="EF15" s="12" t="n">
        <v>2647.5583496</v>
      </c>
      <c r="EG15" s="12" t="n">
        <v>638.28937263</v>
      </c>
      <c r="EH15" s="12" t="n">
        <v>293.2096879</v>
      </c>
      <c r="EI15" s="12" t="n">
        <v>432.98776245</v>
      </c>
      <c r="EJ15" s="12" t="n">
        <v>585.05072021</v>
      </c>
      <c r="EK15" s="12" t="n">
        <v>784.82556152</v>
      </c>
      <c r="EL15" s="12" t="n">
        <v>0.0532128215</v>
      </c>
      <c r="EM15" s="12" t="n">
        <v>0.8953548074</v>
      </c>
      <c r="EN15" s="12" t="n">
        <v>0.5387549202</v>
      </c>
      <c r="EO15" s="12" t="n">
        <v>0.1344142392</v>
      </c>
      <c r="EP15" s="12" t="n">
        <v>0.4461111724</v>
      </c>
      <c r="EQ15" s="12" t="n">
        <v>0.539898634</v>
      </c>
      <c r="ER15" s="12" t="n">
        <v>0.634493351</v>
      </c>
      <c r="ES15" s="12" t="n">
        <v>0.0161682218</v>
      </c>
      <c r="ET15" s="12" t="n">
        <v>0.8781220913</v>
      </c>
      <c r="EU15" s="12" t="n">
        <v>0.5354958595</v>
      </c>
      <c r="EV15" s="12" t="n">
        <v>0.1329027019</v>
      </c>
      <c r="EW15" s="12" t="n">
        <v>0.4438914061</v>
      </c>
      <c r="EX15" s="12" t="n">
        <v>0.5358499885</v>
      </c>
      <c r="EY15" s="12" t="n">
        <v>0.6305016875</v>
      </c>
      <c r="EZ15" s="12" t="n">
        <v>0.0123547511</v>
      </c>
      <c r="FA15" s="12" t="n">
        <v>0.8500329852</v>
      </c>
      <c r="FB15" s="12" t="n">
        <v>0.5143790173</v>
      </c>
      <c r="FC15" s="12" t="n">
        <v>0.122999513</v>
      </c>
      <c r="FD15" s="12" t="n">
        <v>0.4305163026</v>
      </c>
      <c r="FE15" s="12" t="n">
        <v>0.5152751207</v>
      </c>
      <c r="FF15" s="12" t="n">
        <v>0.6019746065</v>
      </c>
      <c r="FG15" s="12" t="n">
        <v>0.0140641602</v>
      </c>
      <c r="FH15" s="12" t="n">
        <v>0.2503338158</v>
      </c>
      <c r="FI15" s="12" t="n">
        <v>0.0577743295</v>
      </c>
      <c r="FJ15" s="12" t="n">
        <v>0.0182910245</v>
      </c>
      <c r="FK15" s="12" t="n">
        <v>0.0460253768</v>
      </c>
      <c r="FL15" s="12" t="n">
        <v>0.0545650832</v>
      </c>
      <c r="FM15" s="12" t="n">
        <v>0.0654143691</v>
      </c>
      <c r="FN15" s="12" t="n">
        <v>0.0218321439</v>
      </c>
      <c r="FO15" s="12" t="n">
        <v>0.2344185561</v>
      </c>
      <c r="FP15" s="12" t="n">
        <v>0.0578596237</v>
      </c>
      <c r="FQ15" s="12" t="n">
        <v>0.0176614508</v>
      </c>
      <c r="FR15" s="12" t="n">
        <v>0.0463141166</v>
      </c>
      <c r="FS15" s="12" t="n">
        <v>0.0550890304</v>
      </c>
      <c r="FT15" s="12" t="n">
        <v>0.0653223172</v>
      </c>
      <c r="FU15" s="12" t="n">
        <v>0.0172402337</v>
      </c>
      <c r="FV15" s="12" t="n">
        <v>0.2109406292</v>
      </c>
      <c r="FW15" s="12" t="n">
        <v>0.0587445435</v>
      </c>
      <c r="FX15" s="12" t="n">
        <v>0.0180777687</v>
      </c>
      <c r="FY15" s="12" t="n">
        <v>0.0470597036</v>
      </c>
      <c r="FZ15" s="12" t="n">
        <v>0.055910334</v>
      </c>
      <c r="GA15" s="12" t="n">
        <v>0.0664571002</v>
      </c>
    </row>
    <row r="16" customFormat="false" ht="13.8" hidden="false" customHeight="false" outlineLevel="0" collapsed="false">
      <c r="A16" s="13" t="n">
        <v>15</v>
      </c>
      <c r="B16" s="13" t="n">
        <v>500.343869018386</v>
      </c>
      <c r="C16" s="13" t="n">
        <v>51.42690003</v>
      </c>
      <c r="D16" s="13" t="n">
        <v>30.10605276</v>
      </c>
      <c r="E16" s="13" t="n">
        <v>19.72</v>
      </c>
      <c r="F16" s="13" t="s">
        <v>181</v>
      </c>
      <c r="G16" s="13" t="n">
        <v>0</v>
      </c>
      <c r="H16" s="13" t="s">
        <v>182</v>
      </c>
      <c r="I16" s="13" t="n">
        <v>2</v>
      </c>
      <c r="J16" s="13" t="n">
        <v>100</v>
      </c>
      <c r="K16" s="13" t="n">
        <v>1380</v>
      </c>
      <c r="L16" s="13" t="n">
        <v>13500</v>
      </c>
      <c r="M16" s="13"/>
      <c r="N16" s="13"/>
      <c r="O16" s="13"/>
      <c r="P16" s="14" t="n">
        <f aca="false">_xlfn.IFS(M16=0,K16,M16&gt;0,(J16*K16+M16*N16)/(J16+M16))</f>
        <v>1380</v>
      </c>
      <c r="Q16" s="14" t="n">
        <f aca="false">_xlfn.IFS(M16=0,L16,M16&gt;0,(J16*L16+M16*O16)/(J16+M16))</f>
        <v>13500</v>
      </c>
      <c r="R16" s="0" t="s">
        <v>183</v>
      </c>
      <c r="S16" s="0" t="n">
        <v>3</v>
      </c>
      <c r="T16" s="0" t="n">
        <v>298822.767</v>
      </c>
      <c r="U16" s="0" t="n">
        <v>5701274.835</v>
      </c>
      <c r="V16" s="1" t="n">
        <v>3067.1321046</v>
      </c>
      <c r="W16" s="1" t="n">
        <v>1316.8688937</v>
      </c>
      <c r="X16" s="0" t="n">
        <v>29</v>
      </c>
      <c r="Y16" s="7" t="n">
        <v>3.996897</v>
      </c>
      <c r="Z16" s="7" t="n">
        <v>4.01</v>
      </c>
      <c r="AA16" s="7" t="n">
        <v>0.388055</v>
      </c>
      <c r="AB16" s="15" t="n">
        <f aca="false">SQRT((T16-298142)^2+(U16-5697101)^2)/1000</f>
        <v>4.22898833239271</v>
      </c>
      <c r="AC16" s="0" t="n">
        <v>9</v>
      </c>
      <c r="AD16" s="13" t="n">
        <v>56</v>
      </c>
      <c r="AE16" s="13" t="n">
        <v>45</v>
      </c>
      <c r="AF16" s="13" t="n">
        <v>14.6868547927629</v>
      </c>
      <c r="AG16" s="13" t="n">
        <v>18.1011198134922</v>
      </c>
      <c r="AH16" s="13" t="n">
        <v>18.284060970311</v>
      </c>
      <c r="AI16" s="15" t="n">
        <v>156.307454940514</v>
      </c>
      <c r="AJ16" s="15" t="n">
        <v>82.1867961971275</v>
      </c>
      <c r="AK16" s="15" t="n">
        <f aca="false">_xlfn.IFS(AND(H16="Pine",F16="n"),0.198*AF16^-0.757*AG16^1.342*AH16^0.642,AND(H16="Pine",F16="a"),0.144*AF16^-0.507*AG16^1.299*AH16^0.524,H16="Spruce",0.068*AF16^0.082*AG16^0.787*AH16^1.11,H16="Birch",0.183*AF16^-0.171*AG16^0.806*AH16^0.803,H16="Alder",0.048*AF16^0.156*AG16^0.514*AH16^1.165,H16="Oak",0.132*AF16^-0.037*AG16^0.633*AH16^1.039,H16="Aspen",0.445*AF16^0.651*AG16^-0.617*AH16^1.049)</f>
        <v>12.3044214597599</v>
      </c>
      <c r="AL16" s="15" t="n">
        <v>12.0110281755122</v>
      </c>
      <c r="AM16" s="15" t="n">
        <v>2.51848917464125</v>
      </c>
      <c r="AN16" s="15" t="n">
        <v>96.7163135472809</v>
      </c>
      <c r="AO16" s="1" t="n">
        <v>138.149749755859</v>
      </c>
      <c r="AP16" s="1" t="n">
        <v>89.0063705444336</v>
      </c>
      <c r="AQ16" s="15" t="n">
        <v>10.170126914978</v>
      </c>
      <c r="AR16" s="15" t="n">
        <v>13.116602897644</v>
      </c>
      <c r="AS16" s="15" t="n">
        <v>1.53929030895233</v>
      </c>
      <c r="AT16" s="1" t="n">
        <v>103.662261962891</v>
      </c>
      <c r="AU16" s="1" t="n">
        <v>156.154907226563</v>
      </c>
      <c r="AV16" s="1" t="n">
        <v>87.6100845336914</v>
      </c>
      <c r="AW16" s="15" t="n">
        <v>10.0638008117676</v>
      </c>
      <c r="AX16" s="15" t="n">
        <v>9.48526382446289</v>
      </c>
      <c r="AY16" s="15" t="n">
        <v>1.45131886005402</v>
      </c>
      <c r="AZ16" s="1" t="n">
        <v>98.5466690063477</v>
      </c>
      <c r="BA16" s="16" t="n">
        <f aca="false">_xlfn.IFS(AI16&lt;10,AI16,AI16&lt;250,AU16,AI16&gt;=250,AO16)</f>
        <v>156.154907226563</v>
      </c>
      <c r="BB16" s="17" t="n">
        <f aca="false">_xlfn.IFS(AI16&lt;10,AJ16,AI16&lt;250,AV16,AI16&gt;=250,AP16)*0.1</f>
        <v>8.76100845336914</v>
      </c>
      <c r="BC16" s="17" t="n">
        <f aca="false">_xlfn.IFS(AI16&lt;10,AK16,AI16&lt;250,AX16,AI16&gt;=250,AQ16)*0.1</f>
        <v>0.948526382446289</v>
      </c>
      <c r="BD16" s="4" t="n">
        <f aca="false">AR16*0.1</f>
        <v>1.3116602897644</v>
      </c>
      <c r="BE16" s="4" t="n">
        <f aca="false">AY16*0.1</f>
        <v>0.145131886005402</v>
      </c>
      <c r="BF16" s="3" t="n">
        <f aca="false">BB16+BD16+BE16</f>
        <v>10.2178006291389</v>
      </c>
      <c r="BG16" s="12" t="n">
        <v>499.828</v>
      </c>
      <c r="BH16" s="12" t="n">
        <f aca="false">BS16*0.04</f>
        <v>426.88</v>
      </c>
      <c r="BI16" s="7" t="n">
        <f aca="false">BH16/BG16</f>
        <v>0.85405379450531</v>
      </c>
      <c r="BJ16" s="12" t="n">
        <v>12.61</v>
      </c>
      <c r="BK16" s="12" t="n">
        <v>10672</v>
      </c>
      <c r="BL16" s="12" t="n">
        <v>0.353254199</v>
      </c>
      <c r="BM16" s="12" t="n">
        <v>18.483692169</v>
      </c>
      <c r="BN16" s="12" t="n">
        <v>15.012859629</v>
      </c>
      <c r="BO16" s="12" t="n">
        <v>1.5719543288</v>
      </c>
      <c r="BP16" s="12" t="n">
        <v>14.313430786</v>
      </c>
      <c r="BQ16" s="12" t="n">
        <v>15.203070641</v>
      </c>
      <c r="BR16" s="12" t="n">
        <v>15.926908493</v>
      </c>
      <c r="BS16" s="12" t="n">
        <v>10672</v>
      </c>
      <c r="BT16" s="12" t="n">
        <v>0.4878783822</v>
      </c>
      <c r="BU16" s="12" t="n">
        <v>18.648529053</v>
      </c>
      <c r="BV16" s="12" t="n">
        <v>14.255130049</v>
      </c>
      <c r="BW16" s="12" t="n">
        <v>2.7584401171</v>
      </c>
      <c r="BX16" s="12" t="n">
        <v>13.575795174</v>
      </c>
      <c r="BY16" s="12" t="n">
        <v>14.987250328</v>
      </c>
      <c r="BZ16" s="12" t="n">
        <v>15.884840012</v>
      </c>
      <c r="CA16" s="12" t="n">
        <v>8</v>
      </c>
      <c r="CB16" s="12" t="n">
        <v>247</v>
      </c>
      <c r="CC16" s="12" t="n">
        <v>120.96613425</v>
      </c>
      <c r="CD16" s="12" t="n">
        <v>45.645178479</v>
      </c>
      <c r="CE16" s="12" t="n">
        <v>83</v>
      </c>
      <c r="CF16" s="12" t="n">
        <v>125</v>
      </c>
      <c r="CG16" s="12" t="n">
        <v>159</v>
      </c>
      <c r="CH16" s="12" t="n">
        <v>22</v>
      </c>
      <c r="CI16" s="12" t="n">
        <v>246</v>
      </c>
      <c r="CJ16" s="12" t="n">
        <v>134.94319406</v>
      </c>
      <c r="CK16" s="12" t="n">
        <v>45.739103295</v>
      </c>
      <c r="CL16" s="12" t="n">
        <v>98</v>
      </c>
      <c r="CM16" s="12" t="n">
        <v>139</v>
      </c>
      <c r="CN16" s="12" t="n">
        <v>173</v>
      </c>
      <c r="CO16" s="12" t="n">
        <v>14</v>
      </c>
      <c r="CP16" s="12" t="n">
        <v>237</v>
      </c>
      <c r="CQ16" s="12" t="n">
        <v>94.127646494</v>
      </c>
      <c r="CR16" s="12" t="n">
        <v>34.196448019</v>
      </c>
      <c r="CS16" s="12" t="n">
        <v>66</v>
      </c>
      <c r="CT16" s="12" t="n">
        <v>94</v>
      </c>
      <c r="CU16" s="12" t="n">
        <v>121</v>
      </c>
      <c r="CV16" s="12" t="n">
        <v>0.0047973054</v>
      </c>
      <c r="CW16" s="12" t="n">
        <v>0.0134743759</v>
      </c>
      <c r="CX16" s="12" t="n">
        <v>0.0051399945</v>
      </c>
      <c r="CY16" s="12" t="n">
        <v>0.0003235998</v>
      </c>
      <c r="CZ16" s="12" t="n">
        <v>0.0049888208</v>
      </c>
      <c r="DA16" s="12" t="n">
        <v>0.0050691292</v>
      </c>
      <c r="DB16" s="12" t="n">
        <v>0.0051931222</v>
      </c>
      <c r="DC16" s="12" t="n">
        <v>0.0047988496</v>
      </c>
      <c r="DD16" s="12" t="n">
        <v>0.0154165411</v>
      </c>
      <c r="DE16" s="12" t="n">
        <v>0.0051341147</v>
      </c>
      <c r="DF16" s="12" t="n">
        <v>0.0003247356</v>
      </c>
      <c r="DG16" s="12" t="n">
        <v>0.0049880832</v>
      </c>
      <c r="DH16" s="12" t="n">
        <v>0.005070291</v>
      </c>
      <c r="DI16" s="12" t="n">
        <v>0.0051854486</v>
      </c>
      <c r="DJ16" s="12" t="n">
        <v>0.0047996016</v>
      </c>
      <c r="DK16" s="12" t="n">
        <v>0.0153169129</v>
      </c>
      <c r="DL16" s="12" t="n">
        <v>0.0051788438</v>
      </c>
      <c r="DM16" s="12" t="n">
        <v>0.0003717599</v>
      </c>
      <c r="DN16" s="12" t="n">
        <v>0.005012753</v>
      </c>
      <c r="DO16" s="12" t="n">
        <v>0.0051034987</v>
      </c>
      <c r="DP16" s="12" t="n">
        <v>0.0052313195</v>
      </c>
      <c r="DQ16" s="12" t="n">
        <v>10.498559952</v>
      </c>
      <c r="DR16" s="12" t="n">
        <v>3569.5026855</v>
      </c>
      <c r="DS16" s="12" t="n">
        <v>759.91312074</v>
      </c>
      <c r="DT16" s="12" t="n">
        <v>332.48707358</v>
      </c>
      <c r="DU16" s="12" t="n">
        <v>524.21429443</v>
      </c>
      <c r="DV16" s="12" t="n">
        <v>718.71606445</v>
      </c>
      <c r="DW16" s="12" t="n">
        <v>947.47039795</v>
      </c>
      <c r="DX16" s="12" t="n">
        <v>9.5779790878</v>
      </c>
      <c r="DY16" s="12" t="n">
        <v>3511.7043457</v>
      </c>
      <c r="DZ16" s="12" t="n">
        <v>768.34714507</v>
      </c>
      <c r="EA16" s="12" t="n">
        <v>336.69528479</v>
      </c>
      <c r="EB16" s="12" t="n">
        <v>528.87945557</v>
      </c>
      <c r="EC16" s="12" t="n">
        <v>724.69372559</v>
      </c>
      <c r="ED16" s="12" t="n">
        <v>960.14752197</v>
      </c>
      <c r="EE16" s="12" t="n">
        <v>10.251180649</v>
      </c>
      <c r="EF16" s="12" t="n">
        <v>3665.3012695</v>
      </c>
      <c r="EG16" s="12" t="n">
        <v>687.34691543</v>
      </c>
      <c r="EH16" s="12" t="n">
        <v>300.93867876</v>
      </c>
      <c r="EI16" s="12" t="n">
        <v>477.61602783</v>
      </c>
      <c r="EJ16" s="12" t="n">
        <v>647.48834229</v>
      </c>
      <c r="EK16" s="12" t="n">
        <v>854.6918335</v>
      </c>
      <c r="EL16" s="12" t="n">
        <v>8.23724E-005</v>
      </c>
      <c r="EM16" s="12" t="n">
        <v>0.9207645655</v>
      </c>
      <c r="EN16" s="12" t="n">
        <v>0.5978030851</v>
      </c>
      <c r="EO16" s="12" t="n">
        <v>0.1246498875</v>
      </c>
      <c r="EP16" s="12" t="n">
        <v>0.5114475489</v>
      </c>
      <c r="EQ16" s="12" t="n">
        <v>0.604001224</v>
      </c>
      <c r="ER16" s="12" t="n">
        <v>0.6907048225</v>
      </c>
      <c r="ES16" s="12" t="n">
        <v>0.0291512646</v>
      </c>
      <c r="ET16" s="12" t="n">
        <v>0.9158557653</v>
      </c>
      <c r="EU16" s="12" t="n">
        <v>0.6003714992</v>
      </c>
      <c r="EV16" s="12" t="n">
        <v>0.1204307618</v>
      </c>
      <c r="EW16" s="12" t="n">
        <v>0.5171223283</v>
      </c>
      <c r="EX16" s="12" t="n">
        <v>0.6049920321</v>
      </c>
      <c r="EY16" s="12" t="n">
        <v>0.6899785996</v>
      </c>
      <c r="EZ16" s="12" t="n">
        <v>0.0343584493</v>
      </c>
      <c r="FA16" s="12" t="n">
        <v>0.8808202148</v>
      </c>
      <c r="FB16" s="12" t="n">
        <v>0.5379165952</v>
      </c>
      <c r="FC16" s="12" t="n">
        <v>0.1123652705</v>
      </c>
      <c r="FD16" s="12" t="n">
        <v>0.4608504176</v>
      </c>
      <c r="FE16" s="12" t="n">
        <v>0.5383629203</v>
      </c>
      <c r="FF16" s="12" t="n">
        <v>0.6175533533</v>
      </c>
      <c r="FG16" s="12" t="n">
        <v>0.0168198254</v>
      </c>
      <c r="FH16" s="12" t="n">
        <v>0.3117718399</v>
      </c>
      <c r="FI16" s="12" t="n">
        <v>0.0551197753</v>
      </c>
      <c r="FJ16" s="12" t="n">
        <v>0.0201835494</v>
      </c>
      <c r="FK16" s="12" t="n">
        <v>0.0427669883</v>
      </c>
      <c r="FL16" s="12" t="n">
        <v>0.051143121</v>
      </c>
      <c r="FM16" s="12" t="n">
        <v>0.0620005354</v>
      </c>
      <c r="FN16" s="12" t="n">
        <v>0.0183847621</v>
      </c>
      <c r="FO16" s="12" t="n">
        <v>0.3179818988</v>
      </c>
      <c r="FP16" s="12" t="n">
        <v>0.0548989182</v>
      </c>
      <c r="FQ16" s="12" t="n">
        <v>0.0196098202</v>
      </c>
      <c r="FR16" s="12" t="n">
        <v>0.0427759998</v>
      </c>
      <c r="FS16" s="12" t="n">
        <v>0.051183369</v>
      </c>
      <c r="FT16" s="12" t="n">
        <v>0.0620974526</v>
      </c>
      <c r="FU16" s="12" t="n">
        <v>0.0175222717</v>
      </c>
      <c r="FV16" s="12" t="n">
        <v>0.3299355507</v>
      </c>
      <c r="FW16" s="12" t="n">
        <v>0.0571599317</v>
      </c>
      <c r="FX16" s="12" t="n">
        <v>0.0206885815</v>
      </c>
      <c r="FY16" s="12" t="n">
        <v>0.0444534346</v>
      </c>
      <c r="FZ16" s="12" t="n">
        <v>0.0531560704</v>
      </c>
      <c r="GA16" s="12" t="n">
        <v>0.0642896369</v>
      </c>
    </row>
    <row r="17" customFormat="false" ht="13.8" hidden="false" customHeight="false" outlineLevel="0" collapsed="false">
      <c r="A17" s="13" t="n">
        <v>16</v>
      </c>
      <c r="B17" s="13" t="n">
        <v>249.965217712587</v>
      </c>
      <c r="C17" s="13" t="n">
        <v>51.42665327</v>
      </c>
      <c r="D17" s="13" t="n">
        <v>30.10801077</v>
      </c>
      <c r="E17" s="13" t="n">
        <v>15.17</v>
      </c>
      <c r="F17" s="13" t="s">
        <v>184</v>
      </c>
      <c r="G17" s="13" t="n">
        <v>1</v>
      </c>
      <c r="H17" s="13" t="s">
        <v>185</v>
      </c>
      <c r="I17" s="13" t="n">
        <v>0</v>
      </c>
      <c r="J17" s="13" t="n">
        <v>81</v>
      </c>
      <c r="K17" s="13" t="n">
        <v>1290</v>
      </c>
      <c r="L17" s="13" t="n">
        <v>25200</v>
      </c>
      <c r="M17" s="13"/>
      <c r="N17" s="13"/>
      <c r="O17" s="13"/>
      <c r="P17" s="14" t="n">
        <f aca="false">_xlfn.IFS(M17=0,K17,M17&gt;0,(J17*K17+M17*N17)/(J17+M17))</f>
        <v>1290</v>
      </c>
      <c r="Q17" s="14" t="n">
        <f aca="false">_xlfn.IFS(M17=0,L17,M17&gt;0,(J17*L17+M17*O17)/(J17+M17))</f>
        <v>25200</v>
      </c>
      <c r="R17" s="0" t="s">
        <v>188</v>
      </c>
      <c r="S17" s="0" t="n">
        <v>2</v>
      </c>
      <c r="T17" s="0" t="n">
        <v>298960.05</v>
      </c>
      <c r="U17" s="0" t="n">
        <v>5701244.516</v>
      </c>
      <c r="V17" s="1" t="n">
        <v>2678.8248479</v>
      </c>
      <c r="W17" s="1" t="n">
        <v>1080.3747391</v>
      </c>
      <c r="X17" s="0" t="n">
        <v>12</v>
      </c>
      <c r="Y17" s="7" t="n">
        <v>3.040833</v>
      </c>
      <c r="Z17" s="7" t="n">
        <v>3.05</v>
      </c>
      <c r="AA17" s="7" t="n">
        <v>0.064866</v>
      </c>
      <c r="AB17" s="15" t="n">
        <f aca="false">SQRT((T17-298142)^2+(U17-5697101)^2)/1000</f>
        <v>4.22349744225737</v>
      </c>
      <c r="AC17" s="0" t="n">
        <v>11</v>
      </c>
      <c r="AD17" s="13" t="n">
        <v>21</v>
      </c>
      <c r="AE17" s="13" t="n">
        <v>45</v>
      </c>
      <c r="AF17" s="13" t="n">
        <v>10.5311329829588</v>
      </c>
      <c r="AG17" s="13" t="n">
        <v>7.9003041139067</v>
      </c>
      <c r="AH17" s="13" t="n">
        <v>7.31778740775001</v>
      </c>
      <c r="AI17" s="15" t="n">
        <v>36.3680071555769</v>
      </c>
      <c r="AJ17" s="15" t="n">
        <v>15.5971021488283</v>
      </c>
      <c r="AK17" s="15" t="n">
        <f aca="false">_xlfn.IFS(AND(H17="Pine",F17="n"),0.198*AF17^-0.757*AG17^1.342*AH17^0.642,AND(H17="Pine",F17="a"),0.144*AF17^-0.507*AG17^1.299*AH17^0.524,H17="Spruce",0.068*AF17^0.082*AG17^0.787*AH17^1.11,H17="Birch",0.183*AF17^-0.171*AG17^0.806*AH17^0.803,H17="Alder",0.048*AF17^0.156*AG17^0.514*AH17^1.165,H17="Oak",0.132*AF17^-0.037*AG17^0.633*AH17^1.039,H17="Aspen",0.445*AF17^0.651*AG17^-0.617*AH17^1.049)</f>
        <v>1.81527294705645</v>
      </c>
      <c r="AL17" s="15" t="n">
        <v>5.05411237797521</v>
      </c>
      <c r="AM17" s="15" t="n">
        <v>3.97288452674584</v>
      </c>
      <c r="AN17" s="15" t="n">
        <v>24.6240990535493</v>
      </c>
      <c r="AO17" s="1" t="n">
        <v>26.2088661193848</v>
      </c>
      <c r="AP17" s="1" t="n">
        <v>9.70806884765625</v>
      </c>
      <c r="AQ17" s="15" t="n">
        <v>0.576205968856812</v>
      </c>
      <c r="AR17" s="15" t="n">
        <v>5.75158643722534</v>
      </c>
      <c r="AS17" s="15" t="n">
        <v>2.92298269271851</v>
      </c>
      <c r="AT17" s="1" t="n">
        <v>18.3826389312744</v>
      </c>
      <c r="AU17" s="1" t="n">
        <v>30.5039291381836</v>
      </c>
      <c r="AV17" s="1" t="n">
        <v>13.3501224517822</v>
      </c>
      <c r="AW17" s="15" t="n">
        <v>1.96565043926239</v>
      </c>
      <c r="AX17" s="15" t="n">
        <v>2.5693531036377</v>
      </c>
      <c r="AY17" s="15" t="n">
        <v>2.02997779846191</v>
      </c>
      <c r="AZ17" s="1" t="n">
        <v>17.9494533538818</v>
      </c>
      <c r="BA17" s="16" t="n">
        <f aca="false">_xlfn.IFS(AI17&lt;10,AI17,AI17&lt;250,AU17,AI17&gt;=250,AO17)</f>
        <v>30.5039291381836</v>
      </c>
      <c r="BB17" s="17" t="n">
        <f aca="false">_xlfn.IFS(AI17&lt;10,AJ17,AI17&lt;250,AV17,AI17&gt;=250,AP17)*0.1</f>
        <v>1.33501224517822</v>
      </c>
      <c r="BC17" s="17" t="n">
        <f aca="false">_xlfn.IFS(AI17&lt;10,AK17,AI17&lt;250,AX17,AI17&gt;=250,AQ17)*0.1</f>
        <v>0.25693531036377</v>
      </c>
      <c r="BD17" s="4" t="n">
        <f aca="false">AR17*0.1</f>
        <v>0.575158643722534</v>
      </c>
      <c r="BE17" s="4" t="n">
        <f aca="false">AY17*0.1</f>
        <v>0.202997779846191</v>
      </c>
      <c r="BF17" s="3" t="n">
        <f aca="false">BB17+BD17+BE17</f>
        <v>2.11316866874694</v>
      </c>
      <c r="BG17" s="12" t="n">
        <v>249.922</v>
      </c>
      <c r="BH17" s="12" t="n">
        <f aca="false">BS17*0.04</f>
        <v>91.28</v>
      </c>
      <c r="BI17" s="7" t="n">
        <f aca="false">BH17/BG17</f>
        <v>0.365233952993334</v>
      </c>
      <c r="BJ17" s="12" t="n">
        <v>8.92</v>
      </c>
      <c r="BK17" s="12" t="n">
        <v>2282</v>
      </c>
      <c r="BL17" s="12" t="n">
        <v>0</v>
      </c>
      <c r="BM17" s="12" t="n">
        <v>8.9549865723</v>
      </c>
      <c r="BN17" s="12" t="n">
        <v>3.4429585983</v>
      </c>
      <c r="BO17" s="12" t="n">
        <v>2.4301786182</v>
      </c>
      <c r="BP17" s="12" t="n">
        <v>1.3028713465</v>
      </c>
      <c r="BQ17" s="12" t="n">
        <v>3.4327142239</v>
      </c>
      <c r="BR17" s="12" t="n">
        <v>5.4173870087</v>
      </c>
      <c r="BS17" s="12" t="n">
        <v>2282</v>
      </c>
      <c r="BT17" s="12" t="n">
        <v>0.5302317739</v>
      </c>
      <c r="BU17" s="12" t="n">
        <v>8.2613840103</v>
      </c>
      <c r="BV17" s="12" t="n">
        <v>4.2276191115</v>
      </c>
      <c r="BW17" s="12" t="n">
        <v>1.8393597896</v>
      </c>
      <c r="BX17" s="12" t="n">
        <v>2.824821949</v>
      </c>
      <c r="BY17" s="12" t="n">
        <v>4.0676054955</v>
      </c>
      <c r="BZ17" s="12" t="n">
        <v>5.7100419998</v>
      </c>
      <c r="CA17" s="12" t="n">
        <v>13</v>
      </c>
      <c r="CB17" s="12" t="n">
        <v>246</v>
      </c>
      <c r="CC17" s="12" t="n">
        <v>115.02052698</v>
      </c>
      <c r="CD17" s="12" t="n">
        <v>47.808260141</v>
      </c>
      <c r="CE17" s="12" t="n">
        <v>75</v>
      </c>
      <c r="CF17" s="12" t="n">
        <v>127</v>
      </c>
      <c r="CG17" s="12" t="n">
        <v>155</v>
      </c>
      <c r="CH17" s="12" t="n">
        <v>21</v>
      </c>
      <c r="CI17" s="12" t="n">
        <v>242</v>
      </c>
      <c r="CJ17" s="12" t="n">
        <v>134.30306675</v>
      </c>
      <c r="CK17" s="12" t="n">
        <v>51.239440154</v>
      </c>
      <c r="CL17" s="12" t="n">
        <v>93</v>
      </c>
      <c r="CM17" s="12" t="n">
        <v>147</v>
      </c>
      <c r="CN17" s="12" t="n">
        <v>178</v>
      </c>
      <c r="CO17" s="12" t="n">
        <v>17</v>
      </c>
      <c r="CP17" s="12" t="n">
        <v>221</v>
      </c>
      <c r="CQ17" s="12" t="n">
        <v>108.78423441</v>
      </c>
      <c r="CR17" s="12" t="n">
        <v>38.269200399</v>
      </c>
      <c r="CS17" s="12" t="n">
        <v>78</v>
      </c>
      <c r="CT17" s="12" t="n">
        <v>116</v>
      </c>
      <c r="CU17" s="12" t="n">
        <v>141</v>
      </c>
      <c r="CV17" s="12" t="n">
        <v>0.0048169512</v>
      </c>
      <c r="CW17" s="12" t="n">
        <v>0.0199989788</v>
      </c>
      <c r="CX17" s="12" t="n">
        <v>0.005310063</v>
      </c>
      <c r="CY17" s="12" t="n">
        <v>0.0008016623</v>
      </c>
      <c r="CZ17" s="12" t="n">
        <v>0.0050036935</v>
      </c>
      <c r="DA17" s="12" t="n">
        <v>0.0051024938</v>
      </c>
      <c r="DB17" s="12" t="n">
        <v>0.0052882838</v>
      </c>
      <c r="DC17" s="12" t="n">
        <v>0.0047976389</v>
      </c>
      <c r="DD17" s="12" t="n">
        <v>0.0214025229</v>
      </c>
      <c r="DE17" s="12" t="n">
        <v>0.0052898592</v>
      </c>
      <c r="DF17" s="12" t="n">
        <v>0.0007918587</v>
      </c>
      <c r="DG17" s="12" t="n">
        <v>0.0049975067</v>
      </c>
      <c r="DH17" s="12" t="n">
        <v>0.0050962181</v>
      </c>
      <c r="DI17" s="12" t="n">
        <v>0.0052726329</v>
      </c>
      <c r="DJ17" s="12" t="n">
        <v>0.0048218928</v>
      </c>
      <c r="DK17" s="12" t="n">
        <v>0.0161410272</v>
      </c>
      <c r="DL17" s="12" t="n">
        <v>0.0053161785</v>
      </c>
      <c r="DM17" s="12" t="n">
        <v>0.0007317545</v>
      </c>
      <c r="DN17" s="12" t="n">
        <v>0.0050156196</v>
      </c>
      <c r="DO17" s="12" t="n">
        <v>0.0051170052</v>
      </c>
      <c r="DP17" s="12" t="n">
        <v>0.0053061498</v>
      </c>
      <c r="DQ17" s="12" t="n">
        <v>7.9614014626</v>
      </c>
      <c r="DR17" s="12" t="n">
        <v>1958.2451172</v>
      </c>
      <c r="DS17" s="12" t="n">
        <v>695.59597692</v>
      </c>
      <c r="DT17" s="12" t="n">
        <v>339.7835475</v>
      </c>
      <c r="DU17" s="12" t="n">
        <v>442.43838501</v>
      </c>
      <c r="DV17" s="12" t="n">
        <v>661.12371826</v>
      </c>
      <c r="DW17" s="12" t="n">
        <v>915.0302124</v>
      </c>
      <c r="DX17" s="12" t="n">
        <v>7.2368807793</v>
      </c>
      <c r="DY17" s="12" t="n">
        <v>2192.9033203</v>
      </c>
      <c r="DZ17" s="12" t="n">
        <v>727.11781413</v>
      </c>
      <c r="EA17" s="12" t="n">
        <v>359.4396454</v>
      </c>
      <c r="EB17" s="12" t="n">
        <v>460.99508667</v>
      </c>
      <c r="EC17" s="12" t="n">
        <v>686.09112549</v>
      </c>
      <c r="ED17" s="12" t="n">
        <v>949.76861572</v>
      </c>
      <c r="EE17" s="12" t="n">
        <v>9.4822845459</v>
      </c>
      <c r="EF17" s="12" t="n">
        <v>1915.0732422</v>
      </c>
      <c r="EG17" s="12" t="n">
        <v>661.31551497</v>
      </c>
      <c r="EH17" s="12" t="n">
        <v>315.11298196</v>
      </c>
      <c r="EI17" s="12" t="n">
        <v>428.92611694</v>
      </c>
      <c r="EJ17" s="12" t="n">
        <v>631.84863281</v>
      </c>
      <c r="EK17" s="12" t="n">
        <v>862.44256592</v>
      </c>
      <c r="EL17" s="12" t="n">
        <v>0.1196758449</v>
      </c>
      <c r="EM17" s="12" t="n">
        <v>0.875080049</v>
      </c>
      <c r="EN17" s="12" t="n">
        <v>0.5599230891</v>
      </c>
      <c r="EO17" s="12" t="n">
        <v>0.118987866</v>
      </c>
      <c r="EP17" s="12" t="n">
        <v>0.476773411</v>
      </c>
      <c r="EQ17" s="12" t="n">
        <v>0.5646278858</v>
      </c>
      <c r="ER17" s="12" t="n">
        <v>0.6457470059</v>
      </c>
      <c r="ES17" s="12" t="n">
        <v>0.0710797235</v>
      </c>
      <c r="ET17" s="12" t="n">
        <v>0.8897519112</v>
      </c>
      <c r="EU17" s="12" t="n">
        <v>0.576135326</v>
      </c>
      <c r="EV17" s="12" t="n">
        <v>0.1206760815</v>
      </c>
      <c r="EW17" s="12" t="n">
        <v>0.493124038</v>
      </c>
      <c r="EX17" s="12" t="n">
        <v>0.5808491707</v>
      </c>
      <c r="EY17" s="12" t="n">
        <v>0.6646748781</v>
      </c>
      <c r="EZ17" s="12" t="n">
        <v>0.054443609</v>
      </c>
      <c r="FA17" s="12" t="n">
        <v>0.8638178706</v>
      </c>
      <c r="FB17" s="12" t="n">
        <v>0.5298592602</v>
      </c>
      <c r="FC17" s="12" t="n">
        <v>0.1113142922</v>
      </c>
      <c r="FD17" s="12" t="n">
        <v>0.4536220431</v>
      </c>
      <c r="FE17" s="12" t="n">
        <v>0.5317401886</v>
      </c>
      <c r="FF17" s="12" t="n">
        <v>0.6086339355</v>
      </c>
      <c r="FG17" s="12" t="n">
        <v>0.0217060335</v>
      </c>
      <c r="FH17" s="12" t="n">
        <v>0.3916551769</v>
      </c>
      <c r="FI17" s="12" t="n">
        <v>0.0636179876</v>
      </c>
      <c r="FJ17" s="12" t="n">
        <v>0.035445729</v>
      </c>
      <c r="FK17" s="12" t="n">
        <v>0.0437733866</v>
      </c>
      <c r="FL17" s="12" t="n">
        <v>0.0538929068</v>
      </c>
      <c r="FM17" s="12" t="n">
        <v>0.0696534887</v>
      </c>
      <c r="FN17" s="12" t="n">
        <v>0.016114952</v>
      </c>
      <c r="FO17" s="12" t="n">
        <v>0.3808806241</v>
      </c>
      <c r="FP17" s="12" t="n">
        <v>0.0626445164</v>
      </c>
      <c r="FQ17" s="12" t="n">
        <v>0.0353836442</v>
      </c>
      <c r="FR17" s="12" t="n">
        <v>0.0432461612</v>
      </c>
      <c r="FS17" s="12" t="n">
        <v>0.0528424717</v>
      </c>
      <c r="FT17" s="12" t="n">
        <v>0.0687359199</v>
      </c>
      <c r="FU17" s="12" t="n">
        <v>0.0152232992</v>
      </c>
      <c r="FV17" s="12" t="n">
        <v>0.3603661358</v>
      </c>
      <c r="FW17" s="12" t="n">
        <v>0.0642040514</v>
      </c>
      <c r="FX17" s="12" t="n">
        <v>0.0345679205</v>
      </c>
      <c r="FY17" s="12" t="n">
        <v>0.0450945161</v>
      </c>
      <c r="FZ17" s="12" t="n">
        <v>0.0544932075</v>
      </c>
      <c r="GA17" s="12" t="n">
        <v>0.0698928535</v>
      </c>
    </row>
    <row r="18" customFormat="false" ht="13.8" hidden="false" customHeight="false" outlineLevel="0" collapsed="false">
      <c r="A18" s="13" t="n">
        <v>17</v>
      </c>
      <c r="B18" s="13" t="n">
        <v>500.343869018386</v>
      </c>
      <c r="C18" s="13" t="n">
        <v>51.42670691</v>
      </c>
      <c r="D18" s="13" t="n">
        <v>30.11058033</v>
      </c>
      <c r="E18" s="13" t="n">
        <v>15.17</v>
      </c>
      <c r="F18" s="13" t="s">
        <v>184</v>
      </c>
      <c r="G18" s="13" t="n">
        <v>1</v>
      </c>
      <c r="H18" s="13" t="s">
        <v>185</v>
      </c>
      <c r="I18" s="13" t="n">
        <v>0</v>
      </c>
      <c r="J18" s="13" t="n">
        <v>100</v>
      </c>
      <c r="K18" s="13" t="n">
        <v>1230</v>
      </c>
      <c r="L18" s="13" t="n">
        <v>11400</v>
      </c>
      <c r="M18" s="13"/>
      <c r="N18" s="13"/>
      <c r="O18" s="13"/>
      <c r="P18" s="14" t="n">
        <f aca="false">_xlfn.IFS(M18=0,K18,M18&gt;0,(J18*K18+M18*N18)/(J18+M18))</f>
        <v>1230</v>
      </c>
      <c r="Q18" s="14" t="n">
        <f aca="false">_xlfn.IFS(M18=0,L18,M18&gt;0,(J18*L18+M18*O18)/(J18+M18))</f>
        <v>11400</v>
      </c>
      <c r="R18" s="0" t="s">
        <v>183</v>
      </c>
      <c r="S18" s="0" t="n">
        <v>2</v>
      </c>
      <c r="T18" s="0" t="n">
        <v>299137.715</v>
      </c>
      <c r="U18" s="0" t="n">
        <v>5701250.699</v>
      </c>
      <c r="V18" s="1" t="n">
        <v>2256.2031824</v>
      </c>
      <c r="W18" s="1" t="n">
        <v>898.86411661</v>
      </c>
      <c r="X18" s="0" t="n">
        <v>75</v>
      </c>
      <c r="Y18" s="7" t="n">
        <v>2.633333</v>
      </c>
      <c r="Z18" s="7" t="n">
        <v>2.64</v>
      </c>
      <c r="AA18" s="7" t="n">
        <v>0.215706</v>
      </c>
      <c r="AB18" s="15" t="n">
        <f aca="false">SQRT((T18-298142)^2+(U18-5697101)^2)/1000</f>
        <v>4.26748756903008</v>
      </c>
      <c r="AC18" s="0" t="n">
        <v>13</v>
      </c>
      <c r="AD18" s="13" t="n">
        <v>51</v>
      </c>
      <c r="AE18" s="13" t="n">
        <v>50</v>
      </c>
      <c r="AF18" s="13" t="n">
        <v>19.8317390145299</v>
      </c>
      <c r="AG18" s="13" t="n">
        <v>14.6495619089308</v>
      </c>
      <c r="AH18" s="13" t="n">
        <v>29.016214546377</v>
      </c>
      <c r="AI18" s="15" t="n">
        <v>196.066443024963</v>
      </c>
      <c r="AJ18" s="15" t="n">
        <v>69.2201407134223</v>
      </c>
      <c r="AK18" s="15" t="n">
        <f aca="false">_xlfn.IFS(AND(H18="Pine",F18="n"),0.198*AF18^-0.757*AG18^1.342*AH18^0.642,AND(H18="Pine",F18="a"),0.144*AF18^-0.507*AG18^1.299*AH18^0.524,H18="Spruce",0.068*AF18^0.082*AG18^0.787*AH18^1.11,H18="Birch",0.183*AF18^-0.171*AG18^0.806*AH18^0.803,H18="Alder",0.048*AF18^0.156*AG18^0.514*AH18^1.165,H18="Oak",0.132*AF18^-0.037*AG18^0.633*AH18^1.039,H18="Aspen",0.445*AF18^0.651*AG18^-0.617*AH18^1.049)</f>
        <v>6.04547634602267</v>
      </c>
      <c r="AL18" s="15" t="n">
        <v>15.7446506334498</v>
      </c>
      <c r="AM18" s="15" t="n">
        <v>6.83521904919602</v>
      </c>
      <c r="AN18" s="15" t="n">
        <v>91.8000103960681</v>
      </c>
      <c r="AO18" s="1" t="n">
        <v>227.805221557617</v>
      </c>
      <c r="AP18" s="1" t="n">
        <v>73.8752136230469</v>
      </c>
      <c r="AQ18" s="15" t="n">
        <v>7.82002973556519</v>
      </c>
      <c r="AR18" s="15" t="n">
        <v>13.905499458313</v>
      </c>
      <c r="AS18" s="15" t="n">
        <v>7.67259502410889</v>
      </c>
      <c r="AT18" s="1" t="n">
        <v>95.4533081054688</v>
      </c>
      <c r="AU18" s="1" t="n">
        <v>205.935653686523</v>
      </c>
      <c r="AV18" s="1" t="n">
        <v>90.0660781860352</v>
      </c>
      <c r="AW18" s="15" t="n">
        <v>7.30010557174683</v>
      </c>
      <c r="AX18" s="15" t="n">
        <v>11.8347625732422</v>
      </c>
      <c r="AY18" s="15" t="n">
        <v>8.8197546005249</v>
      </c>
      <c r="AZ18" s="1" t="n">
        <v>110.720596313477</v>
      </c>
      <c r="BA18" s="16" t="n">
        <f aca="false">_xlfn.IFS(AI18&lt;10,AI18,AI18&lt;250,AU18,AI18&gt;=250,AO18)</f>
        <v>205.935653686523</v>
      </c>
      <c r="BB18" s="17" t="n">
        <f aca="false">_xlfn.IFS(AI18&lt;10,AJ18,AI18&lt;250,AV18,AI18&gt;=250,AP18)*0.1</f>
        <v>9.00660781860352</v>
      </c>
      <c r="BC18" s="17" t="n">
        <f aca="false">_xlfn.IFS(AI18&lt;10,AK18,AI18&lt;250,AX18,AI18&gt;=250,AQ18)*0.1</f>
        <v>1.18347625732422</v>
      </c>
      <c r="BD18" s="4" t="n">
        <f aca="false">AR18*0.1</f>
        <v>1.3905499458313</v>
      </c>
      <c r="BE18" s="4" t="n">
        <f aca="false">AY18*0.1</f>
        <v>0.88197546005249</v>
      </c>
      <c r="BF18" s="3" t="n">
        <f aca="false">BB18+BD18+BE18</f>
        <v>11.2791332244873</v>
      </c>
      <c r="BG18" s="12" t="n">
        <v>499.83</v>
      </c>
      <c r="BH18" s="12" t="n">
        <f aca="false">BS18*0.04</f>
        <v>484.28</v>
      </c>
      <c r="BI18" s="7" t="n">
        <f aca="false">BH18/BG18</f>
        <v>0.968889422403617</v>
      </c>
      <c r="BJ18" s="12" t="n">
        <v>12.61</v>
      </c>
      <c r="BK18" s="12" t="n">
        <v>12107</v>
      </c>
      <c r="BL18" s="12" t="n">
        <v>1.3386297226</v>
      </c>
      <c r="BM18" s="12" t="n">
        <v>15.046397209</v>
      </c>
      <c r="BN18" s="12" t="n">
        <v>11.261022082</v>
      </c>
      <c r="BO18" s="12" t="n">
        <v>1.5217273614</v>
      </c>
      <c r="BP18" s="12" t="n">
        <v>10.350309372</v>
      </c>
      <c r="BQ18" s="12" t="n">
        <v>11.311836243</v>
      </c>
      <c r="BR18" s="12" t="n">
        <v>12.280197144</v>
      </c>
      <c r="BS18" s="12" t="n">
        <v>12107</v>
      </c>
      <c r="BT18" s="12" t="n">
        <v>0.6028162837</v>
      </c>
      <c r="BU18" s="12" t="n">
        <v>15.266378403</v>
      </c>
      <c r="BV18" s="12" t="n">
        <v>11.451557214</v>
      </c>
      <c r="BW18" s="12" t="n">
        <v>1.6304601084</v>
      </c>
      <c r="BX18" s="12" t="n">
        <v>10.579435349</v>
      </c>
      <c r="BY18" s="12" t="n">
        <v>11.530949593</v>
      </c>
      <c r="BZ18" s="12" t="n">
        <v>12.56108284</v>
      </c>
      <c r="CA18" s="12" t="n">
        <v>5</v>
      </c>
      <c r="CB18" s="12" t="n">
        <v>228</v>
      </c>
      <c r="CC18" s="12" t="n">
        <v>101.35290868</v>
      </c>
      <c r="CD18" s="12" t="n">
        <v>47.916130252</v>
      </c>
      <c r="CE18" s="12" t="n">
        <v>58</v>
      </c>
      <c r="CF18" s="12" t="n">
        <v>104</v>
      </c>
      <c r="CG18" s="12" t="n">
        <v>144</v>
      </c>
      <c r="CH18" s="12" t="n">
        <v>4</v>
      </c>
      <c r="CI18" s="12" t="n">
        <v>237</v>
      </c>
      <c r="CJ18" s="12" t="n">
        <v>118.96358125</v>
      </c>
      <c r="CK18" s="12" t="n">
        <v>54.552878712</v>
      </c>
      <c r="CL18" s="12" t="n">
        <v>71</v>
      </c>
      <c r="CM18" s="12" t="n">
        <v>123</v>
      </c>
      <c r="CN18" s="12" t="n">
        <v>167</v>
      </c>
      <c r="CO18" s="12" t="n">
        <v>6</v>
      </c>
      <c r="CP18" s="12" t="n">
        <v>227</v>
      </c>
      <c r="CQ18" s="12" t="n">
        <v>91.564386957</v>
      </c>
      <c r="CR18" s="12" t="n">
        <v>40.142243495</v>
      </c>
      <c r="CS18" s="12" t="n">
        <v>56</v>
      </c>
      <c r="CT18" s="12" t="n">
        <v>92</v>
      </c>
      <c r="CU18" s="12" t="n">
        <v>126</v>
      </c>
      <c r="CV18" s="12" t="n">
        <v>0.0048005716</v>
      </c>
      <c r="CW18" s="12" t="n">
        <v>0.1171487644</v>
      </c>
      <c r="CX18" s="12" t="n">
        <v>0.0054872234</v>
      </c>
      <c r="CY18" s="12" t="n">
        <v>0.0025086029</v>
      </c>
      <c r="CZ18" s="12" t="n">
        <v>0.0049938108</v>
      </c>
      <c r="DA18" s="12" t="n">
        <v>0.0050855121</v>
      </c>
      <c r="DB18" s="12" t="n">
        <v>0.0052648708</v>
      </c>
      <c r="DC18" s="12" t="n">
        <v>0.0047868146</v>
      </c>
      <c r="DD18" s="12" t="n">
        <v>0.1207360178</v>
      </c>
      <c r="DE18" s="12" t="n">
        <v>0.0054728144</v>
      </c>
      <c r="DF18" s="12" t="n">
        <v>0.0026709626</v>
      </c>
      <c r="DG18" s="12" t="n">
        <v>0.0049827457</v>
      </c>
      <c r="DH18" s="12" t="n">
        <v>0.0050706128</v>
      </c>
      <c r="DI18" s="12" t="n">
        <v>0.0052405824</v>
      </c>
      <c r="DJ18" s="12" t="n">
        <v>0.0047813333</v>
      </c>
      <c r="DK18" s="12" t="n">
        <v>0.1118832082</v>
      </c>
      <c r="DL18" s="12" t="n">
        <v>0.0055230068</v>
      </c>
      <c r="DM18" s="12" t="n">
        <v>0.0026868317</v>
      </c>
      <c r="DN18" s="12" t="n">
        <v>0.0050008474</v>
      </c>
      <c r="DO18" s="12" t="n">
        <v>0.0050908374</v>
      </c>
      <c r="DP18" s="12" t="n">
        <v>0.0052678497</v>
      </c>
      <c r="DQ18" s="12" t="n">
        <v>1.1508079767</v>
      </c>
      <c r="DR18" s="12" t="n">
        <v>2599.059082</v>
      </c>
      <c r="DS18" s="12" t="n">
        <v>763.79198546</v>
      </c>
      <c r="DT18" s="12" t="n">
        <v>348.21353487</v>
      </c>
      <c r="DU18" s="12" t="n">
        <v>531.49645996</v>
      </c>
      <c r="DV18" s="12" t="n">
        <v>759.26751709</v>
      </c>
      <c r="DW18" s="12" t="n">
        <v>991.37286377</v>
      </c>
      <c r="DX18" s="12" t="n">
        <v>0.8876262307</v>
      </c>
      <c r="DY18" s="12" t="n">
        <v>2960.0256348</v>
      </c>
      <c r="DZ18" s="12" t="n">
        <v>819.42513219</v>
      </c>
      <c r="EA18" s="12" t="n">
        <v>380.42885432</v>
      </c>
      <c r="EB18" s="12" t="n">
        <v>564.15930176</v>
      </c>
      <c r="EC18" s="12" t="n">
        <v>810.16571045</v>
      </c>
      <c r="ED18" s="12" t="n">
        <v>1065.3717041</v>
      </c>
      <c r="EE18" s="12" t="n">
        <v>0.9478408694</v>
      </c>
      <c r="EF18" s="12" t="n">
        <v>2484.5861816</v>
      </c>
      <c r="EG18" s="12" t="n">
        <v>724.92447218</v>
      </c>
      <c r="EH18" s="12" t="n">
        <v>327.56913048</v>
      </c>
      <c r="EI18" s="12" t="n">
        <v>509.94042969</v>
      </c>
      <c r="EJ18" s="12" t="n">
        <v>725.3092041</v>
      </c>
      <c r="EK18" s="12" t="n">
        <v>935.64575195</v>
      </c>
      <c r="EL18" s="12" t="n">
        <v>0.0272293407</v>
      </c>
      <c r="EM18" s="12" t="n">
        <v>0.8994796276</v>
      </c>
      <c r="EN18" s="12" t="n">
        <v>0.5896124399</v>
      </c>
      <c r="EO18" s="12" t="n">
        <v>0.1191948478</v>
      </c>
      <c r="EP18" s="12" t="n">
        <v>0.5073359013</v>
      </c>
      <c r="EQ18" s="12" t="n">
        <v>0.5940201282</v>
      </c>
      <c r="ER18" s="12" t="n">
        <v>0.6780148149</v>
      </c>
      <c r="ES18" s="12" t="n">
        <v>0.1491132081</v>
      </c>
      <c r="ET18" s="12" t="n">
        <v>0.9093369246</v>
      </c>
      <c r="EU18" s="12" t="n">
        <v>0.6163939278</v>
      </c>
      <c r="EV18" s="12" t="n">
        <v>0.1156387939</v>
      </c>
      <c r="EW18" s="12" t="n">
        <v>0.5368320942</v>
      </c>
      <c r="EX18" s="12" t="n">
        <v>0.6213989258</v>
      </c>
      <c r="EY18" s="12" t="n">
        <v>0.7025235295</v>
      </c>
      <c r="EZ18" s="12" t="n">
        <v>0.0689476356</v>
      </c>
      <c r="FA18" s="12" t="n">
        <v>0.8868439198</v>
      </c>
      <c r="FB18" s="12" t="n">
        <v>0.56330621</v>
      </c>
      <c r="FC18" s="12" t="n">
        <v>0.1120496804</v>
      </c>
      <c r="FD18" s="12" t="n">
        <v>0.4855197668</v>
      </c>
      <c r="FE18" s="12" t="n">
        <v>0.5649072528</v>
      </c>
      <c r="FF18" s="12" t="n">
        <v>0.6440314651</v>
      </c>
      <c r="FG18" s="12" t="n">
        <v>0.0178105291</v>
      </c>
      <c r="FH18" s="12" t="n">
        <v>0.680303812</v>
      </c>
      <c r="FI18" s="12" t="n">
        <v>0.0652802653</v>
      </c>
      <c r="FJ18" s="12" t="n">
        <v>0.0474491488</v>
      </c>
      <c r="FK18" s="12" t="n">
        <v>0.0424368531</v>
      </c>
      <c r="FL18" s="12" t="n">
        <v>0.0516450927</v>
      </c>
      <c r="FM18" s="12" t="n">
        <v>0.0675296262</v>
      </c>
      <c r="FN18" s="12" t="n">
        <v>0.015526983</v>
      </c>
      <c r="FO18" s="12" t="n">
        <v>0.7011615634</v>
      </c>
      <c r="FP18" s="12" t="n">
        <v>0.0643134592</v>
      </c>
      <c r="FQ18" s="12" t="n">
        <v>0.0477122667</v>
      </c>
      <c r="FR18" s="12" t="n">
        <v>0.0416789278</v>
      </c>
      <c r="FS18" s="12" t="n">
        <v>0.0507911146</v>
      </c>
      <c r="FT18" s="12" t="n">
        <v>0.0664070919</v>
      </c>
      <c r="FU18" s="12" t="n">
        <v>0.0170613956</v>
      </c>
      <c r="FV18" s="12" t="n">
        <v>0.7105560899</v>
      </c>
      <c r="FW18" s="12" t="n">
        <v>0.0661808812</v>
      </c>
      <c r="FX18" s="12" t="n">
        <v>0.0485314925</v>
      </c>
      <c r="FY18" s="12" t="n">
        <v>0.0431025326</v>
      </c>
      <c r="FZ18" s="12" t="n">
        <v>0.0524470955</v>
      </c>
      <c r="GA18" s="12" t="n">
        <v>0.0680700019</v>
      </c>
    </row>
    <row r="19" customFormat="false" ht="13.8" hidden="false" customHeight="false" outlineLevel="0" collapsed="false">
      <c r="A19" s="13" t="n">
        <v>18</v>
      </c>
      <c r="B19" s="13" t="n">
        <v>999.860870850348</v>
      </c>
      <c r="C19" s="13" t="n">
        <v>51.45206411</v>
      </c>
      <c r="D19" s="13" t="n">
        <v>30.23430731</v>
      </c>
      <c r="E19" s="13" t="n">
        <v>13.65</v>
      </c>
      <c r="F19" s="13" t="s">
        <v>181</v>
      </c>
      <c r="G19" s="13" t="n">
        <v>0</v>
      </c>
      <c r="H19" s="13" t="s">
        <v>185</v>
      </c>
      <c r="I19" s="13" t="n">
        <v>0</v>
      </c>
      <c r="J19" s="13" t="n">
        <v>100</v>
      </c>
      <c r="K19" s="13" t="n">
        <v>770</v>
      </c>
      <c r="L19" s="13" t="n">
        <v>1440</v>
      </c>
      <c r="M19" s="13"/>
      <c r="N19" s="13"/>
      <c r="O19" s="13"/>
      <c r="P19" s="14" t="n">
        <f aca="false">_xlfn.IFS(M19=0,K19,M19&gt;0,(J19*K19+M19*N19)/(J19+M19))</f>
        <v>770</v>
      </c>
      <c r="Q19" s="14" t="n">
        <f aca="false">_xlfn.IFS(M19=0,L19,M19&gt;0,(J19*L19+M19*O19)/(J19+M19))</f>
        <v>1440</v>
      </c>
      <c r="R19" s="0" t="s">
        <v>188</v>
      </c>
      <c r="S19" s="0" t="n">
        <v>2</v>
      </c>
      <c r="T19" s="0" t="n">
        <v>307827.31</v>
      </c>
      <c r="U19" s="0" t="n">
        <v>5703732.946</v>
      </c>
      <c r="V19" s="1" t="n">
        <v>557.92013585</v>
      </c>
      <c r="W19" s="1" t="n">
        <v>127.86146457</v>
      </c>
      <c r="X19" s="0" t="n">
        <v>26</v>
      </c>
      <c r="Y19" s="7" t="n">
        <v>0.667308</v>
      </c>
      <c r="Z19" s="7" t="n">
        <v>0.7</v>
      </c>
      <c r="AA19" s="7" t="n">
        <v>0.097134</v>
      </c>
      <c r="AB19" s="15" t="n">
        <f aca="false">SQRT((T19-298142)^2+(U19-5697101)^2)/1000</f>
        <v>11.7383106767125</v>
      </c>
      <c r="AC19" s="0" t="n">
        <v>56</v>
      </c>
      <c r="AD19" s="13" t="n">
        <v>32</v>
      </c>
      <c r="AE19" s="13" t="n">
        <v>105</v>
      </c>
      <c r="AF19" s="13" t="n">
        <v>36.1011124839754</v>
      </c>
      <c r="AG19" s="13" t="n">
        <v>22.8998029696302</v>
      </c>
      <c r="AH19" s="13" t="n">
        <v>31.7360720102958</v>
      </c>
      <c r="AI19" s="15" t="n">
        <v>295.303967136686</v>
      </c>
      <c r="AJ19" s="15" t="n">
        <v>127.463376350061</v>
      </c>
      <c r="AK19" s="15" t="n">
        <f aca="false">_xlfn.IFS(AND(H19="Pine",F19="n"),0.198*AF19^-0.757*AG19^1.342*AH19^0.642,AND(H19="Pine",F19="a"),0.144*AF19^-0.507*AG19^1.299*AH19^0.524,H19="Spruce",0.068*AF19^0.082*AG19^0.787*AH19^1.11,H19="Birch",0.183*AF19^-0.171*AG19^0.806*AH19^0.803,H19="Alder",0.048*AF19^0.156*AG19^0.514*AH19^1.165,H19="Oak",0.132*AF19^-0.037*AG19^0.633*AH19^1.039,H19="Aspen",0.445*AF19^0.651*AG19^-0.617*AH19^1.049)</f>
        <v>8.06331167172255</v>
      </c>
      <c r="AL19" s="15" t="n">
        <v>15.9131200049427</v>
      </c>
      <c r="AM19" s="15" t="n">
        <v>4.74283423229596</v>
      </c>
      <c r="AN19" s="15" t="n">
        <v>148.1193305873</v>
      </c>
      <c r="AO19" s="1" t="n">
        <v>320.308654785156</v>
      </c>
      <c r="AP19" s="1" t="n">
        <v>111.005760192871</v>
      </c>
      <c r="AQ19" s="15" t="n">
        <v>10.155707359314</v>
      </c>
      <c r="AR19" s="15" t="n">
        <v>10.3105382919312</v>
      </c>
      <c r="AS19" s="15" t="n">
        <v>3.52948641777039</v>
      </c>
      <c r="AT19" s="1" t="n">
        <v>124.84578704834</v>
      </c>
      <c r="AU19" s="1" t="n">
        <v>357.512176513672</v>
      </c>
      <c r="AV19" s="1" t="n">
        <v>145.743499755859</v>
      </c>
      <c r="AW19" s="15" t="n">
        <v>10.3061742782593</v>
      </c>
      <c r="AX19" s="15" t="n">
        <v>12.4986209869385</v>
      </c>
      <c r="AY19" s="15" t="n">
        <v>4.47997665405273</v>
      </c>
      <c r="AZ19" s="1" t="n">
        <v>162.722106933594</v>
      </c>
      <c r="BA19" s="16" t="n">
        <f aca="false">_xlfn.IFS(AI19&lt;10,AI19,AI19&lt;250,AU19,AI19&gt;=250,AO19)</f>
        <v>320.308654785156</v>
      </c>
      <c r="BB19" s="17" t="n">
        <f aca="false">_xlfn.IFS(AI19&lt;10,AJ19,AI19&lt;250,AV19,AI19&gt;=250,AP19)*0.1</f>
        <v>11.1005760192871</v>
      </c>
      <c r="BC19" s="17" t="n">
        <f aca="false">_xlfn.IFS(AI19&lt;10,AK19,AI19&lt;250,AX19,AI19&gt;=250,AQ19)*0.1</f>
        <v>1.0155707359314</v>
      </c>
      <c r="BD19" s="4" t="n">
        <f aca="false">AR19*0.1</f>
        <v>1.03105382919312</v>
      </c>
      <c r="BE19" s="4" t="n">
        <f aca="false">AY19*0.1</f>
        <v>0.447997665405273</v>
      </c>
      <c r="BF19" s="3" t="n">
        <f aca="false">BB19+BD19+BE19</f>
        <v>12.5796275138855</v>
      </c>
      <c r="BG19" s="12" t="n">
        <v>999.663</v>
      </c>
      <c r="BH19" s="12" t="n">
        <f aca="false">BS19*0.04</f>
        <v>790.44</v>
      </c>
      <c r="BI19" s="7" t="n">
        <f aca="false">BH19/BG19</f>
        <v>0.790706468079743</v>
      </c>
      <c r="BJ19" s="12" t="n">
        <v>17.84</v>
      </c>
      <c r="BK19" s="12" t="n">
        <v>19761</v>
      </c>
      <c r="BL19" s="12" t="n">
        <v>0</v>
      </c>
      <c r="BM19" s="12" t="n">
        <v>24.420156479</v>
      </c>
      <c r="BN19" s="12" t="n">
        <v>17.487974424</v>
      </c>
      <c r="BO19" s="12" t="n">
        <v>3.1378219192</v>
      </c>
      <c r="BP19" s="12" t="n">
        <v>16.299634933</v>
      </c>
      <c r="BQ19" s="12" t="n">
        <v>17.848028183</v>
      </c>
      <c r="BR19" s="12" t="n">
        <v>19.356655121</v>
      </c>
      <c r="BS19" s="12" t="n">
        <v>19761</v>
      </c>
      <c r="BT19" s="12" t="n">
        <v>0.5555642247</v>
      </c>
      <c r="BU19" s="12" t="n">
        <v>24.66239357</v>
      </c>
      <c r="BV19" s="12" t="n">
        <v>16.81207596</v>
      </c>
      <c r="BW19" s="12" t="n">
        <v>3.8834219619</v>
      </c>
      <c r="BX19" s="12" t="n">
        <v>15.610515594</v>
      </c>
      <c r="BY19" s="12" t="n">
        <v>17.637937546</v>
      </c>
      <c r="BZ19" s="12" t="n">
        <v>19.332538605</v>
      </c>
      <c r="CA19" s="12" t="n">
        <v>12</v>
      </c>
      <c r="CB19" s="12" t="n">
        <v>250</v>
      </c>
      <c r="CC19" s="12" t="n">
        <v>110.31890529</v>
      </c>
      <c r="CD19" s="12" t="n">
        <v>46.950870266</v>
      </c>
      <c r="CE19" s="12" t="n">
        <v>67</v>
      </c>
      <c r="CF19" s="12" t="n">
        <v>110</v>
      </c>
      <c r="CG19" s="12" t="n">
        <v>153</v>
      </c>
      <c r="CH19" s="12" t="n">
        <v>18</v>
      </c>
      <c r="CI19" s="12" t="n">
        <v>244</v>
      </c>
      <c r="CJ19" s="12" t="n">
        <v>129.54056917</v>
      </c>
      <c r="CK19" s="12" t="n">
        <v>53.11586383</v>
      </c>
      <c r="CL19" s="12" t="n">
        <v>81</v>
      </c>
      <c r="CM19" s="12" t="n">
        <v>127</v>
      </c>
      <c r="CN19" s="12" t="n">
        <v>179</v>
      </c>
      <c r="CO19" s="12" t="n">
        <v>19</v>
      </c>
      <c r="CP19" s="12" t="n">
        <v>212</v>
      </c>
      <c r="CQ19" s="12" t="n">
        <v>103.27182627</v>
      </c>
      <c r="CR19" s="12" t="n">
        <v>37.213882848</v>
      </c>
      <c r="CS19" s="12" t="n">
        <v>70</v>
      </c>
      <c r="CT19" s="12" t="n">
        <v>101</v>
      </c>
      <c r="CU19" s="12" t="n">
        <v>137</v>
      </c>
      <c r="CV19" s="12" t="n">
        <v>0.0048016128</v>
      </c>
      <c r="CW19" s="12" t="n">
        <v>0.0268274136</v>
      </c>
      <c r="CX19" s="12" t="n">
        <v>0.0053343429</v>
      </c>
      <c r="CY19" s="12" t="n">
        <v>0.0007126488</v>
      </c>
      <c r="CZ19" s="12" t="n">
        <v>0.005022211</v>
      </c>
      <c r="DA19" s="12" t="n">
        <v>0.0051416927</v>
      </c>
      <c r="DB19" s="12" t="n">
        <v>0.0053684376</v>
      </c>
      <c r="DC19" s="12" t="n">
        <v>0.0047927662</v>
      </c>
      <c r="DD19" s="12" t="n">
        <v>0.0293919593</v>
      </c>
      <c r="DE19" s="12" t="n">
        <v>0.0053238343</v>
      </c>
      <c r="DF19" s="12" t="n">
        <v>0.0007170685</v>
      </c>
      <c r="DG19" s="12" t="n">
        <v>0.0050129453</v>
      </c>
      <c r="DH19" s="12" t="n">
        <v>0.0051293024</v>
      </c>
      <c r="DI19" s="12" t="n">
        <v>0.0053587672</v>
      </c>
      <c r="DJ19" s="12" t="n">
        <v>0.0047964021</v>
      </c>
      <c r="DK19" s="12" t="n">
        <v>0.0571250394</v>
      </c>
      <c r="DL19" s="12" t="n">
        <v>0.0053869212</v>
      </c>
      <c r="DM19" s="12" t="n">
        <v>0.0008275527</v>
      </c>
      <c r="DN19" s="12" t="n">
        <v>0.0050444938</v>
      </c>
      <c r="DO19" s="12" t="n">
        <v>0.0051706214</v>
      </c>
      <c r="DP19" s="12" t="n">
        <v>0.0054179844</v>
      </c>
      <c r="DQ19" s="12" t="n">
        <v>7.3347024918</v>
      </c>
      <c r="DR19" s="12" t="n">
        <v>3652.2727051</v>
      </c>
      <c r="DS19" s="12" t="n">
        <v>692.92751927</v>
      </c>
      <c r="DT19" s="12" t="n">
        <v>357.41433424</v>
      </c>
      <c r="DU19" s="12" t="n">
        <v>421.27435303</v>
      </c>
      <c r="DV19" s="12" t="n">
        <v>662.86682129</v>
      </c>
      <c r="DW19" s="12" t="n">
        <v>924.95880127</v>
      </c>
      <c r="DX19" s="12" t="n">
        <v>6.2615275383</v>
      </c>
      <c r="DY19" s="12" t="n">
        <v>3092.5847168</v>
      </c>
      <c r="DZ19" s="12" t="n">
        <v>731.03317167</v>
      </c>
      <c r="EA19" s="12" t="n">
        <v>390.56649871</v>
      </c>
      <c r="EB19" s="12" t="n">
        <v>429.75588989</v>
      </c>
      <c r="EC19" s="12" t="n">
        <v>693.07653809</v>
      </c>
      <c r="ED19" s="12" t="n">
        <v>986.34869385</v>
      </c>
      <c r="EE19" s="12" t="n">
        <v>5.5615458488</v>
      </c>
      <c r="EF19" s="12" t="n">
        <v>2577.9143066</v>
      </c>
      <c r="EG19" s="12" t="n">
        <v>625.94697397</v>
      </c>
      <c r="EH19" s="12" t="n">
        <v>323.54489279</v>
      </c>
      <c r="EI19" s="12" t="n">
        <v>379.85229492</v>
      </c>
      <c r="EJ19" s="12" t="n">
        <v>600.34417725</v>
      </c>
      <c r="EK19" s="12" t="n">
        <v>838.20367432</v>
      </c>
      <c r="EL19" s="12" t="n">
        <v>0.0150446193</v>
      </c>
      <c r="EM19" s="12" t="n">
        <v>0.944906354</v>
      </c>
      <c r="EN19" s="12" t="n">
        <v>0.5805507989</v>
      </c>
      <c r="EO19" s="12" t="n">
        <v>0.1363563657</v>
      </c>
      <c r="EP19" s="12" t="n">
        <v>0.4861054421</v>
      </c>
      <c r="EQ19" s="12" t="n">
        <v>0.5843011737</v>
      </c>
      <c r="ER19" s="12" t="n">
        <v>0.6814815402</v>
      </c>
      <c r="ES19" s="12" t="n">
        <v>0.0676705837</v>
      </c>
      <c r="ET19" s="12" t="n">
        <v>0.9385271668</v>
      </c>
      <c r="EU19" s="12" t="n">
        <v>0.6019667892</v>
      </c>
      <c r="EV19" s="12" t="n">
        <v>0.1315701997</v>
      </c>
      <c r="EW19" s="12" t="n">
        <v>0.5132100582</v>
      </c>
      <c r="EX19" s="12" t="n">
        <v>0.6070787311</v>
      </c>
      <c r="EY19" s="12" t="n">
        <v>0.6988313198</v>
      </c>
      <c r="EZ19" s="12" t="n">
        <v>0.0363562144</v>
      </c>
      <c r="FA19" s="12" t="n">
        <v>0.9298501015</v>
      </c>
      <c r="FB19" s="12" t="n">
        <v>0.535284198</v>
      </c>
      <c r="FC19" s="12" t="n">
        <v>0.1298909224</v>
      </c>
      <c r="FD19" s="12" t="n">
        <v>0.4449232817</v>
      </c>
      <c r="FE19" s="12" t="n">
        <v>0.5354316235</v>
      </c>
      <c r="FF19" s="12" t="n">
        <v>0.6271457076</v>
      </c>
      <c r="FG19" s="12" t="n">
        <v>0.0146342004</v>
      </c>
      <c r="FH19" s="12" t="n">
        <v>0.4473595321</v>
      </c>
      <c r="FI19" s="12" t="n">
        <v>0.067243884</v>
      </c>
      <c r="FJ19" s="12" t="n">
        <v>0.0339067266</v>
      </c>
      <c r="FK19" s="12" t="n">
        <v>0.0462513193</v>
      </c>
      <c r="FL19" s="12" t="n">
        <v>0.0579652675</v>
      </c>
      <c r="FM19" s="12" t="n">
        <v>0.0764258131</v>
      </c>
      <c r="FN19" s="12" t="n">
        <v>0.0143803116</v>
      </c>
      <c r="FO19" s="12" t="n">
        <v>0.4707054496</v>
      </c>
      <c r="FP19" s="12" t="n">
        <v>0.0669822891</v>
      </c>
      <c r="FQ19" s="12" t="n">
        <v>0.0343725668</v>
      </c>
      <c r="FR19" s="12" t="n">
        <v>0.0455167852</v>
      </c>
      <c r="FS19" s="12" t="n">
        <v>0.0573438481</v>
      </c>
      <c r="FT19" s="12" t="n">
        <v>0.0766420513</v>
      </c>
      <c r="FU19" s="12" t="n">
        <v>0.0168819875</v>
      </c>
      <c r="FV19" s="12" t="n">
        <v>0.5051184297</v>
      </c>
      <c r="FW19" s="12" t="n">
        <v>0.0698802247</v>
      </c>
      <c r="FX19" s="12" t="n">
        <v>0.0355544608</v>
      </c>
      <c r="FY19" s="12" t="n">
        <v>0.0478043519</v>
      </c>
      <c r="FZ19" s="12" t="n">
        <v>0.060024105</v>
      </c>
      <c r="GA19" s="12" t="n">
        <v>0.0800414085</v>
      </c>
    </row>
    <row r="20" customFormat="false" ht="13.8" hidden="false" customHeight="false" outlineLevel="0" collapsed="false">
      <c r="A20" s="13" t="n">
        <v>19</v>
      </c>
      <c r="B20" s="13" t="n">
        <v>99.9328056736299</v>
      </c>
      <c r="C20" s="13" t="n">
        <v>51.45311639</v>
      </c>
      <c r="D20" s="13" t="n">
        <v>30.23447022</v>
      </c>
      <c r="E20" s="13" t="n">
        <v>15.17</v>
      </c>
      <c r="F20" s="13" t="s">
        <v>181</v>
      </c>
      <c r="G20" s="13" t="n">
        <v>0</v>
      </c>
      <c r="H20" s="13" t="s">
        <v>185</v>
      </c>
      <c r="I20" s="13" t="n">
        <v>0</v>
      </c>
      <c r="J20" s="13" t="n">
        <v>72</v>
      </c>
      <c r="K20" s="13" t="n">
        <v>949</v>
      </c>
      <c r="L20" s="13" t="n">
        <v>2880</v>
      </c>
      <c r="M20" s="13" t="n">
        <v>28</v>
      </c>
      <c r="N20" s="13" t="n">
        <v>2030</v>
      </c>
      <c r="O20" s="13" t="n">
        <v>978</v>
      </c>
      <c r="P20" s="14" t="n">
        <f aca="false">_xlfn.IFS(M20=0,K20,M20&gt;0,(J20*K20+M20*N20)/(J20+M20))</f>
        <v>1251.68</v>
      </c>
      <c r="Q20" s="14" t="n">
        <f aca="false">_xlfn.IFS(M20=0,L20,M20&gt;0,(J20*L20+M20*O20)/(J20+M20))</f>
        <v>2347.44</v>
      </c>
      <c r="R20" s="0" t="s">
        <v>187</v>
      </c>
      <c r="S20" s="0" t="n">
        <v>3</v>
      </c>
      <c r="T20" s="0" t="n">
        <v>307860.529</v>
      </c>
      <c r="U20" s="0" t="n">
        <v>5703840.915</v>
      </c>
      <c r="V20" s="1" t="n">
        <v>437.66364503</v>
      </c>
      <c r="W20" s="1" t="n">
        <v>97.900731268</v>
      </c>
      <c r="X20" s="0" t="n">
        <v>32</v>
      </c>
      <c r="Y20" s="7" t="n">
        <v>0.480938</v>
      </c>
      <c r="Z20" s="7" t="n">
        <v>0.48</v>
      </c>
      <c r="AA20" s="7" t="n">
        <v>0.040801</v>
      </c>
      <c r="AB20" s="15" t="n">
        <f aca="false">SQRT((T20-298142)^2+(U20-5697101)^2)/1000</f>
        <v>11.8269294464399</v>
      </c>
      <c r="AC20" s="0" t="n">
        <v>55</v>
      </c>
      <c r="AD20" s="13" t="n">
        <v>33</v>
      </c>
      <c r="AE20" s="13" t="n">
        <v>15</v>
      </c>
      <c r="AF20" s="13" t="n">
        <v>1.87487373312218</v>
      </c>
      <c r="AG20" s="13" t="n">
        <v>4.19534255964957</v>
      </c>
      <c r="AH20" s="13" t="n">
        <v>0.911674463055179</v>
      </c>
      <c r="AI20" s="15" t="n">
        <v>5.24385759743619</v>
      </c>
      <c r="AJ20" s="15" t="n">
        <v>1.55368754441358</v>
      </c>
      <c r="AK20" s="15" t="n">
        <f aca="false">_xlfn.IFS(AND(H20="Pine",F20="n"),0.198*AF20^-0.757*AG20^1.342*AH20^0.642,AND(H20="Pine",F20="a"),0.144*AF20^-0.507*AG20^1.299*AH20^0.524,H20="Spruce",0.068*AF20^0.082*AG20^0.787*AH20^1.11,H20="Birch",0.183*AF20^-0.171*AG20^0.806*AH20^0.803,H20="Alder",0.048*AF20^0.156*AG20^0.514*AH20^1.165,H20="Oak",0.132*AF20^-0.037*AG20^0.633*AH20^1.039,H20="Aspen",0.445*AF20^0.651*AG20^-0.617*AH20^1.049)</f>
        <v>0.79432165179705</v>
      </c>
      <c r="AL20" s="15" t="n">
        <v>0.324350221651245</v>
      </c>
      <c r="AM20" s="15" t="n">
        <v>0.978831596654895</v>
      </c>
      <c r="AN20" s="15" t="n">
        <v>2.85686936271972</v>
      </c>
      <c r="AO20" s="1" t="n">
        <v>13.339714050293</v>
      </c>
      <c r="AP20" s="1" t="n">
        <v>3.35384702682495</v>
      </c>
      <c r="AQ20" s="15" t="n">
        <v>0.763425409793854</v>
      </c>
      <c r="AR20" s="15" t="n">
        <v>2.73777794837952</v>
      </c>
      <c r="AS20" s="15" t="n">
        <v>3.6759877204895</v>
      </c>
      <c r="AT20" s="1" t="n">
        <v>9.76761245727539</v>
      </c>
      <c r="AU20" s="1" t="n">
        <v>10.4616813659668</v>
      </c>
      <c r="AV20" s="1" t="n">
        <v>4.18363618850708</v>
      </c>
      <c r="AW20" s="15" t="n">
        <v>0.772042036056519</v>
      </c>
      <c r="AX20" s="15" t="n">
        <v>2.60960698127747</v>
      </c>
      <c r="AY20" s="15" t="n">
        <v>1.65492558479309</v>
      </c>
      <c r="AZ20" s="1" t="n">
        <v>8.44816875457764</v>
      </c>
      <c r="BA20" s="16" t="n">
        <f aca="false">_xlfn.IFS(AI20&lt;10,AI20,AI20&lt;250,AU20,AI20&gt;=250,AO20)</f>
        <v>5.24385759743619</v>
      </c>
      <c r="BB20" s="17" t="n">
        <f aca="false">_xlfn.IFS(AI20&lt;10,AJ20,AI20&lt;250,AV20,AI20&gt;=250,AP20)*0.1</f>
        <v>0.155368754441358</v>
      </c>
      <c r="BC20" s="17" t="n">
        <f aca="false">_xlfn.IFS(AI20&lt;10,AK20,AI20&lt;250,AX20,AI20&gt;=250,AQ20)*0.1</f>
        <v>0.079432165179705</v>
      </c>
      <c r="BD20" s="4" t="n">
        <f aca="false">AR20*0.1</f>
        <v>0.273777794837952</v>
      </c>
      <c r="BE20" s="4" t="n">
        <f aca="false">AY20*0.1</f>
        <v>0.165492558479309</v>
      </c>
      <c r="BF20" s="3" t="n">
        <f aca="false">BB20+BD20+BE20</f>
        <v>0.594639107758619</v>
      </c>
      <c r="BG20" s="12" t="n">
        <v>99.973</v>
      </c>
      <c r="BH20" s="12" t="n">
        <f aca="false">BS20*0.04</f>
        <v>48.4</v>
      </c>
      <c r="BI20" s="7" t="n">
        <f aca="false">BH20/BG20</f>
        <v>0.484130715293129</v>
      </c>
      <c r="BJ20" s="12" t="n">
        <v>5.64</v>
      </c>
      <c r="BK20" s="12" t="n">
        <v>1210</v>
      </c>
      <c r="BL20" s="12" t="n">
        <v>0.2831878662</v>
      </c>
      <c r="BM20" s="12" t="n">
        <v>4.1077871323</v>
      </c>
      <c r="BN20" s="12" t="n">
        <v>2.0447215538</v>
      </c>
      <c r="BO20" s="12" t="n">
        <v>0.7739548617</v>
      </c>
      <c r="BP20" s="12" t="n">
        <v>1.4577916861</v>
      </c>
      <c r="BQ20" s="12" t="n">
        <v>2.1269795895</v>
      </c>
      <c r="BR20" s="12" t="n">
        <v>2.6637065411</v>
      </c>
      <c r="BS20" s="12" t="n">
        <v>1210</v>
      </c>
      <c r="BT20" s="12" t="n">
        <v>0.4969073534</v>
      </c>
      <c r="BU20" s="12" t="n">
        <v>4.6579799652</v>
      </c>
      <c r="BV20" s="12" t="n">
        <v>2.1489832007</v>
      </c>
      <c r="BW20" s="12" t="n">
        <v>0.8081097151</v>
      </c>
      <c r="BX20" s="12" t="n">
        <v>1.5502847433</v>
      </c>
      <c r="BY20" s="12" t="n">
        <v>2.1891450882</v>
      </c>
      <c r="BZ20" s="12" t="n">
        <v>2.7320570946</v>
      </c>
      <c r="CA20" s="12" t="n">
        <v>12</v>
      </c>
      <c r="CB20" s="12" t="n">
        <v>220</v>
      </c>
      <c r="CC20" s="12" t="n">
        <v>101.30173035</v>
      </c>
      <c r="CD20" s="12" t="n">
        <v>48.060224798</v>
      </c>
      <c r="CE20" s="12" t="n">
        <v>57</v>
      </c>
      <c r="CF20" s="12" t="n">
        <v>104</v>
      </c>
      <c r="CG20" s="12" t="n">
        <v>143</v>
      </c>
      <c r="CH20" s="12" t="n">
        <v>20</v>
      </c>
      <c r="CI20" s="12" t="n">
        <v>247</v>
      </c>
      <c r="CJ20" s="12" t="n">
        <v>127.54003811</v>
      </c>
      <c r="CK20" s="12" t="n">
        <v>52.221306129</v>
      </c>
      <c r="CL20" s="12" t="n">
        <v>82</v>
      </c>
      <c r="CM20" s="12" t="n">
        <v>131</v>
      </c>
      <c r="CN20" s="12" t="n">
        <v>172</v>
      </c>
      <c r="CO20" s="12" t="n">
        <v>9</v>
      </c>
      <c r="CP20" s="12" t="n">
        <v>190</v>
      </c>
      <c r="CQ20" s="12" t="n">
        <v>79.212071274</v>
      </c>
      <c r="CR20" s="12" t="n">
        <v>33.016942353</v>
      </c>
      <c r="CS20" s="12" t="n">
        <v>51</v>
      </c>
      <c r="CT20" s="12" t="n">
        <v>77</v>
      </c>
      <c r="CU20" s="12" t="n">
        <v>104</v>
      </c>
      <c r="CV20" s="12" t="n">
        <v>0.0048127733</v>
      </c>
      <c r="CW20" s="12" t="n">
        <v>0.0140460012</v>
      </c>
      <c r="CX20" s="12" t="n">
        <v>0.0052842813</v>
      </c>
      <c r="CY20" s="12" t="n">
        <v>0.0006228347</v>
      </c>
      <c r="CZ20" s="12" t="n">
        <v>0.0050070682</v>
      </c>
      <c r="DA20" s="12" t="n">
        <v>0.00509567</v>
      </c>
      <c r="DB20" s="12" t="n">
        <v>0.0052720276</v>
      </c>
      <c r="DC20" s="12" t="n">
        <v>0.0047988784</v>
      </c>
      <c r="DD20" s="12" t="n">
        <v>0.0114594148</v>
      </c>
      <c r="DE20" s="12" t="n">
        <v>0.0052288953</v>
      </c>
      <c r="DF20" s="12" t="n">
        <v>0.0005387388</v>
      </c>
      <c r="DG20" s="12" t="n">
        <v>0.0049838531</v>
      </c>
      <c r="DH20" s="12" t="n">
        <v>0.0050923587</v>
      </c>
      <c r="DI20" s="12" t="n">
        <v>0.0052389349</v>
      </c>
      <c r="DJ20" s="12" t="n">
        <v>0.004820805</v>
      </c>
      <c r="DK20" s="12" t="n">
        <v>0.0113044279</v>
      </c>
      <c r="DL20" s="12" t="n">
        <v>0.0053268446</v>
      </c>
      <c r="DM20" s="12" t="n">
        <v>0.0006081463</v>
      </c>
      <c r="DN20" s="12" t="n">
        <v>0.0050359536</v>
      </c>
      <c r="DO20" s="12" t="n">
        <v>0.0051377271</v>
      </c>
      <c r="DP20" s="12" t="n">
        <v>0.0053404877</v>
      </c>
      <c r="DQ20" s="12" t="n">
        <v>14.676237106</v>
      </c>
      <c r="DR20" s="12" t="n">
        <v>1853.954834</v>
      </c>
      <c r="DS20" s="12" t="n">
        <v>662.99767614</v>
      </c>
      <c r="DT20" s="12" t="n">
        <v>324.77862227</v>
      </c>
      <c r="DU20" s="12" t="n">
        <v>434.21005249</v>
      </c>
      <c r="DV20" s="12" t="n">
        <v>635.95825195</v>
      </c>
      <c r="DW20" s="12" t="n">
        <v>849.55743408</v>
      </c>
      <c r="DX20" s="12" t="n">
        <v>20.449317932</v>
      </c>
      <c r="DY20" s="12" t="n">
        <v>2015.2698975</v>
      </c>
      <c r="DZ20" s="12" t="n">
        <v>688.32535009</v>
      </c>
      <c r="EA20" s="12" t="n">
        <v>335.7177891</v>
      </c>
      <c r="EB20" s="12" t="n">
        <v>451.18640137</v>
      </c>
      <c r="EC20" s="12" t="n">
        <v>654.35534668</v>
      </c>
      <c r="ED20" s="12" t="n">
        <v>880.73071289</v>
      </c>
      <c r="EE20" s="12" t="n">
        <v>18.98638916</v>
      </c>
      <c r="EF20" s="12" t="n">
        <v>1742.2480469</v>
      </c>
      <c r="EG20" s="12" t="n">
        <v>600.07298768</v>
      </c>
      <c r="EH20" s="12" t="n">
        <v>287.79850019</v>
      </c>
      <c r="EI20" s="12" t="n">
        <v>395.26333618</v>
      </c>
      <c r="EJ20" s="12" t="n">
        <v>582.91247559</v>
      </c>
      <c r="EK20" s="12" t="n">
        <v>762.66094971</v>
      </c>
      <c r="EL20" s="12" t="n">
        <v>0.1346159428</v>
      </c>
      <c r="EM20" s="12" t="n">
        <v>0.9049857259</v>
      </c>
      <c r="EN20" s="12" t="n">
        <v>0.5995080782</v>
      </c>
      <c r="EO20" s="12" t="n">
        <v>0.1251386786</v>
      </c>
      <c r="EP20" s="12" t="n">
        <v>0.5159292817</v>
      </c>
      <c r="EQ20" s="12" t="n">
        <v>0.6012234688</v>
      </c>
      <c r="ER20" s="12" t="n">
        <v>0.6950927377</v>
      </c>
      <c r="ES20" s="12" t="n">
        <v>0.1185728237</v>
      </c>
      <c r="ET20" s="12" t="n">
        <v>0.911210537</v>
      </c>
      <c r="EU20" s="12" t="n">
        <v>0.6270902284</v>
      </c>
      <c r="EV20" s="12" t="n">
        <v>0.1250836921</v>
      </c>
      <c r="EW20" s="12" t="n">
        <v>0.5409932137</v>
      </c>
      <c r="EX20" s="12" t="n">
        <v>0.6314992905</v>
      </c>
      <c r="EY20" s="12" t="n">
        <v>0.7235425711</v>
      </c>
      <c r="EZ20" s="12" t="n">
        <v>0.1428382993</v>
      </c>
      <c r="FA20" s="12" t="n">
        <v>0.8725816011</v>
      </c>
      <c r="FB20" s="12" t="n">
        <v>0.5304479713</v>
      </c>
      <c r="FC20" s="12" t="n">
        <v>0.1116409231</v>
      </c>
      <c r="FD20" s="12" t="n">
        <v>0.4569036961</v>
      </c>
      <c r="FE20" s="12" t="n">
        <v>0.5336461663</v>
      </c>
      <c r="FF20" s="12" t="n">
        <v>0.6077893376</v>
      </c>
      <c r="FG20" s="12" t="n">
        <v>0.021394426</v>
      </c>
      <c r="FH20" s="12" t="n">
        <v>0.3091514111</v>
      </c>
      <c r="FI20" s="12" t="n">
        <v>0.0640312732</v>
      </c>
      <c r="FJ20" s="12" t="n">
        <v>0.0329519102</v>
      </c>
      <c r="FK20" s="12" t="n">
        <v>0.0447059907</v>
      </c>
      <c r="FL20" s="12" t="n">
        <v>0.0540462583</v>
      </c>
      <c r="FM20" s="12" t="n">
        <v>0.0702774301</v>
      </c>
      <c r="FN20" s="12" t="n">
        <v>0.0195703935</v>
      </c>
      <c r="FO20" s="12" t="n">
        <v>0.2989897132</v>
      </c>
      <c r="FP20" s="12" t="n">
        <v>0.0625548955</v>
      </c>
      <c r="FQ20" s="12" t="n">
        <v>0.0320297654</v>
      </c>
      <c r="FR20" s="12" t="n">
        <v>0.0434378907</v>
      </c>
      <c r="FS20" s="12" t="n">
        <v>0.0540437736</v>
      </c>
      <c r="FT20" s="12" t="n">
        <v>0.0690183938</v>
      </c>
      <c r="FU20" s="12" t="n">
        <v>0.017255228</v>
      </c>
      <c r="FV20" s="12" t="n">
        <v>0.2592393756</v>
      </c>
      <c r="FW20" s="12" t="n">
        <v>0.0664048741</v>
      </c>
      <c r="FX20" s="12" t="n">
        <v>0.0320693244</v>
      </c>
      <c r="FY20" s="12" t="n">
        <v>0.0468816161</v>
      </c>
      <c r="FZ20" s="12" t="n">
        <v>0.0568213016</v>
      </c>
      <c r="GA20" s="12" t="n">
        <v>0.073121205</v>
      </c>
    </row>
    <row r="21" customFormat="false" ht="13.8" hidden="false" customHeight="false" outlineLevel="0" collapsed="false">
      <c r="A21" s="13" t="n">
        <v>20</v>
      </c>
      <c r="B21" s="13" t="n">
        <v>99.9328056736299</v>
      </c>
      <c r="C21" s="13" t="n">
        <v>51.45141542</v>
      </c>
      <c r="D21" s="13" t="n">
        <v>30.23243845</v>
      </c>
      <c r="E21" s="13" t="n">
        <v>19.72</v>
      </c>
      <c r="F21" s="13" t="s">
        <v>184</v>
      </c>
      <c r="G21" s="13" t="n">
        <v>1</v>
      </c>
      <c r="H21" s="13" t="s">
        <v>185</v>
      </c>
      <c r="I21" s="13" t="n">
        <v>0</v>
      </c>
      <c r="J21" s="13" t="n">
        <v>99</v>
      </c>
      <c r="K21" s="13" t="n">
        <v>810</v>
      </c>
      <c r="L21" s="13" t="n">
        <v>2600</v>
      </c>
      <c r="M21" s="13"/>
      <c r="N21" s="13"/>
      <c r="O21" s="13"/>
      <c r="P21" s="14" t="n">
        <f aca="false">_xlfn.IFS(M21=0,K21,M21&gt;0,(J21*K21+M21*N21)/(J21+M21))</f>
        <v>810</v>
      </c>
      <c r="Q21" s="14" t="n">
        <f aca="false">_xlfn.IFS(M21=0,L21,M21&gt;0,(J21*L21+M21*O21)/(J21+M21))</f>
        <v>2600</v>
      </c>
      <c r="R21" s="0" t="s">
        <v>188</v>
      </c>
      <c r="S21" s="0" t="n">
        <v>2</v>
      </c>
      <c r="T21" s="0" t="n">
        <v>307708.876</v>
      </c>
      <c r="U21" s="0" t="n">
        <v>5703672.081</v>
      </c>
      <c r="V21" s="1" t="n">
        <v>583.10398151</v>
      </c>
      <c r="W21" s="1" t="n">
        <v>140.7079469</v>
      </c>
      <c r="X21" s="0" t="n">
        <v>14</v>
      </c>
      <c r="Y21" s="7" t="n">
        <v>0.721429</v>
      </c>
      <c r="Z21" s="7" t="n">
        <v>0.71</v>
      </c>
      <c r="AA21" s="7" t="n">
        <v>0.075956</v>
      </c>
      <c r="AB21" s="15" t="n">
        <f aca="false">SQRT((T21-298142)^2+(U21-5697101)^2)/1000</f>
        <v>11.6062147967345</v>
      </c>
      <c r="AC21" s="0" t="n">
        <v>56</v>
      </c>
      <c r="AD21" s="13" t="n">
        <v>34</v>
      </c>
      <c r="AE21" s="13" t="n">
        <v>45</v>
      </c>
      <c r="AF21" s="13" t="n">
        <v>9.88016432347274</v>
      </c>
      <c r="AG21" s="13" t="n">
        <v>10.6885208184223</v>
      </c>
      <c r="AH21" s="13" t="n">
        <v>26.0848926110357</v>
      </c>
      <c r="AI21" s="15" t="n">
        <v>145.761652021996</v>
      </c>
      <c r="AJ21" s="15" t="n">
        <v>56.9771772063768</v>
      </c>
      <c r="AK21" s="15" t="n">
        <f aca="false">_xlfn.IFS(AND(H21="Pine",F21="n"),0.198*AF21^-0.757*AG21^1.342*AH21^0.642,AND(H21="Pine",F21="a"),0.144*AF21^-0.507*AG21^1.299*AH21^0.524,H21="Spruce",0.068*AF21^0.082*AG21^0.787*AH21^1.11,H21="Birch",0.183*AF21^-0.171*AG21^0.806*AH21^0.803,H21="Alder",0.048*AF21^0.156*AG21^0.514*AH21^1.165,H21="Oak",0.132*AF21^-0.037*AG21^0.633*AH21^1.039,H21="Aspen",0.445*AF21^0.651*AG21^-0.617*AH21^1.049)</f>
        <v>5.40466643085598</v>
      </c>
      <c r="AL21" s="15" t="n">
        <v>10.1760698459868</v>
      </c>
      <c r="AM21" s="15" t="n">
        <v>6.78482217487966</v>
      </c>
      <c r="AN21" s="15" t="n">
        <v>73.9380692272433</v>
      </c>
      <c r="AO21" s="1" t="n">
        <v>149.228973388672</v>
      </c>
      <c r="AP21" s="1" t="n">
        <v>62.8080139160156</v>
      </c>
      <c r="AQ21" s="15" t="n">
        <v>6.39051532745361</v>
      </c>
      <c r="AR21" s="15" t="n">
        <v>11.6044883728027</v>
      </c>
      <c r="AS21" s="15" t="n">
        <v>7.84098196029663</v>
      </c>
      <c r="AT21" s="1" t="n">
        <v>82.2534866333008</v>
      </c>
      <c r="AU21" s="1" t="n">
        <v>144.415267944336</v>
      </c>
      <c r="AV21" s="1" t="n">
        <v>56.6628303527832</v>
      </c>
      <c r="AW21" s="15" t="n">
        <v>6.04550552368164</v>
      </c>
      <c r="AX21" s="15" t="n">
        <v>10.5832614898682</v>
      </c>
      <c r="AY21" s="15" t="n">
        <v>8.46021270751953</v>
      </c>
      <c r="AZ21" s="1" t="n">
        <v>75.7063064575195</v>
      </c>
      <c r="BA21" s="16" t="n">
        <f aca="false">_xlfn.IFS(AI21&lt;10,AI21,AI21&lt;250,AU21,AI21&gt;=250,AO21)</f>
        <v>144.415267944336</v>
      </c>
      <c r="BB21" s="17" t="n">
        <f aca="false">_xlfn.IFS(AI21&lt;10,AJ21,AI21&lt;250,AV21,AI21&gt;=250,AP21)*0.1</f>
        <v>5.66628303527832</v>
      </c>
      <c r="BC21" s="17" t="n">
        <f aca="false">_xlfn.IFS(AI21&lt;10,AK21,AI21&lt;250,AX21,AI21&gt;=250,AQ21)*0.1</f>
        <v>1.05832614898682</v>
      </c>
      <c r="BD21" s="4" t="n">
        <f aca="false">AR21*0.1</f>
        <v>1.16044883728027</v>
      </c>
      <c r="BE21" s="4" t="n">
        <f aca="false">AY21*0.1</f>
        <v>0.846021270751953</v>
      </c>
      <c r="BF21" s="3" t="n">
        <f aca="false">BB21+BD21+BE21</f>
        <v>7.67275314331054</v>
      </c>
      <c r="BG21" s="12" t="n">
        <v>99.973</v>
      </c>
      <c r="BH21" s="12" t="n">
        <f aca="false">BS21*0.04</f>
        <v>99.56</v>
      </c>
      <c r="BI21" s="7" t="n">
        <f aca="false">BH21/BG21</f>
        <v>0.995868884598842</v>
      </c>
      <c r="BJ21" s="12" t="n">
        <v>5.64</v>
      </c>
      <c r="BK21" s="12" t="n">
        <v>2489</v>
      </c>
      <c r="BL21" s="12" t="n">
        <v>3.8950984478</v>
      </c>
      <c r="BM21" s="12" t="n">
        <v>11.370477676</v>
      </c>
      <c r="BN21" s="12" t="n">
        <v>8.2747606048</v>
      </c>
      <c r="BO21" s="12" t="n">
        <v>1.2478798653</v>
      </c>
      <c r="BP21" s="12" t="n">
        <v>7.5580806732</v>
      </c>
      <c r="BQ21" s="12" t="n">
        <v>8.4159917831</v>
      </c>
      <c r="BR21" s="12" t="n">
        <v>9.1472053528</v>
      </c>
      <c r="BS21" s="12" t="n">
        <v>2489</v>
      </c>
      <c r="BT21" s="12" t="n">
        <v>3.7664573193</v>
      </c>
      <c r="BU21" s="12" t="n">
        <v>11.535076141</v>
      </c>
      <c r="BV21" s="12" t="n">
        <v>8.2508887692</v>
      </c>
      <c r="BW21" s="12" t="n">
        <v>1.3250780187</v>
      </c>
      <c r="BX21" s="12" t="n">
        <v>7.5000796318</v>
      </c>
      <c r="BY21" s="12" t="n">
        <v>8.4072093964</v>
      </c>
      <c r="BZ21" s="12" t="n">
        <v>9.1871042252</v>
      </c>
      <c r="CA21" s="12" t="n">
        <v>15</v>
      </c>
      <c r="CB21" s="12" t="n">
        <v>231</v>
      </c>
      <c r="CC21" s="12" t="n">
        <v>100.15856481</v>
      </c>
      <c r="CD21" s="12" t="n">
        <v>47.460558866</v>
      </c>
      <c r="CE21" s="12" t="n">
        <v>59</v>
      </c>
      <c r="CF21" s="12" t="n">
        <v>94</v>
      </c>
      <c r="CG21" s="12" t="n">
        <v>140</v>
      </c>
      <c r="CH21" s="12" t="n">
        <v>23</v>
      </c>
      <c r="CI21" s="12" t="n">
        <v>246</v>
      </c>
      <c r="CJ21" s="12" t="n">
        <v>123.43357488</v>
      </c>
      <c r="CK21" s="12" t="n">
        <v>53.402344541</v>
      </c>
      <c r="CL21" s="12" t="n">
        <v>78</v>
      </c>
      <c r="CM21" s="12" t="n">
        <v>119</v>
      </c>
      <c r="CN21" s="12" t="n">
        <v>167</v>
      </c>
      <c r="CO21" s="12" t="n">
        <v>20</v>
      </c>
      <c r="CP21" s="12" t="n">
        <v>203</v>
      </c>
      <c r="CQ21" s="12" t="n">
        <v>96.440292874</v>
      </c>
      <c r="CR21" s="12" t="n">
        <v>38.445287942</v>
      </c>
      <c r="CS21" s="12" t="n">
        <v>64</v>
      </c>
      <c r="CT21" s="12" t="n">
        <v>91</v>
      </c>
      <c r="CU21" s="12" t="n">
        <v>127</v>
      </c>
      <c r="CV21" s="12" t="n">
        <v>0.004787222</v>
      </c>
      <c r="CW21" s="12" t="n">
        <v>0.0163254123</v>
      </c>
      <c r="CX21" s="12" t="n">
        <v>0.0053036327</v>
      </c>
      <c r="CY21" s="12" t="n">
        <v>0.000922823</v>
      </c>
      <c r="CZ21" s="12" t="n">
        <v>0.0049728914</v>
      </c>
      <c r="DA21" s="12" t="n">
        <v>0.0050579407</v>
      </c>
      <c r="DB21" s="12" t="n">
        <v>0.0052333795</v>
      </c>
      <c r="DC21" s="12" t="n">
        <v>0.0047793994</v>
      </c>
      <c r="DD21" s="12" t="n">
        <v>0.0160613339</v>
      </c>
      <c r="DE21" s="12" t="n">
        <v>0.0052645977</v>
      </c>
      <c r="DF21" s="12" t="n">
        <v>0.0008458982</v>
      </c>
      <c r="DG21" s="12" t="n">
        <v>0.004961588</v>
      </c>
      <c r="DH21" s="12" t="n">
        <v>0.0050409809</v>
      </c>
      <c r="DI21" s="12" t="n">
        <v>0.0051998743</v>
      </c>
      <c r="DJ21" s="12" t="n">
        <v>0.004800709</v>
      </c>
      <c r="DK21" s="12" t="n">
        <v>0.0159127451</v>
      </c>
      <c r="DL21" s="12" t="n">
        <v>0.0053136022</v>
      </c>
      <c r="DM21" s="12" t="n">
        <v>0.0009004831</v>
      </c>
      <c r="DN21" s="12" t="n">
        <v>0.0049742227</v>
      </c>
      <c r="DO21" s="12" t="n">
        <v>0.0050665066</v>
      </c>
      <c r="DP21" s="12" t="n">
        <v>0.0052417358</v>
      </c>
      <c r="DQ21" s="12" t="n">
        <v>7.7726378441</v>
      </c>
      <c r="DR21" s="12" t="n">
        <v>2442.1123047</v>
      </c>
      <c r="DS21" s="12" t="n">
        <v>848.21303659</v>
      </c>
      <c r="DT21" s="12" t="n">
        <v>409.27941628</v>
      </c>
      <c r="DU21" s="12" t="n">
        <v>553.99945068</v>
      </c>
      <c r="DV21" s="12" t="n">
        <v>840.0057373</v>
      </c>
      <c r="DW21" s="12" t="n">
        <v>1109.6494141</v>
      </c>
      <c r="DX21" s="12" t="n">
        <v>10.542133331</v>
      </c>
      <c r="DY21" s="12" t="n">
        <v>2669.6608887</v>
      </c>
      <c r="DZ21" s="12" t="n">
        <v>916.78208729</v>
      </c>
      <c r="EA21" s="12" t="n">
        <v>441.16257964</v>
      </c>
      <c r="EB21" s="12" t="n">
        <v>603.36572266</v>
      </c>
      <c r="EC21" s="12" t="n">
        <v>901.29748535</v>
      </c>
      <c r="ED21" s="12" t="n">
        <v>1198.8483887</v>
      </c>
      <c r="EE21" s="12" t="n">
        <v>8.4577264786</v>
      </c>
      <c r="EF21" s="12" t="n">
        <v>2338.0651855</v>
      </c>
      <c r="EG21" s="12" t="n">
        <v>800.27528194</v>
      </c>
      <c r="EH21" s="12" t="n">
        <v>382.43627229</v>
      </c>
      <c r="EI21" s="12" t="n">
        <v>529.75689697</v>
      </c>
      <c r="EJ21" s="12" t="n">
        <v>793.36535645</v>
      </c>
      <c r="EK21" s="12" t="n">
        <v>1042.4671631</v>
      </c>
      <c r="EL21" s="12" t="n">
        <v>0.1608442366</v>
      </c>
      <c r="EM21" s="12" t="n">
        <v>0.8724074364</v>
      </c>
      <c r="EN21" s="12" t="n">
        <v>0.5825855228</v>
      </c>
      <c r="EO21" s="12" t="n">
        <v>0.1112651878</v>
      </c>
      <c r="EP21" s="12" t="n">
        <v>0.5087469816</v>
      </c>
      <c r="EQ21" s="12" t="n">
        <v>0.5923693776</v>
      </c>
      <c r="ER21" s="12" t="n">
        <v>0.6626256704</v>
      </c>
      <c r="ES21" s="12" t="n">
        <v>0.2115894705</v>
      </c>
      <c r="ET21" s="12" t="n">
        <v>0.8870013356</v>
      </c>
      <c r="EU21" s="12" t="n">
        <v>0.6151906071</v>
      </c>
      <c r="EV21" s="12" t="n">
        <v>0.1081754153</v>
      </c>
      <c r="EW21" s="12" t="n">
        <v>0.5472809076</v>
      </c>
      <c r="EX21" s="12" t="n">
        <v>0.6232215166</v>
      </c>
      <c r="EY21" s="12" t="n">
        <v>0.6922235489</v>
      </c>
      <c r="EZ21" s="12" t="n">
        <v>0.1470675915</v>
      </c>
      <c r="FA21" s="12" t="n">
        <v>0.8611756563</v>
      </c>
      <c r="FB21" s="12" t="n">
        <v>0.5471649676</v>
      </c>
      <c r="FC21" s="12" t="n">
        <v>0.1067723629</v>
      </c>
      <c r="FD21" s="12" t="n">
        <v>0.4770756662</v>
      </c>
      <c r="FE21" s="12" t="n">
        <v>0.5536687374</v>
      </c>
      <c r="FF21" s="12" t="n">
        <v>0.6211316586</v>
      </c>
      <c r="FG21" s="12" t="n">
        <v>0.0185540468</v>
      </c>
      <c r="FH21" s="12" t="n">
        <v>0.3601331115</v>
      </c>
      <c r="FI21" s="12" t="n">
        <v>0.0610652272</v>
      </c>
      <c r="FJ21" s="12" t="n">
        <v>0.0386000877</v>
      </c>
      <c r="FK21" s="12" t="n">
        <v>0.040470466</v>
      </c>
      <c r="FL21" s="12" t="n">
        <v>0.0497616529</v>
      </c>
      <c r="FM21" s="12" t="n">
        <v>0.0650244057</v>
      </c>
      <c r="FN21" s="12" t="n">
        <v>0.0172760654</v>
      </c>
      <c r="FO21" s="12" t="n">
        <v>0.3542405665</v>
      </c>
      <c r="FP21" s="12" t="n">
        <v>0.0593140157</v>
      </c>
      <c r="FQ21" s="12" t="n">
        <v>0.0384750328</v>
      </c>
      <c r="FR21" s="12" t="n">
        <v>0.0394517779</v>
      </c>
      <c r="FS21" s="12" t="n">
        <v>0.0478464477</v>
      </c>
      <c r="FT21" s="12" t="n">
        <v>0.0629435927</v>
      </c>
      <c r="FU21" s="12" t="n">
        <v>0.0173602905</v>
      </c>
      <c r="FV21" s="12" t="n">
        <v>0.3536958396</v>
      </c>
      <c r="FW21" s="12" t="n">
        <v>0.0615306954</v>
      </c>
      <c r="FX21" s="12" t="n">
        <v>0.0398091284</v>
      </c>
      <c r="FY21" s="12" t="n">
        <v>0.0401941426</v>
      </c>
      <c r="FZ21" s="12" t="n">
        <v>0.0496343412</v>
      </c>
      <c r="GA21" s="12" t="n">
        <v>0.0660971627</v>
      </c>
    </row>
    <row r="22" customFormat="false" ht="13.8" hidden="false" customHeight="false" outlineLevel="0" collapsed="false">
      <c r="A22" s="13" t="n">
        <v>21</v>
      </c>
      <c r="B22" s="13" t="n">
        <v>99.9328056736299</v>
      </c>
      <c r="C22" s="13" t="n">
        <v>51.45104527</v>
      </c>
      <c r="D22" s="13" t="n">
        <v>30.23186445</v>
      </c>
      <c r="E22" s="13" t="n">
        <v>15.17</v>
      </c>
      <c r="F22" s="13" t="s">
        <v>181</v>
      </c>
      <c r="G22" s="13" t="n">
        <v>0</v>
      </c>
      <c r="H22" s="13" t="s">
        <v>185</v>
      </c>
      <c r="I22" s="13" t="n">
        <v>0</v>
      </c>
      <c r="J22" s="13" t="n">
        <v>100</v>
      </c>
      <c r="K22" s="13" t="n">
        <v>896</v>
      </c>
      <c r="L22" s="13" t="n">
        <v>4280</v>
      </c>
      <c r="M22" s="13"/>
      <c r="N22" s="13"/>
      <c r="O22" s="13"/>
      <c r="P22" s="14" t="n">
        <f aca="false">_xlfn.IFS(M22=0,K22,M22&gt;0,(J22*K22+M22*N22)/(J22+M22))</f>
        <v>896</v>
      </c>
      <c r="Q22" s="14" t="n">
        <f aca="false">_xlfn.IFS(M22=0,L22,M22&gt;0,(J22*L22+M22*O22)/(J22+M22))</f>
        <v>4280</v>
      </c>
      <c r="R22" s="0" t="s">
        <v>188</v>
      </c>
      <c r="S22" s="0" t="n">
        <v>2</v>
      </c>
      <c r="T22" s="0" t="n">
        <v>307667.11</v>
      </c>
      <c r="U22" s="0" t="n">
        <v>5703635.444</v>
      </c>
      <c r="V22" s="1" t="n">
        <v>584.67068301</v>
      </c>
      <c r="W22" s="1" t="n">
        <v>144.28038358</v>
      </c>
      <c r="X22" s="0" t="n">
        <v>20</v>
      </c>
      <c r="Y22" s="7" t="n">
        <v>0.693</v>
      </c>
      <c r="Z22" s="7" t="n">
        <v>0.68</v>
      </c>
      <c r="AA22" s="7" t="n">
        <v>0.043486</v>
      </c>
      <c r="AB22" s="15" t="n">
        <f aca="false">SQRT((T22-298142)^2+(U22-5697101)^2)/1000</f>
        <v>11.5510466582573</v>
      </c>
      <c r="AC22" s="0" t="n">
        <v>56</v>
      </c>
      <c r="AD22" s="13" t="n">
        <v>33</v>
      </c>
      <c r="AE22" s="13" t="n">
        <v>45</v>
      </c>
      <c r="AF22" s="13" t="n">
        <v>3.80191339387754</v>
      </c>
      <c r="AG22" s="13" t="n">
        <v>4.02107098052289</v>
      </c>
      <c r="AH22" s="13" t="n">
        <v>3.74886826618379</v>
      </c>
      <c r="AI22" s="15" t="n">
        <v>11.3628539538294</v>
      </c>
      <c r="AJ22" s="15" t="n">
        <v>3.84663979942014</v>
      </c>
      <c r="AK22" s="15" t="n">
        <f aca="false">_xlfn.IFS(AND(H22="Pine",F22="n"),0.198*AF22^-0.757*AG22^1.342*AH22^0.642,AND(H22="Pine",F22="a"),0.144*AF22^-0.507*AG22^1.299*AH22^0.524,H22="Spruce",0.068*AF22^0.082*AG22^0.787*AH22^1.11,H22="Birch",0.183*AF22^-0.171*AG22^0.806*AH22^0.803,H22="Alder",0.048*AF22^0.156*AG22^0.514*AH22^1.165,H22="Oak",0.132*AF22^-0.037*AG22^0.633*AH22^1.039,H22="Aspen",0.445*AF22^0.651*AG22^-0.617*AH22^1.049)</f>
        <v>1.08911575293403</v>
      </c>
      <c r="AL22" s="15" t="n">
        <v>1.75265043672622</v>
      </c>
      <c r="AM22" s="15" t="n">
        <v>2.45510179917128</v>
      </c>
      <c r="AN22" s="15" t="n">
        <v>8.05439203531764</v>
      </c>
      <c r="AO22" s="1" t="n">
        <v>13.9571332931519</v>
      </c>
      <c r="AP22" s="1" t="n">
        <v>8.41635799407959</v>
      </c>
      <c r="AQ22" s="15" t="n">
        <v>0.874493539333344</v>
      </c>
      <c r="AR22" s="15" t="n">
        <v>2.58843541145325</v>
      </c>
      <c r="AS22" s="15" t="n">
        <v>3.50234532356262</v>
      </c>
      <c r="AT22" s="1" t="n">
        <v>14.5071382522583</v>
      </c>
      <c r="AU22" s="1" t="n">
        <v>12.8231010437012</v>
      </c>
      <c r="AV22" s="1" t="n">
        <v>5.0373272895813</v>
      </c>
      <c r="AW22" s="15" t="n">
        <v>0.743635892868042</v>
      </c>
      <c r="AX22" s="15" t="n">
        <v>2.68841624259949</v>
      </c>
      <c r="AY22" s="15" t="n">
        <v>1.09424734115601</v>
      </c>
      <c r="AZ22" s="1" t="n">
        <v>8.81999015808106</v>
      </c>
      <c r="BA22" s="16" t="n">
        <f aca="false">_xlfn.IFS(AI22&lt;10,AI22,AI22&lt;250,AU22,AI22&gt;=250,AO22)</f>
        <v>12.8231010437012</v>
      </c>
      <c r="BB22" s="17" t="n">
        <f aca="false">_xlfn.IFS(AI22&lt;10,AJ22,AI22&lt;250,AV22,AI22&gt;=250,AP22)*0.1</f>
        <v>0.50373272895813</v>
      </c>
      <c r="BC22" s="17" t="n">
        <f aca="false">_xlfn.IFS(AI22&lt;10,AK22,AI22&lt;250,AX22,AI22&gt;=250,AQ22)*0.1</f>
        <v>0.268841624259949</v>
      </c>
      <c r="BD22" s="4" t="n">
        <f aca="false">AR22*0.1</f>
        <v>0.258843541145325</v>
      </c>
      <c r="BE22" s="4" t="n">
        <f aca="false">AY22*0.1</f>
        <v>0.109424734115601</v>
      </c>
      <c r="BF22" s="3" t="n">
        <f aca="false">BB22+BD22+BE22</f>
        <v>0.872001004219056</v>
      </c>
      <c r="BG22" s="12" t="n">
        <v>99.973</v>
      </c>
      <c r="BH22" s="12" t="n">
        <f aca="false">BS22*0.04</f>
        <v>41.4</v>
      </c>
      <c r="BI22" s="7" t="n">
        <f aca="false">BH22/BG22</f>
        <v>0.414111810188751</v>
      </c>
      <c r="BJ22" s="12" t="n">
        <v>5.64</v>
      </c>
      <c r="BK22" s="12" t="n">
        <v>1035</v>
      </c>
      <c r="BL22" s="12" t="n">
        <v>0.0091582406</v>
      </c>
      <c r="BM22" s="12" t="n">
        <v>5.8789601326</v>
      </c>
      <c r="BN22" s="12" t="n">
        <v>2.3228048922</v>
      </c>
      <c r="BO22" s="12" t="n">
        <v>1.060546562</v>
      </c>
      <c r="BP22" s="12" t="n">
        <v>1.5664079189</v>
      </c>
      <c r="BQ22" s="12" t="n">
        <v>2.3663256168</v>
      </c>
      <c r="BR22" s="12" t="n">
        <v>3.0327341557</v>
      </c>
      <c r="BS22" s="12" t="n">
        <v>1035</v>
      </c>
      <c r="BT22" s="12" t="n">
        <v>0.5006232858</v>
      </c>
      <c r="BU22" s="12" t="n">
        <v>6.0039987564</v>
      </c>
      <c r="BV22" s="12" t="n">
        <v>2.4078878768</v>
      </c>
      <c r="BW22" s="12" t="n">
        <v>0.9857464213</v>
      </c>
      <c r="BX22" s="12" t="n">
        <v>1.6959862709</v>
      </c>
      <c r="BY22" s="12" t="n">
        <v>2.4061117172</v>
      </c>
      <c r="BZ22" s="12" t="n">
        <v>3.0314745903</v>
      </c>
      <c r="CA22" s="12" t="n">
        <v>20</v>
      </c>
      <c r="CB22" s="12" t="n">
        <v>222</v>
      </c>
      <c r="CC22" s="12" t="n">
        <v>119.9449447</v>
      </c>
      <c r="CD22" s="12" t="n">
        <v>42.345443335</v>
      </c>
      <c r="CE22" s="12" t="n">
        <v>87</v>
      </c>
      <c r="CF22" s="12" t="n">
        <v>126</v>
      </c>
      <c r="CG22" s="12" t="n">
        <v>156</v>
      </c>
      <c r="CH22" s="12" t="n">
        <v>28</v>
      </c>
      <c r="CI22" s="12" t="n">
        <v>240</v>
      </c>
      <c r="CJ22" s="12" t="n">
        <v>144.6015592</v>
      </c>
      <c r="CK22" s="12" t="n">
        <v>46.611512639</v>
      </c>
      <c r="CL22" s="12" t="n">
        <v>108</v>
      </c>
      <c r="CM22" s="12" t="n">
        <v>151</v>
      </c>
      <c r="CN22" s="12" t="n">
        <v>185</v>
      </c>
      <c r="CO22" s="12" t="n">
        <v>25</v>
      </c>
      <c r="CP22" s="12" t="n">
        <v>203</v>
      </c>
      <c r="CQ22" s="12" t="n">
        <v>107.93618179</v>
      </c>
      <c r="CR22" s="12" t="n">
        <v>33.026845188</v>
      </c>
      <c r="CS22" s="12" t="n">
        <v>81</v>
      </c>
      <c r="CT22" s="12" t="n">
        <v>110</v>
      </c>
      <c r="CU22" s="12" t="n">
        <v>135</v>
      </c>
      <c r="CV22" s="12" t="n">
        <v>0.0047978396</v>
      </c>
      <c r="CW22" s="12" t="n">
        <v>0.0091945929</v>
      </c>
      <c r="CX22" s="12" t="n">
        <v>0.0051220222</v>
      </c>
      <c r="CY22" s="12" t="n">
        <v>0.0002960976</v>
      </c>
      <c r="CZ22" s="12" t="n">
        <v>0.0049697575</v>
      </c>
      <c r="DA22" s="12" t="n">
        <v>0.0050520608</v>
      </c>
      <c r="DB22" s="12" t="n">
        <v>0.0051700962</v>
      </c>
      <c r="DC22" s="12" t="n">
        <v>0.0048023565</v>
      </c>
      <c r="DD22" s="12" t="n">
        <v>0.0105959903</v>
      </c>
      <c r="DE22" s="12" t="n">
        <v>0.0051041303</v>
      </c>
      <c r="DF22" s="12" t="n">
        <v>0.000302978</v>
      </c>
      <c r="DG22" s="12" t="n">
        <v>0.0049578943</v>
      </c>
      <c r="DH22" s="12" t="n">
        <v>0.0050298101</v>
      </c>
      <c r="DI22" s="12" t="n">
        <v>0.0051388978</v>
      </c>
      <c r="DJ22" s="12" t="n">
        <v>0.0048113987</v>
      </c>
      <c r="DK22" s="12" t="n">
        <v>0.009035117</v>
      </c>
      <c r="DL22" s="12" t="n">
        <v>0.0051371071</v>
      </c>
      <c r="DM22" s="12" t="n">
        <v>0.0002944418</v>
      </c>
      <c r="DN22" s="12" t="n">
        <v>0.0049826191</v>
      </c>
      <c r="DO22" s="12" t="n">
        <v>0.0050605694</v>
      </c>
      <c r="DP22" s="12" t="n">
        <v>0.005182045</v>
      </c>
      <c r="DQ22" s="12" t="n">
        <v>53.142555237</v>
      </c>
      <c r="DR22" s="12" t="n">
        <v>1976.2624512</v>
      </c>
      <c r="DS22" s="12" t="n">
        <v>853.4659299</v>
      </c>
      <c r="DT22" s="12" t="n">
        <v>325.76210173</v>
      </c>
      <c r="DU22" s="12" t="n">
        <v>618.85900879</v>
      </c>
      <c r="DV22" s="12" t="n">
        <v>847.96051025</v>
      </c>
      <c r="DW22" s="12" t="n">
        <v>1067.9049072</v>
      </c>
      <c r="DX22" s="12" t="n">
        <v>81.861907959</v>
      </c>
      <c r="DY22" s="12" t="n">
        <v>2072.2912598</v>
      </c>
      <c r="DZ22" s="12" t="n">
        <v>904.31866626</v>
      </c>
      <c r="EA22" s="12" t="n">
        <v>345.01459467</v>
      </c>
      <c r="EB22" s="12" t="n">
        <v>654.25720215</v>
      </c>
      <c r="EC22" s="12" t="n">
        <v>897.61199951</v>
      </c>
      <c r="ED22" s="12" t="n">
        <v>1133.5540771</v>
      </c>
      <c r="EE22" s="12" t="n">
        <v>59.924980164</v>
      </c>
      <c r="EF22" s="12" t="n">
        <v>1753.3656006</v>
      </c>
      <c r="EG22" s="12" t="n">
        <v>794.89049686</v>
      </c>
      <c r="EH22" s="12" t="n">
        <v>291.87919267</v>
      </c>
      <c r="EI22" s="12" t="n">
        <v>589.5355835</v>
      </c>
      <c r="EJ22" s="12" t="n">
        <v>788.50506592</v>
      </c>
      <c r="EK22" s="12" t="n">
        <v>985.40820313</v>
      </c>
      <c r="EL22" s="12" t="n">
        <v>0.1910442859</v>
      </c>
      <c r="EM22" s="12" t="n">
        <v>0.8562533855</v>
      </c>
      <c r="EN22" s="12" t="n">
        <v>0.577041352</v>
      </c>
      <c r="EO22" s="12" t="n">
        <v>0.1122503223</v>
      </c>
      <c r="EP22" s="12" t="n">
        <v>0.5016517043</v>
      </c>
      <c r="EQ22" s="12" t="n">
        <v>0.5793774724</v>
      </c>
      <c r="ER22" s="12" t="n">
        <v>0.6556407213</v>
      </c>
      <c r="ES22" s="12" t="n">
        <v>0.1716704369</v>
      </c>
      <c r="ET22" s="12" t="n">
        <v>0.8766726852</v>
      </c>
      <c r="EU22" s="12" t="n">
        <v>0.6063961128</v>
      </c>
      <c r="EV22" s="12" t="n">
        <v>0.111367695</v>
      </c>
      <c r="EW22" s="12" t="n">
        <v>0.5326032639</v>
      </c>
      <c r="EX22" s="12" t="n">
        <v>0.6083229184</v>
      </c>
      <c r="EY22" s="12" t="n">
        <v>0.6841698289</v>
      </c>
      <c r="EZ22" s="12" t="n">
        <v>0.1771986038</v>
      </c>
      <c r="FA22" s="12" t="n">
        <v>0.8276498318</v>
      </c>
      <c r="FB22" s="12" t="n">
        <v>0.532702623</v>
      </c>
      <c r="FC22" s="12" t="n">
        <v>0.103981552</v>
      </c>
      <c r="FD22" s="12" t="n">
        <v>0.4637958407</v>
      </c>
      <c r="FE22" s="12" t="n">
        <v>0.535571754</v>
      </c>
      <c r="FF22" s="12" t="n">
        <v>0.6030206084</v>
      </c>
      <c r="FG22" s="12" t="n">
        <v>0.0197162963</v>
      </c>
      <c r="FH22" s="12" t="n">
        <v>0.2041150332</v>
      </c>
      <c r="FI22" s="12" t="n">
        <v>0.0528204489</v>
      </c>
      <c r="FJ22" s="12" t="n">
        <v>0.0196582069</v>
      </c>
      <c r="FK22" s="12" t="n">
        <v>0.0406357162</v>
      </c>
      <c r="FL22" s="12" t="n">
        <v>0.0484151654</v>
      </c>
      <c r="FM22" s="12" t="n">
        <v>0.0596039817</v>
      </c>
      <c r="FN22" s="12" t="n">
        <v>0.023450233</v>
      </c>
      <c r="FO22" s="12" t="n">
        <v>0.2173205316</v>
      </c>
      <c r="FP22" s="12" t="n">
        <v>0.0515875538</v>
      </c>
      <c r="FQ22" s="12" t="n">
        <v>0.0197211907</v>
      </c>
      <c r="FR22" s="12" t="n">
        <v>0.0397310518</v>
      </c>
      <c r="FS22" s="12" t="n">
        <v>0.0467601158</v>
      </c>
      <c r="FT22" s="12" t="n">
        <v>0.0572203547</v>
      </c>
      <c r="FU22" s="12" t="n">
        <v>0.0174313616</v>
      </c>
      <c r="FV22" s="12" t="n">
        <v>0.2327633202</v>
      </c>
      <c r="FW22" s="12" t="n">
        <v>0.0530175587</v>
      </c>
      <c r="FX22" s="12" t="n">
        <v>0.0190102422</v>
      </c>
      <c r="FY22" s="12" t="n">
        <v>0.041385036</v>
      </c>
      <c r="FZ22" s="12" t="n">
        <v>0.0489944927</v>
      </c>
      <c r="GA22" s="12" t="n">
        <v>0.0594626442</v>
      </c>
    </row>
    <row r="23" customFormat="false" ht="13.8" hidden="false" customHeight="false" outlineLevel="0" collapsed="false">
      <c r="A23" s="13" t="n">
        <v>22</v>
      </c>
      <c r="B23" s="13" t="n">
        <v>500.343869018386</v>
      </c>
      <c r="C23" s="13" t="n">
        <v>51.45070195</v>
      </c>
      <c r="D23" s="13" t="n">
        <v>30.23298562</v>
      </c>
      <c r="E23" s="13" t="n">
        <v>13.65</v>
      </c>
      <c r="F23" s="13" t="s">
        <v>181</v>
      </c>
      <c r="G23" s="13" t="n">
        <v>0</v>
      </c>
      <c r="H23" s="13" t="s">
        <v>185</v>
      </c>
      <c r="I23" s="13" t="n">
        <v>0</v>
      </c>
      <c r="J23" s="13" t="n">
        <v>100</v>
      </c>
      <c r="K23" s="13" t="n">
        <v>395</v>
      </c>
      <c r="L23" s="13" t="n">
        <v>3950</v>
      </c>
      <c r="M23" s="13"/>
      <c r="N23" s="13"/>
      <c r="O23" s="13"/>
      <c r="P23" s="14" t="n">
        <f aca="false">_xlfn.IFS(M23=0,K23,M23&gt;0,(J23*K23+M23*N23)/(J23+M23))</f>
        <v>395</v>
      </c>
      <c r="Q23" s="14" t="n">
        <f aca="false">_xlfn.IFS(M23=0,L23,M23&gt;0,(J23*L23+M23*O23)/(J23+M23))</f>
        <v>3950</v>
      </c>
      <c r="R23" s="0" t="s">
        <v>188</v>
      </c>
      <c r="S23" s="0" t="n">
        <v>2</v>
      </c>
      <c r="T23" s="0" t="n">
        <v>307739.28</v>
      </c>
      <c r="U23" s="0" t="n">
        <v>5703584.379</v>
      </c>
      <c r="V23" s="1" t="n">
        <v>526.68028755</v>
      </c>
      <c r="W23" s="1" t="n">
        <v>127.5013383</v>
      </c>
      <c r="X23" s="0" t="n">
        <v>20</v>
      </c>
      <c r="Y23" s="7" t="n">
        <v>0.6475</v>
      </c>
      <c r="Z23" s="7" t="n">
        <v>0.63</v>
      </c>
      <c r="AA23" s="7" t="n">
        <v>0.059319</v>
      </c>
      <c r="AB23" s="15" t="n">
        <f aca="false">SQRT((T23-298142)^2+(U23-5697101)^2)/1000</f>
        <v>11.5819681684953</v>
      </c>
      <c r="AC23" s="0" t="n">
        <v>56</v>
      </c>
      <c r="AD23" s="13" t="n">
        <v>46</v>
      </c>
      <c r="AE23" s="13" t="n">
        <v>20</v>
      </c>
      <c r="AF23" s="13" t="n">
        <v>4.9475509971667</v>
      </c>
      <c r="AG23" s="13" t="n">
        <v>6.26328673239004</v>
      </c>
      <c r="AH23" s="13" t="n">
        <v>1.76750108624401</v>
      </c>
      <c r="AI23" s="15" t="n">
        <v>10.8074004329931</v>
      </c>
      <c r="AJ23" s="15" t="n">
        <v>3.47042839624598</v>
      </c>
      <c r="AK23" s="15" t="n">
        <f aca="false">_xlfn.IFS(AND(H23="Pine",F23="n"),0.198*AF23^-0.757*AG23^1.342*AH23^0.642,AND(H23="Pine",F23="a"),0.144*AF23^-0.507*AG23^1.299*AH23^0.524,H23="Spruce",0.068*AF23^0.082*AG23^0.787*AH23^1.11,H23="Birch",0.183*AF23^-0.171*AG23^0.806*AH23^0.803,H23="Alder",0.048*AF23^0.156*AG23^0.514*AH23^1.165,H23="Oak",0.132*AF23^-0.037*AG23^0.633*AH23^1.039,H23="Aspen",0.445*AF23^0.651*AG23^-0.617*AH23^1.049)</f>
        <v>0.997988065995319</v>
      </c>
      <c r="AL23" s="15" t="n">
        <v>0.86999995143533</v>
      </c>
      <c r="AM23" s="15" t="n">
        <v>1.20581832011201</v>
      </c>
      <c r="AN23" s="15" t="n">
        <v>5.54624666779332</v>
      </c>
      <c r="AO23" s="1" t="n">
        <v>20.4541072845459</v>
      </c>
      <c r="AP23" s="1" t="n">
        <v>4.24146747589111</v>
      </c>
      <c r="AQ23" s="15" t="n">
        <v>1.11729764938355</v>
      </c>
      <c r="AR23" s="15" t="n">
        <v>2.28091239929199</v>
      </c>
      <c r="AS23" s="15" t="n">
        <v>2.0768506526947</v>
      </c>
      <c r="AT23" s="1" t="n">
        <v>8.59923076629639</v>
      </c>
      <c r="AU23" s="1" t="n">
        <v>10.6872701644898</v>
      </c>
      <c r="AV23" s="1" t="n">
        <v>5.63690853118897</v>
      </c>
      <c r="AW23" s="15" t="n">
        <v>1.21084475517273</v>
      </c>
      <c r="AX23" s="15" t="n">
        <v>2.27982640266418</v>
      </c>
      <c r="AY23" s="15" t="n">
        <v>0.869022369384766</v>
      </c>
      <c r="AZ23" s="1" t="n">
        <v>8.78575706481934</v>
      </c>
      <c r="BA23" s="16" t="n">
        <f aca="false">_xlfn.IFS(AI23&lt;10,AI23,AI23&lt;250,AU23,AI23&gt;=250,AO23)</f>
        <v>10.6872701644898</v>
      </c>
      <c r="BB23" s="17" t="n">
        <f aca="false">_xlfn.IFS(AI23&lt;10,AJ23,AI23&lt;250,AV23,AI23&gt;=250,AP23)*0.1</f>
        <v>0.563690853118897</v>
      </c>
      <c r="BC23" s="17" t="n">
        <f aca="false">_xlfn.IFS(AI23&lt;10,AK23,AI23&lt;250,AX23,AI23&gt;=250,AQ23)*0.1</f>
        <v>0.227982640266418</v>
      </c>
      <c r="BD23" s="4" t="n">
        <f aca="false">AR23*0.1</f>
        <v>0.228091239929199</v>
      </c>
      <c r="BE23" s="4" t="n">
        <f aca="false">AY23*0.1</f>
        <v>0.0869022369384766</v>
      </c>
      <c r="BF23" s="3" t="n">
        <f aca="false">BB23+BD23+BE23</f>
        <v>0.878684329986573</v>
      </c>
      <c r="BG23" s="12" t="n">
        <v>499.871</v>
      </c>
      <c r="BH23" s="12" t="n">
        <f aca="false">BS23*0.04</f>
        <v>67.32</v>
      </c>
      <c r="BI23" s="7" t="n">
        <f aca="false">BH23/BG23</f>
        <v>0.13467474608449</v>
      </c>
      <c r="BJ23" s="12" t="n">
        <v>12.61</v>
      </c>
      <c r="BK23" s="12" t="n">
        <v>1683</v>
      </c>
      <c r="BL23" s="12" t="n">
        <v>0</v>
      </c>
      <c r="BM23" s="12" t="n">
        <v>7.7467298508</v>
      </c>
      <c r="BN23" s="12" t="n">
        <v>1.7366577648</v>
      </c>
      <c r="BO23" s="12" t="n">
        <v>1.555096894</v>
      </c>
      <c r="BP23" s="12" t="n">
        <v>0.5885126591</v>
      </c>
      <c r="BQ23" s="12" t="n">
        <v>1.4084458351</v>
      </c>
      <c r="BR23" s="12" t="n">
        <v>2.3156154156</v>
      </c>
      <c r="BS23" s="12" t="n">
        <v>1683</v>
      </c>
      <c r="BT23" s="12" t="n">
        <v>0.4142133892</v>
      </c>
      <c r="BU23" s="12" t="n">
        <v>8.1368970871</v>
      </c>
      <c r="BV23" s="12" t="n">
        <v>2.2328464382</v>
      </c>
      <c r="BW23" s="12" t="n">
        <v>1.5908788569</v>
      </c>
      <c r="BX23" s="12" t="n">
        <v>1.1201313734</v>
      </c>
      <c r="BY23" s="12" t="n">
        <v>1.6962460279</v>
      </c>
      <c r="BZ23" s="12" t="n">
        <v>2.6878175735</v>
      </c>
      <c r="CA23" s="12" t="n">
        <v>8</v>
      </c>
      <c r="CB23" s="12" t="n">
        <v>211</v>
      </c>
      <c r="CC23" s="12" t="n">
        <v>123.29128415</v>
      </c>
      <c r="CD23" s="12" t="n">
        <v>42.142324939</v>
      </c>
      <c r="CE23" s="12" t="n">
        <v>94</v>
      </c>
      <c r="CF23" s="12" t="n">
        <v>134</v>
      </c>
      <c r="CG23" s="12" t="n">
        <v>157</v>
      </c>
      <c r="CH23" s="12" t="n">
        <v>24</v>
      </c>
      <c r="CI23" s="12" t="n">
        <v>241</v>
      </c>
      <c r="CJ23" s="12" t="n">
        <v>144.88842223</v>
      </c>
      <c r="CK23" s="12" t="n">
        <v>43.732136893</v>
      </c>
      <c r="CL23" s="12" t="n">
        <v>115</v>
      </c>
      <c r="CM23" s="12" t="n">
        <v>155</v>
      </c>
      <c r="CN23" s="12" t="n">
        <v>180</v>
      </c>
      <c r="CO23" s="12" t="n">
        <v>25</v>
      </c>
      <c r="CP23" s="12" t="n">
        <v>194</v>
      </c>
      <c r="CQ23" s="12" t="n">
        <v>107.73584836</v>
      </c>
      <c r="CR23" s="12" t="n">
        <v>31.308997488</v>
      </c>
      <c r="CS23" s="12" t="n">
        <v>85</v>
      </c>
      <c r="CT23" s="12" t="n">
        <v>112</v>
      </c>
      <c r="CU23" s="12" t="n">
        <v>132</v>
      </c>
      <c r="CV23" s="12" t="n">
        <v>0.0048033777</v>
      </c>
      <c r="CW23" s="12" t="n">
        <v>0.0092597008</v>
      </c>
      <c r="CX23" s="12" t="n">
        <v>0.0051690325</v>
      </c>
      <c r="CY23" s="12" t="n">
        <v>0.0002886104</v>
      </c>
      <c r="CZ23" s="12" t="n">
        <v>0.0050027608</v>
      </c>
      <c r="DA23" s="12" t="n">
        <v>0.0050932653</v>
      </c>
      <c r="DB23" s="12" t="n">
        <v>0.0052309437</v>
      </c>
      <c r="DC23" s="12" t="n">
        <v>0.0048073982</v>
      </c>
      <c r="DD23" s="12" t="n">
        <v>0.0091991648</v>
      </c>
      <c r="DE23" s="12" t="n">
        <v>0.0051518358</v>
      </c>
      <c r="DF23" s="12" t="n">
        <v>0.0002565408</v>
      </c>
      <c r="DG23" s="12" t="n">
        <v>0.0050035613</v>
      </c>
      <c r="DH23" s="12" t="n">
        <v>0.0050866422</v>
      </c>
      <c r="DI23" s="12" t="n">
        <v>0.0052116308</v>
      </c>
      <c r="DJ23" s="12" t="n">
        <v>0.0048200963</v>
      </c>
      <c r="DK23" s="12" t="n">
        <v>0.0103129009</v>
      </c>
      <c r="DL23" s="12" t="n">
        <v>0.0051997563</v>
      </c>
      <c r="DM23" s="12" t="n">
        <v>0.0002943312</v>
      </c>
      <c r="DN23" s="12" t="n">
        <v>0.0050316006</v>
      </c>
      <c r="DO23" s="12" t="n">
        <v>0.005126969</v>
      </c>
      <c r="DP23" s="12" t="n">
        <v>0.0052638375</v>
      </c>
      <c r="DQ23" s="12" t="n">
        <v>53.499832153</v>
      </c>
      <c r="DR23" s="12" t="n">
        <v>2128.7753906</v>
      </c>
      <c r="DS23" s="12" t="n">
        <v>705.04378096</v>
      </c>
      <c r="DT23" s="12" t="n">
        <v>311.75392757</v>
      </c>
      <c r="DU23" s="12" t="n">
        <v>487.69396973</v>
      </c>
      <c r="DV23" s="12" t="n">
        <v>665.99060059</v>
      </c>
      <c r="DW23" s="12" t="n">
        <v>889.14782715</v>
      </c>
      <c r="DX23" s="12" t="n">
        <v>59.949668884</v>
      </c>
      <c r="DY23" s="12" t="n">
        <v>2116.6193848</v>
      </c>
      <c r="DZ23" s="12" t="n">
        <v>739.52087926</v>
      </c>
      <c r="EA23" s="12" t="n">
        <v>329.90115058</v>
      </c>
      <c r="EB23" s="12" t="n">
        <v>507.70617676</v>
      </c>
      <c r="EC23" s="12" t="n">
        <v>694.06811523</v>
      </c>
      <c r="ED23" s="12" t="n">
        <v>931.90466309</v>
      </c>
      <c r="EE23" s="12" t="n">
        <v>58.696743011</v>
      </c>
      <c r="EF23" s="12" t="n">
        <v>1989.0258789</v>
      </c>
      <c r="EG23" s="12" t="n">
        <v>658.68163782</v>
      </c>
      <c r="EH23" s="12" t="n">
        <v>282.73284114</v>
      </c>
      <c r="EI23" s="12" t="n">
        <v>464.13638306</v>
      </c>
      <c r="EJ23" s="12" t="n">
        <v>627.89770508</v>
      </c>
      <c r="EK23" s="12" t="n">
        <v>819.76751709</v>
      </c>
      <c r="EL23" s="12" t="n">
        <v>0.1650494933</v>
      </c>
      <c r="EM23" s="12" t="n">
        <v>0.8552744985</v>
      </c>
      <c r="EN23" s="12" t="n">
        <v>0.5483732687</v>
      </c>
      <c r="EO23" s="12" t="n">
        <v>0.1143178621</v>
      </c>
      <c r="EP23" s="12" t="n">
        <v>0.4658654034</v>
      </c>
      <c r="EQ23" s="12" t="n">
        <v>0.5480082035</v>
      </c>
      <c r="ER23" s="12" t="n">
        <v>0.6304261088</v>
      </c>
      <c r="ES23" s="12" t="n">
        <v>0.212202087</v>
      </c>
      <c r="ET23" s="12" t="n">
        <v>0.8589533567</v>
      </c>
      <c r="EU23" s="12" t="n">
        <v>0.5645084568</v>
      </c>
      <c r="EV23" s="12" t="n">
        <v>0.1133670355</v>
      </c>
      <c r="EW23" s="12" t="n">
        <v>0.4825773239</v>
      </c>
      <c r="EX23" s="12" t="n">
        <v>0.5661610365</v>
      </c>
      <c r="EY23" s="12" t="n">
        <v>0.6468024254</v>
      </c>
      <c r="EZ23" s="12" t="n">
        <v>0.1577917785</v>
      </c>
      <c r="FA23" s="12" t="n">
        <v>0.8128395677</v>
      </c>
      <c r="FB23" s="12" t="n">
        <v>0.5055417056</v>
      </c>
      <c r="FC23" s="12" t="n">
        <v>0.1040185734</v>
      </c>
      <c r="FD23" s="12" t="n">
        <v>0.4304540455</v>
      </c>
      <c r="FE23" s="12" t="n">
        <v>0.5049473047</v>
      </c>
      <c r="FF23" s="12" t="n">
        <v>0.5790596604</v>
      </c>
      <c r="FG23" s="12" t="n">
        <v>0.0198302977</v>
      </c>
      <c r="FH23" s="12" t="n">
        <v>0.2213989496</v>
      </c>
      <c r="FI23" s="12" t="n">
        <v>0.0565420401</v>
      </c>
      <c r="FJ23" s="12" t="n">
        <v>0.0189860609</v>
      </c>
      <c r="FK23" s="12" t="n">
        <v>0.0442607515</v>
      </c>
      <c r="FL23" s="12" t="n">
        <v>0.0528143011</v>
      </c>
      <c r="FM23" s="12" t="n">
        <v>0.0634809136</v>
      </c>
      <c r="FN23" s="12" t="n">
        <v>0.0185668617</v>
      </c>
      <c r="FO23" s="12" t="n">
        <v>0.1915857941</v>
      </c>
      <c r="FP23" s="12" t="n">
        <v>0.0558008249</v>
      </c>
      <c r="FQ23" s="12" t="n">
        <v>0.0196953319</v>
      </c>
      <c r="FR23" s="12" t="n">
        <v>0.0432193801</v>
      </c>
      <c r="FS23" s="12" t="n">
        <v>0.0512000062</v>
      </c>
      <c r="FT23" s="12" t="n">
        <v>0.0628474653</v>
      </c>
      <c r="FU23" s="12" t="n">
        <v>0.0192473941</v>
      </c>
      <c r="FV23" s="12" t="n">
        <v>0.2317672968</v>
      </c>
      <c r="FW23" s="12" t="n">
        <v>0.0583473553</v>
      </c>
      <c r="FX23" s="12" t="n">
        <v>0.0199476144</v>
      </c>
      <c r="FY23" s="12" t="n">
        <v>0.0455906205</v>
      </c>
      <c r="FZ23" s="12" t="n">
        <v>0.0536839329</v>
      </c>
      <c r="GA23" s="12" t="n">
        <v>0.0654423162</v>
      </c>
    </row>
    <row r="24" customFormat="false" ht="13.8" hidden="false" customHeight="false" outlineLevel="0" collapsed="false">
      <c r="A24" s="13" t="n">
        <v>23</v>
      </c>
      <c r="B24" s="13" t="n">
        <v>99.9328056736299</v>
      </c>
      <c r="C24" s="13" t="n">
        <v>51.45091653</v>
      </c>
      <c r="D24" s="13" t="n">
        <v>30.23451447</v>
      </c>
      <c r="E24" s="13" t="n">
        <v>18.2</v>
      </c>
      <c r="F24" s="13" t="s">
        <v>181</v>
      </c>
      <c r="G24" s="13" t="n">
        <v>0</v>
      </c>
      <c r="H24" s="13" t="s">
        <v>185</v>
      </c>
      <c r="I24" s="13" t="n">
        <v>0</v>
      </c>
      <c r="J24" s="13" t="n">
        <v>100</v>
      </c>
      <c r="K24" s="13" t="n">
        <v>471</v>
      </c>
      <c r="L24" s="13" t="n">
        <v>2800</v>
      </c>
      <c r="M24" s="13"/>
      <c r="N24" s="13"/>
      <c r="O24" s="13"/>
      <c r="P24" s="14" t="n">
        <f aca="false">_xlfn.IFS(M24=0,K24,M24&gt;0,(J24*K24+M24*N24)/(J24+M24))</f>
        <v>471</v>
      </c>
      <c r="Q24" s="14" t="n">
        <f aca="false">_xlfn.IFS(M24=0,L24,M24&gt;0,(J24*L24+M24*O24)/(J24+M24))</f>
        <v>2800</v>
      </c>
      <c r="R24" s="0" t="s">
        <v>188</v>
      </c>
      <c r="S24" s="0" t="n">
        <v>2</v>
      </c>
      <c r="T24" s="0" t="n">
        <v>307840.57</v>
      </c>
      <c r="U24" s="0" t="n">
        <v>5703587.907</v>
      </c>
      <c r="V24" s="1" t="n">
        <v>562.07910755</v>
      </c>
      <c r="W24" s="1" t="n">
        <v>135.5254346</v>
      </c>
      <c r="X24" s="0" t="n">
        <v>15</v>
      </c>
      <c r="Y24" s="7" t="n">
        <v>0.668</v>
      </c>
      <c r="Z24" s="7" t="n">
        <v>0.62</v>
      </c>
      <c r="AA24" s="7" t="n">
        <v>0.098061</v>
      </c>
      <c r="AB24" s="15" t="n">
        <f aca="false">SQRT((T24-298142)^2+(U24-5697101)^2)/1000</f>
        <v>11.6679999345023</v>
      </c>
      <c r="AC24" s="0" t="n">
        <v>56</v>
      </c>
      <c r="AD24" s="13" t="n">
        <v>82</v>
      </c>
      <c r="AE24" s="13" t="n">
        <v>10</v>
      </c>
      <c r="AF24" s="13" t="n">
        <v>2.89869609038103</v>
      </c>
      <c r="AG24" s="13" t="n">
        <v>3.72167411367598</v>
      </c>
      <c r="AH24" s="13" t="n">
        <v>5.41503194004326</v>
      </c>
      <c r="AI24" s="15" t="n">
        <v>14.8416298603008</v>
      </c>
      <c r="AJ24" s="15" t="n">
        <v>5.14461223041804</v>
      </c>
      <c r="AK24" s="15" t="n">
        <f aca="false">_xlfn.IFS(AND(H24="Pine",F24="n"),0.198*AF24^-0.757*AG24^1.342*AH24^0.642,AND(H24="Pine",F24="a"),0.144*AF24^-0.507*AG24^1.299*AH24^0.524,H24="Spruce",0.068*AF24^0.082*AG24^0.787*AH24^1.11,H24="Birch",0.183*AF24^-0.171*AG24^0.806*AH24^0.803,H24="Alder",0.048*AF24^0.156*AG24^0.514*AH24^1.165,H24="Oak",0.132*AF24^-0.037*AG24^0.633*AH24^1.039,H24="Aspen",0.445*AF24^0.651*AG24^-0.617*AH24^1.049)</f>
        <v>1.52644256889879</v>
      </c>
      <c r="AL24" s="15" t="n">
        <v>2.01226729139828</v>
      </c>
      <c r="AM24" s="15" t="n">
        <v>3.39616122118371</v>
      </c>
      <c r="AN24" s="15" t="n">
        <v>10.553040743</v>
      </c>
      <c r="AO24" s="1" t="n">
        <v>12.4425945281982</v>
      </c>
      <c r="AP24" s="1" t="n">
        <v>5.81305742263794</v>
      </c>
      <c r="AQ24" s="15" t="n">
        <v>0.934081435203552</v>
      </c>
      <c r="AR24" s="15" t="n">
        <v>2.73777794837952</v>
      </c>
      <c r="AS24" s="15" t="n">
        <v>3.14859676361084</v>
      </c>
      <c r="AT24" s="1" t="n">
        <v>11.6994323730469</v>
      </c>
      <c r="AU24" s="1" t="n">
        <v>15.1553916931152</v>
      </c>
      <c r="AV24" s="1" t="n">
        <v>6.17560052871704</v>
      </c>
      <c r="AW24" s="15" t="n">
        <v>0.802867829799652</v>
      </c>
      <c r="AX24" s="15" t="n">
        <v>2.8476083278656</v>
      </c>
      <c r="AY24" s="15" t="n">
        <v>2.51591753959656</v>
      </c>
      <c r="AZ24" s="1" t="n">
        <v>11.5391263961792</v>
      </c>
      <c r="BA24" s="16" t="n">
        <f aca="false">_xlfn.IFS(AI24&lt;10,AI24,AI24&lt;250,AU24,AI24&gt;=250,AO24)</f>
        <v>15.1553916931152</v>
      </c>
      <c r="BB24" s="17" t="n">
        <f aca="false">_xlfn.IFS(AI24&lt;10,AJ24,AI24&lt;250,AV24,AI24&gt;=250,AP24)*0.1</f>
        <v>0.617560052871704</v>
      </c>
      <c r="BC24" s="17" t="n">
        <f aca="false">_xlfn.IFS(AI24&lt;10,AK24,AI24&lt;250,AX24,AI24&gt;=250,AQ24)*0.1</f>
        <v>0.28476083278656</v>
      </c>
      <c r="BD24" s="4" t="n">
        <f aca="false">AR24*0.1</f>
        <v>0.273777794837952</v>
      </c>
      <c r="BE24" s="4" t="n">
        <f aca="false">AY24*0.1</f>
        <v>0.251591753959656</v>
      </c>
      <c r="BF24" s="3" t="n">
        <f aca="false">BB24+BD24+BE24</f>
        <v>1.14292960166931</v>
      </c>
      <c r="BG24" s="12" t="n">
        <v>99.973</v>
      </c>
      <c r="BH24" s="12" t="n">
        <f aca="false">BS24*0.04</f>
        <v>62.36</v>
      </c>
      <c r="BI24" s="7" t="n">
        <f aca="false">BH24/BG24</f>
        <v>0.623768417472718</v>
      </c>
      <c r="BJ24" s="12" t="n">
        <v>5.64</v>
      </c>
      <c r="BK24" s="12" t="n">
        <v>1559</v>
      </c>
      <c r="BL24" s="12" t="n">
        <v>0.239053309</v>
      </c>
      <c r="BM24" s="12" t="n">
        <v>3.9970629215</v>
      </c>
      <c r="BN24" s="12" t="n">
        <v>2.0651190368</v>
      </c>
      <c r="BO24" s="12" t="n">
        <v>0.7748090185</v>
      </c>
      <c r="BP24" s="12" t="n">
        <v>1.5152920485</v>
      </c>
      <c r="BQ24" s="12" t="n">
        <v>2.0836429596</v>
      </c>
      <c r="BR24" s="12" t="n">
        <v>2.6098906994</v>
      </c>
      <c r="BS24" s="12" t="n">
        <v>1559</v>
      </c>
      <c r="BT24" s="12" t="n">
        <v>0.4488021135</v>
      </c>
      <c r="BU24" s="12" t="n">
        <v>4.4687609673</v>
      </c>
      <c r="BV24" s="12" t="n">
        <v>2.2207658137</v>
      </c>
      <c r="BW24" s="12" t="n">
        <v>0.8348946828</v>
      </c>
      <c r="BX24" s="12" t="n">
        <v>1.6042414904</v>
      </c>
      <c r="BY24" s="12" t="n">
        <v>2.2742569447</v>
      </c>
      <c r="BZ24" s="12" t="n">
        <v>2.7752246857</v>
      </c>
      <c r="CA24" s="12" t="n">
        <v>5</v>
      </c>
      <c r="CB24" s="12" t="n">
        <v>220</v>
      </c>
      <c r="CC24" s="12" t="n">
        <v>97.996389602</v>
      </c>
      <c r="CD24" s="12" t="n">
        <v>44.895784721</v>
      </c>
      <c r="CE24" s="12" t="n">
        <v>60</v>
      </c>
      <c r="CF24" s="12" t="n">
        <v>100</v>
      </c>
      <c r="CG24" s="12" t="n">
        <v>137</v>
      </c>
      <c r="CH24" s="12" t="n">
        <v>19</v>
      </c>
      <c r="CI24" s="12" t="n">
        <v>237</v>
      </c>
      <c r="CJ24" s="12" t="n">
        <v>125.30350195</v>
      </c>
      <c r="CK24" s="12" t="n">
        <v>50.618004169</v>
      </c>
      <c r="CL24" s="12" t="n">
        <v>85</v>
      </c>
      <c r="CM24" s="12" t="n">
        <v>128</v>
      </c>
      <c r="CN24" s="12" t="n">
        <v>169</v>
      </c>
      <c r="CO24" s="12" t="n">
        <v>9</v>
      </c>
      <c r="CP24" s="12" t="n">
        <v>198</v>
      </c>
      <c r="CQ24" s="12" t="n">
        <v>90.328452806</v>
      </c>
      <c r="CR24" s="12" t="n">
        <v>36.82196109</v>
      </c>
      <c r="CS24" s="12" t="n">
        <v>60</v>
      </c>
      <c r="CT24" s="12" t="n">
        <v>90</v>
      </c>
      <c r="CU24" s="12" t="n">
        <v>121</v>
      </c>
      <c r="CV24" s="12" t="n">
        <v>0.0048020175</v>
      </c>
      <c r="CW24" s="12" t="n">
        <v>0.0152388653</v>
      </c>
      <c r="CX24" s="12" t="n">
        <v>0.0052168381</v>
      </c>
      <c r="CY24" s="12" t="n">
        <v>0.000658617</v>
      </c>
      <c r="CZ24" s="12" t="n">
        <v>0.0049807141</v>
      </c>
      <c r="DA24" s="12" t="n">
        <v>0.0050576939</v>
      </c>
      <c r="DB24" s="12" t="n">
        <v>0.0051823668</v>
      </c>
      <c r="DC24" s="12" t="n">
        <v>0.0048033036</v>
      </c>
      <c r="DD24" s="12" t="n">
        <v>0.0120782508</v>
      </c>
      <c r="DE24" s="12" t="n">
        <v>0.0051948913</v>
      </c>
      <c r="DF24" s="12" t="n">
        <v>0.0006066383</v>
      </c>
      <c r="DG24" s="12" t="n">
        <v>0.0049738097</v>
      </c>
      <c r="DH24" s="12" t="n">
        <v>0.0050479257</v>
      </c>
      <c r="DI24" s="12" t="n">
        <v>0.0051649078</v>
      </c>
      <c r="DJ24" s="12" t="n">
        <v>0.0048059719</v>
      </c>
      <c r="DK24" s="12" t="n">
        <v>0.0154952575</v>
      </c>
      <c r="DL24" s="12" t="n">
        <v>0.0052356243</v>
      </c>
      <c r="DM24" s="12" t="n">
        <v>0.0006878569</v>
      </c>
      <c r="DN24" s="12" t="n">
        <v>0.0049981205</v>
      </c>
      <c r="DO24" s="12" t="n">
        <v>0.0050717378</v>
      </c>
      <c r="DP24" s="12" t="n">
        <v>0.0051989355</v>
      </c>
      <c r="DQ24" s="12" t="n">
        <v>16.322151184</v>
      </c>
      <c r="DR24" s="12" t="n">
        <v>2064.4777832</v>
      </c>
      <c r="DS24" s="12" t="n">
        <v>820.30412214</v>
      </c>
      <c r="DT24" s="12" t="n">
        <v>320.05460939</v>
      </c>
      <c r="DU24" s="12" t="n">
        <v>606.89825439</v>
      </c>
      <c r="DV24" s="12" t="n">
        <v>806.87121582</v>
      </c>
      <c r="DW24" s="12" t="n">
        <v>1033.0227051</v>
      </c>
      <c r="DX24" s="12" t="n">
        <v>17.882972717</v>
      </c>
      <c r="DY24" s="12" t="n">
        <v>2191.8696289</v>
      </c>
      <c r="DZ24" s="12" t="n">
        <v>877.26963947</v>
      </c>
      <c r="EA24" s="12" t="n">
        <v>345.5670769</v>
      </c>
      <c r="EB24" s="12" t="n">
        <v>640.67651367</v>
      </c>
      <c r="EC24" s="12" t="n">
        <v>857.41278076</v>
      </c>
      <c r="ED24" s="12" t="n">
        <v>1108.5681152</v>
      </c>
      <c r="EE24" s="12" t="n">
        <v>16.75302887</v>
      </c>
      <c r="EF24" s="12" t="n">
        <v>2023.2775879</v>
      </c>
      <c r="EG24" s="12" t="n">
        <v>770.98056024</v>
      </c>
      <c r="EH24" s="12" t="n">
        <v>295.65227989</v>
      </c>
      <c r="EI24" s="12" t="n">
        <v>576.81420898</v>
      </c>
      <c r="EJ24" s="12" t="n">
        <v>755.40411377</v>
      </c>
      <c r="EK24" s="12" t="n">
        <v>961.98999023</v>
      </c>
      <c r="EL24" s="12" t="n">
        <v>0.1832841337</v>
      </c>
      <c r="EM24" s="12" t="n">
        <v>0.876083374</v>
      </c>
      <c r="EN24" s="12" t="n">
        <v>0.6055321226</v>
      </c>
      <c r="EO24" s="12" t="n">
        <v>0.1090391685</v>
      </c>
      <c r="EP24" s="12" t="n">
        <v>0.5325212479</v>
      </c>
      <c r="EQ24" s="12" t="n">
        <v>0.6086355448</v>
      </c>
      <c r="ER24" s="12" t="n">
        <v>0.6846688986</v>
      </c>
      <c r="ES24" s="12" t="n">
        <v>0.211037606</v>
      </c>
      <c r="ET24" s="12" t="n">
        <v>0.8994105458</v>
      </c>
      <c r="EU24" s="12" t="n">
        <v>0.6364382623</v>
      </c>
      <c r="EV24" s="12" t="n">
        <v>0.1107791374</v>
      </c>
      <c r="EW24" s="12" t="n">
        <v>0.5627817512</v>
      </c>
      <c r="EX24" s="12" t="n">
        <v>0.6392121911</v>
      </c>
      <c r="EY24" s="12" t="n">
        <v>0.7176983357</v>
      </c>
      <c r="EZ24" s="12" t="n">
        <v>0.1819246411</v>
      </c>
      <c r="FA24" s="12" t="n">
        <v>0.8542785645</v>
      </c>
      <c r="FB24" s="12" t="n">
        <v>0.5690408415</v>
      </c>
      <c r="FC24" s="12" t="n">
        <v>0.1029216795</v>
      </c>
      <c r="FD24" s="12" t="n">
        <v>0.4993798733</v>
      </c>
      <c r="FE24" s="12" t="n">
        <v>0.5696048141</v>
      </c>
      <c r="FF24" s="12" t="n">
        <v>0.6416551471</v>
      </c>
      <c r="FG24" s="12" t="n">
        <v>0.0213826522</v>
      </c>
      <c r="FH24" s="12" t="n">
        <v>0.3093194068</v>
      </c>
      <c r="FI24" s="12" t="n">
        <v>0.0573407477</v>
      </c>
      <c r="FJ24" s="12" t="n">
        <v>0.0303849205</v>
      </c>
      <c r="FK24" s="12" t="n">
        <v>0.0412189774</v>
      </c>
      <c r="FL24" s="12" t="n">
        <v>0.0488541238</v>
      </c>
      <c r="FM24" s="12" t="n">
        <v>0.0611886643</v>
      </c>
      <c r="FN24" s="12" t="n">
        <v>0.0195741877</v>
      </c>
      <c r="FO24" s="12" t="n">
        <v>0.2969072759</v>
      </c>
      <c r="FP24" s="12" t="n">
        <v>0.056101059</v>
      </c>
      <c r="FQ24" s="12" t="n">
        <v>0.0293640535</v>
      </c>
      <c r="FR24" s="12" t="n">
        <v>0.0403590836</v>
      </c>
      <c r="FS24" s="12" t="n">
        <v>0.0480263941</v>
      </c>
      <c r="FT24" s="12" t="n">
        <v>0.059842173</v>
      </c>
      <c r="FU24" s="12" t="n">
        <v>0.0195088778</v>
      </c>
      <c r="FV24" s="12" t="n">
        <v>0.3193942905</v>
      </c>
      <c r="FW24" s="12" t="n">
        <v>0.0582323395</v>
      </c>
      <c r="FX24" s="12" t="n">
        <v>0.0292913801</v>
      </c>
      <c r="FY24" s="12" t="n">
        <v>0.0429303385</v>
      </c>
      <c r="FZ24" s="12" t="n">
        <v>0.0507867597</v>
      </c>
      <c r="GA24" s="12" t="n">
        <v>0.0615366437</v>
      </c>
    </row>
    <row r="25" customFormat="false" ht="13.8" hidden="false" customHeight="false" outlineLevel="0" collapsed="false">
      <c r="A25" s="13" t="n">
        <v>24</v>
      </c>
      <c r="B25" s="13" t="n">
        <v>500.343869018386</v>
      </c>
      <c r="C25" s="13" t="n">
        <v>51.45099699</v>
      </c>
      <c r="D25" s="13" t="n">
        <v>30.2353406</v>
      </c>
      <c r="E25" s="13" t="n">
        <v>22.76</v>
      </c>
      <c r="F25" s="13" t="s">
        <v>184</v>
      </c>
      <c r="G25" s="13" t="n">
        <v>1</v>
      </c>
      <c r="H25" s="13" t="s">
        <v>185</v>
      </c>
      <c r="I25" s="13" t="n">
        <v>0</v>
      </c>
      <c r="J25" s="13" t="n">
        <v>100</v>
      </c>
      <c r="K25" s="13" t="n">
        <v>560</v>
      </c>
      <c r="L25" s="13" t="n">
        <v>1930</v>
      </c>
      <c r="M25" s="13"/>
      <c r="N25" s="13"/>
      <c r="O25" s="13"/>
      <c r="P25" s="14" t="n">
        <f aca="false">_xlfn.IFS(M25=0,K25,M25&gt;0,(J25*K25+M25*N25)/(J25+M25))</f>
        <v>560</v>
      </c>
      <c r="Q25" s="14" t="n">
        <f aca="false">_xlfn.IFS(M25=0,L25,M25&gt;0,(J25*L25+M25*O25)/(J25+M25))</f>
        <v>1930</v>
      </c>
      <c r="R25" s="0" t="s">
        <v>188</v>
      </c>
      <c r="S25" s="0" t="n">
        <v>2</v>
      </c>
      <c r="T25" s="0" t="n">
        <v>307910.502</v>
      </c>
      <c r="U25" s="0" t="n">
        <v>5703610.536</v>
      </c>
      <c r="V25" s="1" t="n">
        <v>553.28898732</v>
      </c>
      <c r="W25" s="1" t="n">
        <v>132.06279077</v>
      </c>
      <c r="X25" s="0" t="n">
        <v>32</v>
      </c>
      <c r="Y25" s="7" t="n">
        <v>0.650625</v>
      </c>
      <c r="Z25" s="7" t="n">
        <v>0.645</v>
      </c>
      <c r="AA25" s="7" t="n">
        <v>0.052556</v>
      </c>
      <c r="AB25" s="15" t="n">
        <f aca="false">SQRT((T25-298142)^2+(U25-5697101)^2)/1000</f>
        <v>11.7387260918425</v>
      </c>
      <c r="AC25" s="0" t="n">
        <v>56</v>
      </c>
      <c r="AD25" s="13" t="n">
        <v>42</v>
      </c>
      <c r="AE25" s="13" t="n">
        <v>65</v>
      </c>
      <c r="AF25" s="13" t="n">
        <v>22.6758709193543</v>
      </c>
      <c r="AG25" s="13" t="n">
        <v>19.0581366654672</v>
      </c>
      <c r="AH25" s="13" t="n">
        <v>33.0927690055028</v>
      </c>
      <c r="AI25" s="15" t="n">
        <v>295.71373022428</v>
      </c>
      <c r="AJ25" s="15" t="n">
        <v>109.137032089898</v>
      </c>
      <c r="AK25" s="15" t="n">
        <f aca="false">_xlfn.IFS(AND(H25="Pine",F25="n"),0.198*AF25^-0.757*AG25^1.342*AH25^0.642,AND(H25="Pine",F25="a"),0.144*AF25^-0.507*AG25^1.299*AH25^0.524,H25="Spruce",0.068*AF25^0.082*AG25^0.787*AH25^1.11,H25="Birch",0.183*AF25^-0.171*AG25^0.806*AH25^0.803,H25="Alder",0.048*AF25^0.156*AG25^0.514*AH25^1.165,H25="Oak",0.132*AF25^-0.037*AG25^0.633*AH25^1.039,H25="Aspen",0.445*AF25^0.651*AG25^-0.617*AH25^1.049)</f>
        <v>8.51640276526434</v>
      </c>
      <c r="AL25" s="15" t="n">
        <v>16.0319365998576</v>
      </c>
      <c r="AM25" s="15" t="n">
        <v>6.76481077597953</v>
      </c>
      <c r="AN25" s="15" t="n">
        <v>131.933779465735</v>
      </c>
      <c r="AO25" s="1" t="n">
        <v>297.391723632813</v>
      </c>
      <c r="AP25" s="1" t="n">
        <v>119.194358825684</v>
      </c>
      <c r="AQ25" s="15" t="n">
        <v>10.0004558563232</v>
      </c>
      <c r="AR25" s="15" t="n">
        <v>16.357666015625</v>
      </c>
      <c r="AS25" s="15" t="n">
        <v>6.28459024429321</v>
      </c>
      <c r="AT25" s="1" t="n">
        <v>141.836624145508</v>
      </c>
      <c r="AU25" s="1" t="n">
        <v>302.216583251953</v>
      </c>
      <c r="AV25" s="1" t="n">
        <v>117.575736999512</v>
      </c>
      <c r="AW25" s="15" t="n">
        <v>8.64348602294922</v>
      </c>
      <c r="AX25" s="15" t="n">
        <v>12.6856212615967</v>
      </c>
      <c r="AY25" s="15" t="n">
        <v>5.06397247314453</v>
      </c>
      <c r="AZ25" s="1" t="n">
        <v>135.325317382813</v>
      </c>
      <c r="BA25" s="16" t="n">
        <f aca="false">_xlfn.IFS(AI25&lt;10,AI25,AI25&lt;250,AU25,AI25&gt;=250,AO25)</f>
        <v>297.391723632813</v>
      </c>
      <c r="BB25" s="17" t="n">
        <f aca="false">_xlfn.IFS(AI25&lt;10,AJ25,AI25&lt;250,AV25,AI25&gt;=250,AP25)*0.1</f>
        <v>11.9194358825684</v>
      </c>
      <c r="BC25" s="17" t="n">
        <f aca="false">_xlfn.IFS(AI25&lt;10,AK25,AI25&lt;250,AX25,AI25&gt;=250,AQ25)*0.1</f>
        <v>1.00004558563232</v>
      </c>
      <c r="BD25" s="4" t="n">
        <f aca="false">AR25*0.1</f>
        <v>1.6357666015625</v>
      </c>
      <c r="BE25" s="4" t="n">
        <f aca="false">AY25*0.1</f>
        <v>0.506397247314453</v>
      </c>
      <c r="BF25" s="3" t="n">
        <f aca="false">BB25+BD25+BE25</f>
        <v>14.0615997314454</v>
      </c>
      <c r="BG25" s="12" t="n">
        <v>499.872</v>
      </c>
      <c r="BH25" s="12" t="n">
        <f aca="false">BS25*0.04</f>
        <v>429.72</v>
      </c>
      <c r="BI25" s="7" t="n">
        <f aca="false">BH25/BG25</f>
        <v>0.859660072978683</v>
      </c>
      <c r="BJ25" s="12" t="n">
        <v>12.61</v>
      </c>
      <c r="BK25" s="12" t="n">
        <v>10743</v>
      </c>
      <c r="BL25" s="12" t="n">
        <v>4.0266E-006</v>
      </c>
      <c r="BM25" s="12" t="n">
        <v>21.506355286</v>
      </c>
      <c r="BN25" s="12" t="n">
        <v>16.298167072</v>
      </c>
      <c r="BO25" s="12" t="n">
        <v>2.6054573515</v>
      </c>
      <c r="BP25" s="12" t="n">
        <v>15.168322563</v>
      </c>
      <c r="BQ25" s="12" t="n">
        <v>16.656585693</v>
      </c>
      <c r="BR25" s="12" t="n">
        <v>18.068964005</v>
      </c>
      <c r="BS25" s="12" t="n">
        <v>10743</v>
      </c>
      <c r="BT25" s="12" t="n">
        <v>0.8186503649</v>
      </c>
      <c r="BU25" s="12" t="n">
        <v>22.326953888</v>
      </c>
      <c r="BV25" s="12" t="n">
        <v>15.765988218</v>
      </c>
      <c r="BW25" s="12" t="n">
        <v>3.335623541</v>
      </c>
      <c r="BX25" s="12" t="n">
        <v>14.672749519</v>
      </c>
      <c r="BY25" s="12" t="n">
        <v>16.511989594</v>
      </c>
      <c r="BZ25" s="12" t="n">
        <v>17.995168686</v>
      </c>
      <c r="CA25" s="12" t="n">
        <v>10</v>
      </c>
      <c r="CB25" s="12" t="n">
        <v>243</v>
      </c>
      <c r="CC25" s="12" t="n">
        <v>106.69979406</v>
      </c>
      <c r="CD25" s="12" t="n">
        <v>42.13841155</v>
      </c>
      <c r="CE25" s="12" t="n">
        <v>71</v>
      </c>
      <c r="CF25" s="12" t="n">
        <v>108</v>
      </c>
      <c r="CG25" s="12" t="n">
        <v>143</v>
      </c>
      <c r="CH25" s="12" t="n">
        <v>14</v>
      </c>
      <c r="CI25" s="12" t="n">
        <v>242</v>
      </c>
      <c r="CJ25" s="12" t="n">
        <v>124.79318991</v>
      </c>
      <c r="CK25" s="12" t="n">
        <v>48.460951987</v>
      </c>
      <c r="CL25" s="12" t="n">
        <v>84</v>
      </c>
      <c r="CM25" s="12" t="n">
        <v>125</v>
      </c>
      <c r="CN25" s="12" t="n">
        <v>167</v>
      </c>
      <c r="CO25" s="12" t="n">
        <v>17</v>
      </c>
      <c r="CP25" s="12" t="n">
        <v>219</v>
      </c>
      <c r="CQ25" s="12" t="n">
        <v>97.971365741</v>
      </c>
      <c r="CR25" s="12" t="n">
        <v>33.758036977</v>
      </c>
      <c r="CS25" s="12" t="n">
        <v>70</v>
      </c>
      <c r="CT25" s="12" t="n">
        <v>97</v>
      </c>
      <c r="CU25" s="12" t="n">
        <v>126</v>
      </c>
      <c r="CV25" s="12" t="n">
        <v>0.0047948034</v>
      </c>
      <c r="CW25" s="12" t="n">
        <v>0.0204512011</v>
      </c>
      <c r="CX25" s="12" t="n">
        <v>0.0052248242</v>
      </c>
      <c r="CY25" s="12" t="n">
        <v>0.0005244818</v>
      </c>
      <c r="CZ25" s="12" t="n">
        <v>0.0050042132</v>
      </c>
      <c r="DA25" s="12" t="n">
        <v>0.0050956127</v>
      </c>
      <c r="DB25" s="12" t="n">
        <v>0.0052464623</v>
      </c>
      <c r="DC25" s="12" t="n">
        <v>0.0047904504</v>
      </c>
      <c r="DD25" s="12" t="n">
        <v>0.0240921993</v>
      </c>
      <c r="DE25" s="12" t="n">
        <v>0.0052113517</v>
      </c>
      <c r="DF25" s="12" t="n">
        <v>0.000572244</v>
      </c>
      <c r="DG25" s="12" t="n">
        <v>0.0049885451</v>
      </c>
      <c r="DH25" s="12" t="n">
        <v>0.0050765299</v>
      </c>
      <c r="DI25" s="12" t="n">
        <v>0.0052212239</v>
      </c>
      <c r="DJ25" s="12" t="n">
        <v>0.0048078834</v>
      </c>
      <c r="DK25" s="12" t="n">
        <v>0.0237029791</v>
      </c>
      <c r="DL25" s="12" t="n">
        <v>0.0052676753</v>
      </c>
      <c r="DM25" s="12" t="n">
        <v>0.0006066272</v>
      </c>
      <c r="DN25" s="12" t="n">
        <v>0.0050222683</v>
      </c>
      <c r="DO25" s="12" t="n">
        <v>0.0051188394</v>
      </c>
      <c r="DP25" s="12" t="n">
        <v>0.0052779131</v>
      </c>
      <c r="DQ25" s="12" t="n">
        <v>8.6637620926</v>
      </c>
      <c r="DR25" s="12" t="n">
        <v>3065.1523438</v>
      </c>
      <c r="DS25" s="12" t="n">
        <v>724.99172469</v>
      </c>
      <c r="DT25" s="12" t="n">
        <v>334.23207978</v>
      </c>
      <c r="DU25" s="12" t="n">
        <v>489.4664917</v>
      </c>
      <c r="DV25" s="12" t="n">
        <v>699.65808105</v>
      </c>
      <c r="DW25" s="12" t="n">
        <v>925.39306641</v>
      </c>
      <c r="DX25" s="12" t="n">
        <v>7.2309846878</v>
      </c>
      <c r="DY25" s="12" t="n">
        <v>2842.0527344</v>
      </c>
      <c r="DZ25" s="12" t="n">
        <v>770.72746643</v>
      </c>
      <c r="EA25" s="12" t="n">
        <v>360.32390463</v>
      </c>
      <c r="EB25" s="12" t="n">
        <v>516.24914551</v>
      </c>
      <c r="EC25" s="12" t="n">
        <v>739.31396484</v>
      </c>
      <c r="ED25" s="12" t="n">
        <v>990.16369629</v>
      </c>
      <c r="EE25" s="12" t="n">
        <v>6.820441246</v>
      </c>
      <c r="EF25" s="12" t="n">
        <v>2685.079834</v>
      </c>
      <c r="EG25" s="12" t="n">
        <v>667.82616301</v>
      </c>
      <c r="EH25" s="12" t="n">
        <v>302.41297348</v>
      </c>
      <c r="EI25" s="12" t="n">
        <v>456.56219482</v>
      </c>
      <c r="EJ25" s="12" t="n">
        <v>648.13452148</v>
      </c>
      <c r="EK25" s="12" t="n">
        <v>852.51568604</v>
      </c>
      <c r="EL25" s="12" t="n">
        <v>0.0553340465</v>
      </c>
      <c r="EM25" s="12" t="n">
        <v>0.9324061871</v>
      </c>
      <c r="EN25" s="12" t="n">
        <v>0.5619219637</v>
      </c>
      <c r="EO25" s="12" t="n">
        <v>0.1245159521</v>
      </c>
      <c r="EP25" s="12" t="n">
        <v>0.4775654972</v>
      </c>
      <c r="EQ25" s="12" t="n">
        <v>0.5640037656</v>
      </c>
      <c r="ER25" s="12" t="n">
        <v>0.6503921747</v>
      </c>
      <c r="ES25" s="12" t="n">
        <v>0.0264755953</v>
      </c>
      <c r="ET25" s="12" t="n">
        <v>0.9340528846</v>
      </c>
      <c r="EU25" s="12" t="n">
        <v>0.5922990986</v>
      </c>
      <c r="EV25" s="12" t="n">
        <v>0.1212739112</v>
      </c>
      <c r="EW25" s="12" t="n">
        <v>0.5107581615</v>
      </c>
      <c r="EX25" s="12" t="n">
        <v>0.5960313082</v>
      </c>
      <c r="EY25" s="12" t="n">
        <v>0.6797659397</v>
      </c>
      <c r="EZ25" s="12" t="n">
        <v>0.0461834297</v>
      </c>
      <c r="FA25" s="12" t="n">
        <v>0.9322408438</v>
      </c>
      <c r="FB25" s="12" t="n">
        <v>0.5180994809</v>
      </c>
      <c r="FC25" s="12" t="n">
        <v>0.1165725656</v>
      </c>
      <c r="FD25" s="12" t="n">
        <v>0.4389432073</v>
      </c>
      <c r="FE25" s="12" t="n">
        <v>0.516372025</v>
      </c>
      <c r="FF25" s="12" t="n">
        <v>0.5979406238</v>
      </c>
      <c r="FG25" s="12" t="n">
        <v>0.0156260151</v>
      </c>
      <c r="FH25" s="12" t="n">
        <v>0.3606756926</v>
      </c>
      <c r="FI25" s="12" t="n">
        <v>0.0599871226</v>
      </c>
      <c r="FJ25" s="12" t="n">
        <v>0.0272602456</v>
      </c>
      <c r="FK25" s="12" t="n">
        <v>0.0442440659</v>
      </c>
      <c r="FL25" s="12" t="n">
        <v>0.0529828295</v>
      </c>
      <c r="FM25" s="12" t="n">
        <v>0.0657869652</v>
      </c>
      <c r="FN25" s="12" t="n">
        <v>0.0179041028</v>
      </c>
      <c r="FO25" s="12" t="n">
        <v>0.4174000621</v>
      </c>
      <c r="FP25" s="12" t="n">
        <v>0.0591961949</v>
      </c>
      <c r="FQ25" s="12" t="n">
        <v>0.0286394337</v>
      </c>
      <c r="FR25" s="12" t="n">
        <v>0.0426228866</v>
      </c>
      <c r="FS25" s="12" t="n">
        <v>0.0516230203</v>
      </c>
      <c r="FT25" s="12" t="n">
        <v>0.0652003437</v>
      </c>
      <c r="FU25" s="12" t="n">
        <v>0.016163107</v>
      </c>
      <c r="FV25" s="12" t="n">
        <v>0.4003703594</v>
      </c>
      <c r="FW25" s="12" t="n">
        <v>0.0617036196</v>
      </c>
      <c r="FX25" s="12" t="n">
        <v>0.0285277582</v>
      </c>
      <c r="FY25" s="12" t="n">
        <v>0.0451091789</v>
      </c>
      <c r="FZ25" s="12" t="n">
        <v>0.0542365573</v>
      </c>
      <c r="GA25" s="12" t="n">
        <v>0.0677503571</v>
      </c>
    </row>
    <row r="26" customFormat="false" ht="13.8" hidden="false" customHeight="false" outlineLevel="0" collapsed="false">
      <c r="A26" s="13" t="n">
        <v>25</v>
      </c>
      <c r="B26" s="13" t="n">
        <v>99.9328056736299</v>
      </c>
      <c r="C26" s="13" t="n">
        <v>51.45134032</v>
      </c>
      <c r="D26" s="13" t="n">
        <v>30.23568392</v>
      </c>
      <c r="E26" s="13" t="n">
        <v>16.69</v>
      </c>
      <c r="F26" s="13" t="s">
        <v>181</v>
      </c>
      <c r="G26" s="13" t="n">
        <v>0</v>
      </c>
      <c r="H26" s="13" t="s">
        <v>185</v>
      </c>
      <c r="I26" s="13" t="n">
        <v>0</v>
      </c>
      <c r="J26" s="13" t="n">
        <v>99</v>
      </c>
      <c r="K26" s="13" t="n">
        <v>949</v>
      </c>
      <c r="L26" s="13" t="n">
        <v>2880</v>
      </c>
      <c r="M26" s="13"/>
      <c r="N26" s="13"/>
      <c r="O26" s="13"/>
      <c r="P26" s="14" t="n">
        <f aca="false">_xlfn.IFS(M26=0,K26,M26&gt;0,(J26*K26+M26*N26)/(J26+M26))</f>
        <v>949</v>
      </c>
      <c r="Q26" s="14" t="n">
        <f aca="false">_xlfn.IFS(M26=0,L26,M26&gt;0,(J26*L26+M26*O26)/(J26+M26))</f>
        <v>2880</v>
      </c>
      <c r="R26" s="0" t="s">
        <v>183</v>
      </c>
      <c r="S26" s="0" t="n">
        <v>4</v>
      </c>
      <c r="T26" s="0" t="n">
        <v>307937.283</v>
      </c>
      <c r="U26" s="0" t="n">
        <v>5703643.415</v>
      </c>
      <c r="V26" s="1" t="n">
        <v>484.56733928</v>
      </c>
      <c r="W26" s="1" t="n">
        <v>113.27082424</v>
      </c>
      <c r="X26" s="0" t="n">
        <v>14</v>
      </c>
      <c r="Y26" s="7" t="n">
        <v>0.512143</v>
      </c>
      <c r="Z26" s="7" t="n">
        <v>0.505</v>
      </c>
      <c r="AA26" s="7" t="n">
        <v>0.030514</v>
      </c>
      <c r="AB26" s="15" t="n">
        <f aca="false">SQRT((T26-298142)^2+(U26-5697101)^2)/1000</f>
        <v>11.7792513803855</v>
      </c>
      <c r="AC26" s="0" t="n">
        <v>56</v>
      </c>
      <c r="AD26" s="13" t="n">
        <v>50</v>
      </c>
      <c r="AE26" s="13" t="n">
        <v>20</v>
      </c>
      <c r="AF26" s="13" t="n">
        <v>3.16227766016838</v>
      </c>
      <c r="AG26" s="13" t="n">
        <v>3.49141112673884</v>
      </c>
      <c r="AH26" s="13" t="n">
        <v>3.92963130627232</v>
      </c>
      <c r="AI26" s="15" t="n">
        <v>10.3231932406329</v>
      </c>
      <c r="AJ26" s="15" t="n">
        <v>3.48959367338909</v>
      </c>
      <c r="AK26" s="15" t="n">
        <f aca="false">_xlfn.IFS(AND(H26="Pine",F26="n"),0.198*AF26^-0.757*AG26^1.342*AH26^0.642,AND(H26="Pine",F26="a"),0.144*AF26^-0.507*AG26^1.299*AH26^0.524,H26="Spruce",0.068*AF26^0.082*AG26^0.787*AH26^1.11,H26="Birch",0.183*AF26^-0.171*AG26^0.806*AH26^0.803,H26="Alder",0.048*AF26^0.156*AG26^0.514*AH26^1.165,H26="Oak",0.132*AF26^-0.037*AG26^0.633*AH26^1.039,H26="Aspen",0.445*AF26^0.651*AG26^-0.617*AH26^1.049)</f>
        <v>1.06769296176411</v>
      </c>
      <c r="AL26" s="15" t="n">
        <v>1.74291046980484</v>
      </c>
      <c r="AM26" s="15" t="n">
        <v>2.7235144903491</v>
      </c>
      <c r="AN26" s="15" t="n">
        <v>7.95601863354303</v>
      </c>
      <c r="AO26" s="1" t="n">
        <v>12.1714420318603</v>
      </c>
      <c r="AP26" s="1" t="n">
        <v>8.41635799407959</v>
      </c>
      <c r="AQ26" s="15" t="n">
        <v>0.934081435203552</v>
      </c>
      <c r="AR26" s="15" t="n">
        <v>2.73777794837952</v>
      </c>
      <c r="AS26" s="15" t="n">
        <v>3.46505403518677</v>
      </c>
      <c r="AT26" s="1" t="n">
        <v>14.6191902160645</v>
      </c>
      <c r="AU26" s="1" t="n">
        <v>9.85937309265137</v>
      </c>
      <c r="AV26" s="1" t="n">
        <v>4.91282081604004</v>
      </c>
      <c r="AW26" s="15" t="n">
        <v>0.697766959667206</v>
      </c>
      <c r="AX26" s="15" t="n">
        <v>2.46529173851013</v>
      </c>
      <c r="AY26" s="15" t="n">
        <v>1.19325804710388</v>
      </c>
      <c r="AZ26" s="1" t="n">
        <v>8.57137107849121</v>
      </c>
      <c r="BA26" s="16" t="n">
        <f aca="false">_xlfn.IFS(AI26&lt;10,AI26,AI26&lt;250,AU26,AI26&gt;=250,AO26)</f>
        <v>9.85937309265137</v>
      </c>
      <c r="BB26" s="17" t="n">
        <f aca="false">_xlfn.IFS(AI26&lt;10,AJ26,AI26&lt;250,AV26,AI26&gt;=250,AP26)*0.1</f>
        <v>0.491282081604004</v>
      </c>
      <c r="BC26" s="17" t="n">
        <f aca="false">_xlfn.IFS(AI26&lt;10,AK26,AI26&lt;250,AX26,AI26&gt;=250,AQ26)*0.1</f>
        <v>0.246529173851013</v>
      </c>
      <c r="BD26" s="4" t="n">
        <f aca="false">AR26*0.1</f>
        <v>0.273777794837952</v>
      </c>
      <c r="BE26" s="4" t="n">
        <f aca="false">AY26*0.1</f>
        <v>0.119325804710388</v>
      </c>
      <c r="BF26" s="3" t="n">
        <f aca="false">BB26+BD26+BE26</f>
        <v>0.884385681152344</v>
      </c>
      <c r="BG26" s="12" t="n">
        <v>99.973</v>
      </c>
      <c r="BH26" s="12" t="n">
        <f aca="false">BS26*0.04</f>
        <v>46.88</v>
      </c>
      <c r="BI26" s="7" t="n">
        <f aca="false">BH26/BG26</f>
        <v>0.46892661018475</v>
      </c>
      <c r="BJ26" s="12" t="n">
        <v>5.64</v>
      </c>
      <c r="BK26" s="12" t="n">
        <v>1172</v>
      </c>
      <c r="BL26" s="12" t="n">
        <v>0.1021058857</v>
      </c>
      <c r="BM26" s="12" t="n">
        <v>3.0927886963</v>
      </c>
      <c r="BN26" s="12" t="n">
        <v>1.4248488263</v>
      </c>
      <c r="BO26" s="12" t="n">
        <v>0.5336256808</v>
      </c>
      <c r="BP26" s="12" t="n">
        <v>1.0668157339</v>
      </c>
      <c r="BQ26" s="12" t="n">
        <v>1.4270861149</v>
      </c>
      <c r="BR26" s="12" t="n">
        <v>1.7898826599</v>
      </c>
      <c r="BS26" s="12" t="n">
        <v>1172</v>
      </c>
      <c r="BT26" s="12" t="n">
        <v>0.4463534951</v>
      </c>
      <c r="BU26" s="12" t="n">
        <v>3.7121613026</v>
      </c>
      <c r="BV26" s="12" t="n">
        <v>1.5874148711</v>
      </c>
      <c r="BW26" s="12" t="n">
        <v>0.6087191741</v>
      </c>
      <c r="BX26" s="12" t="n">
        <v>1.1451435089</v>
      </c>
      <c r="BY26" s="12" t="n">
        <v>1.5322611332</v>
      </c>
      <c r="BZ26" s="12" t="n">
        <v>1.9850842953</v>
      </c>
      <c r="CA26" s="12" t="n">
        <v>7</v>
      </c>
      <c r="CB26" s="12" t="n">
        <v>214</v>
      </c>
      <c r="CC26" s="12" t="n">
        <v>109.99105431</v>
      </c>
      <c r="CD26" s="12" t="n">
        <v>47.575685175</v>
      </c>
      <c r="CE26" s="12" t="n">
        <v>71</v>
      </c>
      <c r="CF26" s="12" t="n">
        <v>118</v>
      </c>
      <c r="CG26" s="12" t="n">
        <v>151</v>
      </c>
      <c r="CH26" s="12" t="n">
        <v>24</v>
      </c>
      <c r="CI26" s="12" t="n">
        <v>240</v>
      </c>
      <c r="CJ26" s="12" t="n">
        <v>137.61906283</v>
      </c>
      <c r="CK26" s="12" t="n">
        <v>52.879712987</v>
      </c>
      <c r="CL26" s="12" t="n">
        <v>96</v>
      </c>
      <c r="CM26" s="12" t="n">
        <v>147</v>
      </c>
      <c r="CN26" s="12" t="n">
        <v>183</v>
      </c>
      <c r="CO26" s="12" t="n">
        <v>17</v>
      </c>
      <c r="CP26" s="12" t="n">
        <v>200</v>
      </c>
      <c r="CQ26" s="12" t="n">
        <v>98.584664537</v>
      </c>
      <c r="CR26" s="12" t="n">
        <v>39.016731606</v>
      </c>
      <c r="CS26" s="12" t="n">
        <v>66</v>
      </c>
      <c r="CT26" s="12" t="n">
        <v>103</v>
      </c>
      <c r="CU26" s="12" t="n">
        <v>131</v>
      </c>
      <c r="CV26" s="12" t="n">
        <v>0.0048022419</v>
      </c>
      <c r="CW26" s="12" t="n">
        <v>0.0237130504</v>
      </c>
      <c r="CX26" s="12" t="n">
        <v>0.0052823539</v>
      </c>
      <c r="CY26" s="12" t="n">
        <v>0.0010188525</v>
      </c>
      <c r="CZ26" s="12" t="n">
        <v>0.0049854829</v>
      </c>
      <c r="DA26" s="12" t="n">
        <v>0.0050706044</v>
      </c>
      <c r="DB26" s="12" t="n">
        <v>0.0052026031</v>
      </c>
      <c r="DC26" s="12" t="n">
        <v>0.0048033665</v>
      </c>
      <c r="DD26" s="12" t="n">
        <v>0.0301662982</v>
      </c>
      <c r="DE26" s="12" t="n">
        <v>0.0052953461</v>
      </c>
      <c r="DF26" s="12" t="n">
        <v>0.0013161643</v>
      </c>
      <c r="DG26" s="12" t="n">
        <v>0.0049646986</v>
      </c>
      <c r="DH26" s="12" t="n">
        <v>0.0050442009</v>
      </c>
      <c r="DI26" s="12" t="n">
        <v>0.0051843696</v>
      </c>
      <c r="DJ26" s="12" t="n">
        <v>0.0048269373</v>
      </c>
      <c r="DK26" s="12" t="n">
        <v>0.0297265016</v>
      </c>
      <c r="DL26" s="12" t="n">
        <v>0.0053040122</v>
      </c>
      <c r="DM26" s="12" t="n">
        <v>0.0011691612</v>
      </c>
      <c r="DN26" s="12" t="n">
        <v>0.0049880315</v>
      </c>
      <c r="DO26" s="12" t="n">
        <v>0.005065789</v>
      </c>
      <c r="DP26" s="12" t="n">
        <v>0.0052070511</v>
      </c>
      <c r="DQ26" s="12" t="n">
        <v>11.215560913</v>
      </c>
      <c r="DR26" s="12" t="n">
        <v>2113.3918457</v>
      </c>
      <c r="DS26" s="12" t="n">
        <v>817.94986694</v>
      </c>
      <c r="DT26" s="12" t="n">
        <v>330.6123576</v>
      </c>
      <c r="DU26" s="12" t="n">
        <v>583.76446533</v>
      </c>
      <c r="DV26" s="12" t="n">
        <v>807.09692383</v>
      </c>
      <c r="DW26" s="12" t="n">
        <v>1027.609375</v>
      </c>
      <c r="DX26" s="12" t="n">
        <v>12.634986877</v>
      </c>
      <c r="DY26" s="12" t="n">
        <v>2156.8212891</v>
      </c>
      <c r="DZ26" s="12" t="n">
        <v>867.41419864</v>
      </c>
      <c r="EA26" s="12" t="n">
        <v>351.23811454</v>
      </c>
      <c r="EB26" s="12" t="n">
        <v>623.57458496</v>
      </c>
      <c r="EC26" s="12" t="n">
        <v>851.08117676</v>
      </c>
      <c r="ED26" s="12" t="n">
        <v>1094.1038818</v>
      </c>
      <c r="EE26" s="12" t="n">
        <v>9.6989135742</v>
      </c>
      <c r="EF26" s="12" t="n">
        <v>1818.4179688</v>
      </c>
      <c r="EG26" s="12" t="n">
        <v>767.47270398</v>
      </c>
      <c r="EH26" s="12" t="n">
        <v>302.31022965</v>
      </c>
      <c r="EI26" s="12" t="n">
        <v>557.97320557</v>
      </c>
      <c r="EJ26" s="12" t="n">
        <v>757.90722656</v>
      </c>
      <c r="EK26" s="12" t="n">
        <v>958.80993652</v>
      </c>
      <c r="EL26" s="12" t="n">
        <v>0.2412840277</v>
      </c>
      <c r="EM26" s="12" t="n">
        <v>0.8868287802</v>
      </c>
      <c r="EN26" s="12" t="n">
        <v>0.6252074718</v>
      </c>
      <c r="EO26" s="12" t="n">
        <v>0.1092132063</v>
      </c>
      <c r="EP26" s="12" t="n">
        <v>0.5556477308</v>
      </c>
      <c r="EQ26" s="12" t="n">
        <v>0.633684814</v>
      </c>
      <c r="ER26" s="12" t="n">
        <v>0.7045285106</v>
      </c>
      <c r="ES26" s="12" t="n">
        <v>0.3011360169</v>
      </c>
      <c r="ET26" s="12" t="n">
        <v>0.90460217</v>
      </c>
      <c r="EU26" s="12" t="n">
        <v>0.6497928654</v>
      </c>
      <c r="EV26" s="12" t="n">
        <v>0.1080887349</v>
      </c>
      <c r="EW26" s="12" t="n">
        <v>0.5802510381</v>
      </c>
      <c r="EX26" s="12" t="n">
        <v>0.6587551236</v>
      </c>
      <c r="EY26" s="12" t="n">
        <v>0.7288990021</v>
      </c>
      <c r="EZ26" s="12" t="n">
        <v>0.1924558729</v>
      </c>
      <c r="FA26" s="12" t="n">
        <v>0.8612439036</v>
      </c>
      <c r="FB26" s="12" t="n">
        <v>0.5913894011</v>
      </c>
      <c r="FC26" s="12" t="n">
        <v>0.0986256475</v>
      </c>
      <c r="FD26" s="12" t="n">
        <v>0.5277485251</v>
      </c>
      <c r="FE26" s="12" t="n">
        <v>0.5952676535</v>
      </c>
      <c r="FF26" s="12" t="n">
        <v>0.6613500118</v>
      </c>
      <c r="FG26" s="12" t="n">
        <v>0.0217924193</v>
      </c>
      <c r="FH26" s="12" t="n">
        <v>0.419359684</v>
      </c>
      <c r="FI26" s="12" t="n">
        <v>0.0600314031</v>
      </c>
      <c r="FJ26" s="12" t="n">
        <v>0.037517909</v>
      </c>
      <c r="FK26" s="12" t="n">
        <v>0.0425315984</v>
      </c>
      <c r="FL26" s="12" t="n">
        <v>0.0509984866</v>
      </c>
      <c r="FM26" s="12" t="n">
        <v>0.0626431629</v>
      </c>
      <c r="FN26" s="12" t="n">
        <v>0.0201813951</v>
      </c>
      <c r="FO26" s="12" t="n">
        <v>0.4677624703</v>
      </c>
      <c r="FP26" s="12" t="n">
        <v>0.0582719822</v>
      </c>
      <c r="FQ26" s="12" t="n">
        <v>0.0374616684</v>
      </c>
      <c r="FR26" s="12" t="n">
        <v>0.0402850807</v>
      </c>
      <c r="FS26" s="12" t="n">
        <v>0.0491046049</v>
      </c>
      <c r="FT26" s="12" t="n">
        <v>0.0615263805</v>
      </c>
      <c r="FU26" s="12" t="n">
        <v>0.0202329829</v>
      </c>
      <c r="FV26" s="12" t="n">
        <v>0.4466859102</v>
      </c>
      <c r="FW26" s="12" t="n">
        <v>0.0602837993</v>
      </c>
      <c r="FX26" s="12" t="n">
        <v>0.0375738501</v>
      </c>
      <c r="FY26" s="12" t="n">
        <v>0.0425447375</v>
      </c>
      <c r="FZ26" s="12" t="n">
        <v>0.0511508472</v>
      </c>
      <c r="GA26" s="12" t="n">
        <v>0.0623728223</v>
      </c>
    </row>
    <row r="27" customFormat="false" ht="13.8" hidden="false" customHeight="false" outlineLevel="0" collapsed="false">
      <c r="A27" s="13" t="n">
        <v>26</v>
      </c>
      <c r="B27" s="13" t="n">
        <v>999.860870850348</v>
      </c>
      <c r="C27" s="13" t="n">
        <v>51.44630564</v>
      </c>
      <c r="D27" s="13" t="n">
        <v>30.21174258</v>
      </c>
      <c r="E27" s="13" t="n">
        <v>22.76</v>
      </c>
      <c r="F27" s="13" t="s">
        <v>181</v>
      </c>
      <c r="G27" s="13" t="n">
        <v>0</v>
      </c>
      <c r="H27" s="13" t="s">
        <v>185</v>
      </c>
      <c r="I27" s="13" t="n">
        <v>0</v>
      </c>
      <c r="J27" s="13" t="n">
        <v>93</v>
      </c>
      <c r="K27" s="13" t="n">
        <v>680</v>
      </c>
      <c r="L27" s="13" t="n">
        <v>2080</v>
      </c>
      <c r="M27" s="13"/>
      <c r="N27" s="13"/>
      <c r="O27" s="13"/>
      <c r="P27" s="14" t="n">
        <f aca="false">_xlfn.IFS(M27=0,K27,M27&gt;0,(J27*K27+M27*N27)/(J27+M27))</f>
        <v>680</v>
      </c>
      <c r="Q27" s="14" t="n">
        <f aca="false">_xlfn.IFS(M27=0,L27,M27&gt;0,(J27*L27+M27*O27)/(J27+M27))</f>
        <v>2080</v>
      </c>
      <c r="R27" s="0" t="s">
        <v>187</v>
      </c>
      <c r="S27" s="0" t="n">
        <v>3</v>
      </c>
      <c r="T27" s="0" t="n">
        <v>306243.78</v>
      </c>
      <c r="U27" s="0" t="n">
        <v>5703155.036</v>
      </c>
      <c r="V27" s="1" t="n">
        <v>697.00789101</v>
      </c>
      <c r="W27" s="1" t="n">
        <v>213.82280924</v>
      </c>
      <c r="X27" s="0" t="n">
        <v>25</v>
      </c>
      <c r="Y27" s="7" t="n">
        <v>0.8672</v>
      </c>
      <c r="Z27" s="7" t="n">
        <v>0.85</v>
      </c>
      <c r="AA27" s="7" t="n">
        <v>0.123143</v>
      </c>
      <c r="AB27" s="15" t="n">
        <f aca="false">SQRT((T27-298142)^2+(U27-5697101)^2)/1000</f>
        <v>10.1138613327305</v>
      </c>
      <c r="AC27" s="0" t="n">
        <v>53</v>
      </c>
      <c r="AD27" s="13" t="n">
        <v>40</v>
      </c>
      <c r="AE27" s="13" t="n">
        <v>120</v>
      </c>
      <c r="AF27" s="13" t="n">
        <v>33.0073806820108</v>
      </c>
      <c r="AG27" s="13" t="n">
        <v>25.5993486408012</v>
      </c>
      <c r="AH27" s="13" t="n">
        <v>33.3762115666915</v>
      </c>
      <c r="AI27" s="15" t="n">
        <v>369.423798248769</v>
      </c>
      <c r="AJ27" s="15" t="n">
        <v>159.937250361479</v>
      </c>
      <c r="AK27" s="15" t="n">
        <f aca="false">_xlfn.IFS(AND(H27="Pine",F27="n"),0.198*AF27^-0.757*AG27^1.342*AH27^0.642,AND(H27="Pine",F27="a"),0.144*AF27^-0.507*AG27^1.299*AH27^0.524,H27="Spruce",0.068*AF27^0.082*AG27^0.787*AH27^1.11,H27="Birch",0.183*AF27^-0.171*AG27^0.806*AH27^0.803,H27="Alder",0.048*AF27^0.156*AG27^0.514*AH27^1.165,H27="Oak",0.132*AF27^-0.037*AG27^0.633*AH27^1.039,H27="Aspen",0.445*AF27^0.651*AG27^-0.617*AH27^1.049)</f>
        <v>10.3506208372044</v>
      </c>
      <c r="AL27" s="15" t="n">
        <v>14.3262182654573</v>
      </c>
      <c r="AM27" s="15" t="n">
        <v>4.80888613985675</v>
      </c>
      <c r="AN27" s="15" t="n">
        <v>179.072354766793</v>
      </c>
      <c r="AO27" s="1" t="n">
        <v>391.423065185547</v>
      </c>
      <c r="AP27" s="1" t="n">
        <v>157.887756347656</v>
      </c>
      <c r="AQ27" s="15" t="n">
        <v>8.93548774719238</v>
      </c>
      <c r="AR27" s="15" t="n">
        <v>12.8395471572876</v>
      </c>
      <c r="AS27" s="15" t="n">
        <v>5.24847650527954</v>
      </c>
      <c r="AT27" s="1" t="n">
        <v>175.975784301758</v>
      </c>
      <c r="AU27" s="1" t="n">
        <v>393.197601318359</v>
      </c>
      <c r="AV27" s="1" t="n">
        <v>167.60270690918</v>
      </c>
      <c r="AW27" s="15" t="n">
        <v>10.297287940979</v>
      </c>
      <c r="AX27" s="15" t="n">
        <v>11.7313251495361</v>
      </c>
      <c r="AY27" s="15" t="n">
        <v>4.00512742996216</v>
      </c>
      <c r="AZ27" s="1" t="n">
        <v>183.339157104492</v>
      </c>
      <c r="BA27" s="16" t="n">
        <f aca="false">_xlfn.IFS(AI27&lt;10,AI27,AI27&lt;250,AU27,AI27&gt;=250,AO27)</f>
        <v>391.423065185547</v>
      </c>
      <c r="BB27" s="17" t="n">
        <f aca="false">_xlfn.IFS(AI27&lt;10,AJ27,AI27&lt;250,AV27,AI27&gt;=250,AP27)*0.1</f>
        <v>15.7887756347656</v>
      </c>
      <c r="BC27" s="17" t="n">
        <f aca="false">_xlfn.IFS(AI27&lt;10,AK27,AI27&lt;250,AX27,AI27&gt;=250,AQ27)*0.1</f>
        <v>0.893548774719238</v>
      </c>
      <c r="BD27" s="4" t="n">
        <f aca="false">AR27*0.1</f>
        <v>1.28395471572876</v>
      </c>
      <c r="BE27" s="4" t="n">
        <f aca="false">AY27*0.1</f>
        <v>0.400512742996216</v>
      </c>
      <c r="BF27" s="3" t="n">
        <f aca="false">BB27+BD27+BE27</f>
        <v>17.4732430934906</v>
      </c>
      <c r="BG27" s="12" t="n">
        <v>999.648</v>
      </c>
      <c r="BH27" s="12" t="n">
        <f aca="false">BS27*0.04</f>
        <v>895.36</v>
      </c>
      <c r="BI27" s="7" t="n">
        <f aca="false">BH27/BG27</f>
        <v>0.89567527769775</v>
      </c>
      <c r="BJ27" s="12" t="n">
        <v>17.84</v>
      </c>
      <c r="BK27" s="12" t="n">
        <v>22407</v>
      </c>
      <c r="BL27" s="12" t="n">
        <v>-0.000928243</v>
      </c>
      <c r="BM27" s="12" t="n">
        <v>29.201171875</v>
      </c>
      <c r="BN27" s="12" t="n">
        <v>19.437598973</v>
      </c>
      <c r="BO27" s="12" t="n">
        <v>3.7151690996</v>
      </c>
      <c r="BP27" s="12" t="n">
        <v>17.282428741</v>
      </c>
      <c r="BQ27" s="12" t="n">
        <v>19.389289856</v>
      </c>
      <c r="BR27" s="12" t="n">
        <v>21.847673416</v>
      </c>
      <c r="BS27" s="12" t="n">
        <v>22384</v>
      </c>
      <c r="BT27" s="12" t="n">
        <v>0.5009918213</v>
      </c>
      <c r="BU27" s="12" t="n">
        <v>29.417396545</v>
      </c>
      <c r="BV27" s="12" t="n">
        <v>18.49630934</v>
      </c>
      <c r="BW27" s="12" t="n">
        <v>5.1565856896</v>
      </c>
      <c r="BX27" s="12" t="n">
        <v>16.524093628</v>
      </c>
      <c r="BY27" s="12" t="n">
        <v>19.125244141</v>
      </c>
      <c r="BZ27" s="12" t="n">
        <v>21.886764526</v>
      </c>
      <c r="CA27" s="12" t="n">
        <v>3</v>
      </c>
      <c r="CB27" s="12" t="n">
        <v>243</v>
      </c>
      <c r="CC27" s="12" t="n">
        <v>107.20322538</v>
      </c>
      <c r="CD27" s="12" t="n">
        <v>50.418035488</v>
      </c>
      <c r="CE27" s="12" t="n">
        <v>62</v>
      </c>
      <c r="CF27" s="12" t="n">
        <v>106</v>
      </c>
      <c r="CG27" s="12" t="n">
        <v>154</v>
      </c>
      <c r="CH27" s="12" t="n">
        <v>9</v>
      </c>
      <c r="CI27" s="12" t="n">
        <v>245</v>
      </c>
      <c r="CJ27" s="12" t="n">
        <v>129.8122044</v>
      </c>
      <c r="CK27" s="12" t="n">
        <v>55.282293088</v>
      </c>
      <c r="CL27" s="12" t="n">
        <v>82</v>
      </c>
      <c r="CM27" s="12" t="n">
        <v>127</v>
      </c>
      <c r="CN27" s="12" t="n">
        <v>182</v>
      </c>
      <c r="CO27" s="12" t="n">
        <v>10</v>
      </c>
      <c r="CP27" s="12" t="n">
        <v>221</v>
      </c>
      <c r="CQ27" s="12" t="n">
        <v>101.05588253</v>
      </c>
      <c r="CR27" s="12" t="n">
        <v>41.04088611</v>
      </c>
      <c r="CS27" s="12" t="n">
        <v>66</v>
      </c>
      <c r="CT27" s="12" t="n">
        <v>98</v>
      </c>
      <c r="CU27" s="12" t="n">
        <v>138</v>
      </c>
      <c r="CV27" s="12" t="n">
        <v>0.0047893054</v>
      </c>
      <c r="CW27" s="12" t="n">
        <v>0.0409451947</v>
      </c>
      <c r="CX27" s="12" t="n">
        <v>0.0054580473</v>
      </c>
      <c r="CY27" s="12" t="n">
        <v>0.0013858496</v>
      </c>
      <c r="CZ27" s="12" t="n">
        <v>0.005030972</v>
      </c>
      <c r="DA27" s="12" t="n">
        <v>0.0051539605</v>
      </c>
      <c r="DB27" s="12" t="n">
        <v>0.0053883013</v>
      </c>
      <c r="DC27" s="12" t="n">
        <v>0.0047852276</v>
      </c>
      <c r="DD27" s="12" t="n">
        <v>0.0314071588</v>
      </c>
      <c r="DE27" s="12" t="n">
        <v>0.0054122177</v>
      </c>
      <c r="DF27" s="12" t="n">
        <v>0.0012224828</v>
      </c>
      <c r="DG27" s="12" t="n">
        <v>0.0050166873</v>
      </c>
      <c r="DH27" s="12" t="n">
        <v>0.0051374058</v>
      </c>
      <c r="DI27" s="12" t="n">
        <v>0.005360845</v>
      </c>
      <c r="DJ27" s="12" t="n">
        <v>0.0047828718</v>
      </c>
      <c r="DK27" s="12" t="n">
        <v>0.0424036458</v>
      </c>
      <c r="DL27" s="12" t="n">
        <v>0.005498439</v>
      </c>
      <c r="DM27" s="12" t="n">
        <v>0.0014057043</v>
      </c>
      <c r="DN27" s="12" t="n">
        <v>0.0050467178</v>
      </c>
      <c r="DO27" s="12" t="n">
        <v>0.0051774313</v>
      </c>
      <c r="DP27" s="12" t="n">
        <v>0.0054335636</v>
      </c>
      <c r="DQ27" s="12" t="n">
        <v>2.7219693661</v>
      </c>
      <c r="DR27" s="12" t="n">
        <v>3238.3635254</v>
      </c>
      <c r="DS27" s="12" t="n">
        <v>673.76611499</v>
      </c>
      <c r="DT27" s="12" t="n">
        <v>367.3867088</v>
      </c>
      <c r="DU27" s="12" t="n">
        <v>404.84176636</v>
      </c>
      <c r="DV27" s="12" t="n">
        <v>640.7310791</v>
      </c>
      <c r="DW27" s="12" t="n">
        <v>896.48126221</v>
      </c>
      <c r="DX27" s="12" t="n">
        <v>2.7686300278</v>
      </c>
      <c r="DY27" s="12" t="n">
        <v>3151.888916</v>
      </c>
      <c r="DZ27" s="12" t="n">
        <v>711.05191616</v>
      </c>
      <c r="EA27" s="12" t="n">
        <v>392.67353016</v>
      </c>
      <c r="EB27" s="12" t="n">
        <v>423.8734436</v>
      </c>
      <c r="EC27" s="12" t="n">
        <v>670.18103027</v>
      </c>
      <c r="ED27" s="12" t="n">
        <v>945.29064941</v>
      </c>
      <c r="EE27" s="12" t="n">
        <v>2.4036362171</v>
      </c>
      <c r="EF27" s="12" t="n">
        <v>3040.3405762</v>
      </c>
      <c r="EG27" s="12" t="n">
        <v>615.22135272</v>
      </c>
      <c r="EH27" s="12" t="n">
        <v>330.31218665</v>
      </c>
      <c r="EI27" s="12" t="n">
        <v>374.5954895</v>
      </c>
      <c r="EJ27" s="12" t="n">
        <v>588.7543335</v>
      </c>
      <c r="EK27" s="12" t="n">
        <v>817.69244385</v>
      </c>
      <c r="EL27" s="12" t="n">
        <v>0.0762421638</v>
      </c>
      <c r="EM27" s="12" t="n">
        <v>0.9175835252</v>
      </c>
      <c r="EN27" s="12" t="n">
        <v>0.5692756909</v>
      </c>
      <c r="EO27" s="12" t="n">
        <v>0.1311473112</v>
      </c>
      <c r="EP27" s="12" t="n">
        <v>0.4791469872</v>
      </c>
      <c r="EQ27" s="12" t="n">
        <v>0.573523283</v>
      </c>
      <c r="ER27" s="12" t="n">
        <v>0.6648184657</v>
      </c>
      <c r="ES27" s="12" t="n">
        <v>0.005285569</v>
      </c>
      <c r="ET27" s="12" t="n">
        <v>0.9125044346</v>
      </c>
      <c r="EU27" s="12" t="n">
        <v>0.5921185719</v>
      </c>
      <c r="EV27" s="12" t="n">
        <v>0.1295401467</v>
      </c>
      <c r="EW27" s="12" t="n">
        <v>0.5034877062</v>
      </c>
      <c r="EX27" s="12" t="n">
        <v>0.5972074866</v>
      </c>
      <c r="EY27" s="12" t="n">
        <v>0.6879190803</v>
      </c>
      <c r="EZ27" s="12" t="n">
        <v>0.0437574163</v>
      </c>
      <c r="FA27" s="12" t="n">
        <v>0.9044428468</v>
      </c>
      <c r="FB27" s="12" t="n">
        <v>0.5287230264</v>
      </c>
      <c r="FC27" s="12" t="n">
        <v>0.1274829791</v>
      </c>
      <c r="FD27" s="12" t="n">
        <v>0.4413434863</v>
      </c>
      <c r="FE27" s="12" t="n">
        <v>0.5297772884</v>
      </c>
      <c r="FF27" s="12" t="n">
        <v>0.618483007</v>
      </c>
      <c r="FG27" s="12" t="n">
        <v>0.0171184652</v>
      </c>
      <c r="FH27" s="12" t="n">
        <v>0.5226934552</v>
      </c>
      <c r="FI27" s="12" t="n">
        <v>0.0706295264</v>
      </c>
      <c r="FJ27" s="12" t="n">
        <v>0.0443119186</v>
      </c>
      <c r="FK27" s="12" t="n">
        <v>0.0468323641</v>
      </c>
      <c r="FL27" s="12" t="n">
        <v>0.0585272945</v>
      </c>
      <c r="FM27" s="12" t="n">
        <v>0.0772383735</v>
      </c>
      <c r="FN27" s="12" t="n">
        <v>0.0170124806</v>
      </c>
      <c r="FO27" s="12" t="n">
        <v>0.5066924691</v>
      </c>
      <c r="FP27" s="12" t="n">
        <v>0.0691838168</v>
      </c>
      <c r="FQ27" s="12" t="n">
        <v>0.0429182664</v>
      </c>
      <c r="FR27" s="12" t="n">
        <v>0.0458396338</v>
      </c>
      <c r="FS27" s="12" t="n">
        <v>0.0575582944</v>
      </c>
      <c r="FT27" s="12" t="n">
        <v>0.0761058405</v>
      </c>
      <c r="FU27" s="12" t="n">
        <v>0.0146408547</v>
      </c>
      <c r="FV27" s="12" t="n">
        <v>0.5376266837</v>
      </c>
      <c r="FW27" s="12" t="n">
        <v>0.0726775342</v>
      </c>
      <c r="FX27" s="12" t="n">
        <v>0.0443479947</v>
      </c>
      <c r="FY27" s="12" t="n">
        <v>0.0483791642</v>
      </c>
      <c r="FZ27" s="12" t="n">
        <v>0.0602325276</v>
      </c>
      <c r="GA27" s="12" t="n">
        <v>0.0798338652</v>
      </c>
    </row>
    <row r="28" customFormat="false" ht="13.8" hidden="false" customHeight="false" outlineLevel="0" collapsed="false">
      <c r="A28" s="13" t="n">
        <v>27</v>
      </c>
      <c r="B28" s="13" t="n">
        <v>500.343869018386</v>
      </c>
      <c r="C28" s="13" t="n">
        <v>51.44768178</v>
      </c>
      <c r="D28" s="13" t="n">
        <v>30.20898521</v>
      </c>
      <c r="E28" s="13" t="n">
        <v>25.79</v>
      </c>
      <c r="F28" s="13" t="s">
        <v>184</v>
      </c>
      <c r="G28" s="13" t="n">
        <v>1</v>
      </c>
      <c r="H28" s="13" t="s">
        <v>185</v>
      </c>
      <c r="I28" s="13" t="n">
        <v>0</v>
      </c>
      <c r="J28" s="13" t="n">
        <v>100</v>
      </c>
      <c r="K28" s="13" t="n">
        <v>908</v>
      </c>
      <c r="L28" s="13" t="n">
        <v>2010</v>
      </c>
      <c r="M28" s="13"/>
      <c r="N28" s="13"/>
      <c r="O28" s="13"/>
      <c r="P28" s="14" t="n">
        <f aca="false">_xlfn.IFS(M28=0,K28,M28&gt;0,(J28*K28+M28*N28)/(J28+M28))</f>
        <v>908</v>
      </c>
      <c r="Q28" s="14" t="n">
        <f aca="false">_xlfn.IFS(M28=0,L28,M28&gt;0,(J28*L28+M28*O28)/(J28+M28))</f>
        <v>2010</v>
      </c>
      <c r="R28" s="0" t="s">
        <v>183</v>
      </c>
      <c r="S28" s="0" t="n">
        <v>2</v>
      </c>
      <c r="T28" s="0" t="n">
        <v>306058.147</v>
      </c>
      <c r="U28" s="0" t="n">
        <v>5703301.056</v>
      </c>
      <c r="V28" s="1" t="n">
        <v>715.61477381</v>
      </c>
      <c r="W28" s="1" t="n">
        <v>220.43501854</v>
      </c>
      <c r="X28" s="0" t="n">
        <v>24</v>
      </c>
      <c r="Y28" s="7" t="n">
        <v>0.844583</v>
      </c>
      <c r="Z28" s="7" t="n">
        <v>0.845</v>
      </c>
      <c r="AA28" s="7" t="n">
        <v>0.064742</v>
      </c>
      <c r="AB28" s="15" t="n">
        <f aca="false">SQRT((T28-298142)^2+(U28-5697101)^2)/1000</f>
        <v>10.0551518003829</v>
      </c>
      <c r="AC28" s="0" t="n">
        <v>52</v>
      </c>
      <c r="AD28" s="13" t="n">
        <v>33</v>
      </c>
      <c r="AE28" s="13" t="n">
        <v>83</v>
      </c>
      <c r="AF28" s="13" t="n">
        <v>29.1438438844919</v>
      </c>
      <c r="AG28" s="13" t="n">
        <v>26.8126007687333</v>
      </c>
      <c r="AH28" s="13" t="n">
        <v>43.9975914265837</v>
      </c>
      <c r="AI28" s="15" t="n">
        <v>537.531701660243</v>
      </c>
      <c r="AJ28" s="15" t="n">
        <v>200.868806665765</v>
      </c>
      <c r="AK28" s="15" t="n">
        <f aca="false">_xlfn.IFS(AND(H28="Pine",F28="n"),0.198*AF28^-0.757*AG28^1.342*AH28^0.642,AND(H28="Pine",F28="a"),0.144*AF28^-0.507*AG28^1.299*AH28^0.524,H28="Spruce",0.068*AF28^0.082*AG28^0.787*AH28^1.11,H28="Birch",0.183*AF28^-0.171*AG28^0.806*AH28^0.803,H28="Alder",0.048*AF28^0.156*AG28^0.514*AH28^1.165,H28="Oak",0.132*AF28^-0.037*AG28^0.633*AH28^1.039,H28="Aspen",0.445*AF28^0.651*AG28^-0.617*AH28^1.049)</f>
        <v>13.5645777283799</v>
      </c>
      <c r="AL28" s="15" t="n">
        <v>19.1322726613891</v>
      </c>
      <c r="AM28" s="15" t="n">
        <v>7.11736065148647</v>
      </c>
      <c r="AN28" s="15" t="n">
        <v>227.11843997864</v>
      </c>
      <c r="AO28" s="1" t="n">
        <v>569.664245605469</v>
      </c>
      <c r="AP28" s="1" t="n">
        <v>209.756134033203</v>
      </c>
      <c r="AQ28" s="15" t="n">
        <v>16.4438934326172</v>
      </c>
      <c r="AR28" s="15" t="n">
        <v>20.6335582733154</v>
      </c>
      <c r="AS28" s="15" t="n">
        <v>6.71262550354004</v>
      </c>
      <c r="AT28" s="1" t="n">
        <v>237.102325439453</v>
      </c>
      <c r="AU28" s="1" t="n">
        <v>561.422302246094</v>
      </c>
      <c r="AV28" s="1" t="n">
        <v>209.201705932617</v>
      </c>
      <c r="AW28" s="15" t="n">
        <v>15.1810426712036</v>
      </c>
      <c r="AX28" s="15" t="n">
        <v>20.23681640625</v>
      </c>
      <c r="AY28" s="15" t="n">
        <v>8.31887817382813</v>
      </c>
      <c r="AZ28" s="1" t="n">
        <v>237.757400512695</v>
      </c>
      <c r="BA28" s="16" t="n">
        <f aca="false">_xlfn.IFS(AI28&lt;10,AI28,AI28&lt;250,AU28,AI28&gt;=250,AO28)</f>
        <v>569.664245605469</v>
      </c>
      <c r="BB28" s="17" t="n">
        <f aca="false">_xlfn.IFS(AI28&lt;10,AJ28,AI28&lt;250,AV28,AI28&gt;=250,AP28)*0.1</f>
        <v>20.9756134033203</v>
      </c>
      <c r="BC28" s="17" t="n">
        <f aca="false">_xlfn.IFS(AI28&lt;10,AK28,AI28&lt;250,AX28,AI28&gt;=250,AQ28)*0.1</f>
        <v>1.64438934326172</v>
      </c>
      <c r="BD28" s="4" t="n">
        <f aca="false">AR28*0.1</f>
        <v>2.06335582733154</v>
      </c>
      <c r="BE28" s="4" t="n">
        <f aca="false">AY28*0.1</f>
        <v>0.831887817382813</v>
      </c>
      <c r="BF28" s="3" t="n">
        <f aca="false">BB28+BD28+BE28</f>
        <v>23.8708570480347</v>
      </c>
      <c r="BG28" s="12" t="n">
        <v>499.863</v>
      </c>
      <c r="BH28" s="12" t="n">
        <f aca="false">BS28*0.04</f>
        <v>494.6</v>
      </c>
      <c r="BI28" s="7" t="n">
        <f aca="false">BH28/BG28</f>
        <v>0.989471115085533</v>
      </c>
      <c r="BJ28" s="12" t="n">
        <v>12.61</v>
      </c>
      <c r="BK28" s="12" t="n">
        <v>12353</v>
      </c>
      <c r="BL28" s="12" t="n">
        <v>8.0016851425</v>
      </c>
      <c r="BM28" s="12" t="n">
        <v>28.473619461</v>
      </c>
      <c r="BN28" s="12" t="n">
        <v>24.746388255</v>
      </c>
      <c r="BO28" s="12" t="n">
        <v>1.2508668608</v>
      </c>
      <c r="BP28" s="12" t="n">
        <v>24.003076553</v>
      </c>
      <c r="BQ28" s="12" t="n">
        <v>24.697223663</v>
      </c>
      <c r="BR28" s="12" t="n">
        <v>25.606904984</v>
      </c>
      <c r="BS28" s="12" t="n">
        <v>12365</v>
      </c>
      <c r="BT28" s="12" t="n">
        <v>0.635597229</v>
      </c>
      <c r="BU28" s="12" t="n">
        <v>28.952194214</v>
      </c>
      <c r="BV28" s="12" t="n">
        <v>24.360826285</v>
      </c>
      <c r="BW28" s="12" t="n">
        <v>2.069667865</v>
      </c>
      <c r="BX28" s="12" t="n">
        <v>23.612159729</v>
      </c>
      <c r="BY28" s="12" t="n">
        <v>24.483818054</v>
      </c>
      <c r="BZ28" s="12" t="n">
        <v>25.452461243</v>
      </c>
      <c r="CA28" s="12" t="n">
        <v>7</v>
      </c>
      <c r="CB28" s="12" t="n">
        <v>228</v>
      </c>
      <c r="CC28" s="12" t="n">
        <v>117.76192813</v>
      </c>
      <c r="CD28" s="12" t="n">
        <v>41.529844885</v>
      </c>
      <c r="CE28" s="12" t="n">
        <v>83</v>
      </c>
      <c r="CF28" s="12" t="n">
        <v>120</v>
      </c>
      <c r="CG28" s="12" t="n">
        <v>153</v>
      </c>
      <c r="CH28" s="12" t="n">
        <v>10</v>
      </c>
      <c r="CI28" s="12" t="n">
        <v>243</v>
      </c>
      <c r="CJ28" s="12" t="n">
        <v>134.87475785</v>
      </c>
      <c r="CK28" s="12" t="n">
        <v>49.506104405</v>
      </c>
      <c r="CL28" s="12" t="n">
        <v>94</v>
      </c>
      <c r="CM28" s="12" t="n">
        <v>136</v>
      </c>
      <c r="CN28" s="12" t="n">
        <v>178</v>
      </c>
      <c r="CO28" s="12" t="n">
        <v>12</v>
      </c>
      <c r="CP28" s="12" t="n">
        <v>199</v>
      </c>
      <c r="CQ28" s="12" t="n">
        <v>103.12156496</v>
      </c>
      <c r="CR28" s="12" t="n">
        <v>34.042230753</v>
      </c>
      <c r="CS28" s="12" t="n">
        <v>75</v>
      </c>
      <c r="CT28" s="12" t="n">
        <v>103</v>
      </c>
      <c r="CU28" s="12" t="n">
        <v>132</v>
      </c>
      <c r="CV28" s="12" t="n">
        <v>0.0047948952</v>
      </c>
      <c r="CW28" s="12" t="n">
        <v>0.0172024854</v>
      </c>
      <c r="CX28" s="12" t="n">
        <v>0.0051912512</v>
      </c>
      <c r="CY28" s="12" t="n">
        <v>0.000433255</v>
      </c>
      <c r="CZ28" s="12" t="n">
        <v>0.0050106784</v>
      </c>
      <c r="DA28" s="12" t="n">
        <v>0.0050999057</v>
      </c>
      <c r="DB28" s="12" t="n">
        <v>0.00524134</v>
      </c>
      <c r="DC28" s="12" t="n">
        <v>0.0047887946</v>
      </c>
      <c r="DD28" s="12" t="n">
        <v>0.022781061</v>
      </c>
      <c r="DE28" s="12" t="n">
        <v>0.0051823639</v>
      </c>
      <c r="DF28" s="12" t="n">
        <v>0.0004806131</v>
      </c>
      <c r="DG28" s="12" t="n">
        <v>0.0049912767</v>
      </c>
      <c r="DH28" s="12" t="n">
        <v>0.0050866827</v>
      </c>
      <c r="DI28" s="12" t="n">
        <v>0.0052277497</v>
      </c>
      <c r="DJ28" s="12" t="n">
        <v>0.0048125777</v>
      </c>
      <c r="DK28" s="12" t="n">
        <v>0.0186849572</v>
      </c>
      <c r="DL28" s="12" t="n">
        <v>0.0052380236</v>
      </c>
      <c r="DM28" s="12" t="n">
        <v>0.0004794985</v>
      </c>
      <c r="DN28" s="12" t="n">
        <v>0.0050302888</v>
      </c>
      <c r="DO28" s="12" t="n">
        <v>0.0051301341</v>
      </c>
      <c r="DP28" s="12" t="n">
        <v>0.0052888403</v>
      </c>
      <c r="DQ28" s="12" t="n">
        <v>10.998231888</v>
      </c>
      <c r="DR28" s="12" t="n">
        <v>2527.1054688</v>
      </c>
      <c r="DS28" s="12" t="n">
        <v>743.66477813</v>
      </c>
      <c r="DT28" s="12" t="n">
        <v>338.78310903</v>
      </c>
      <c r="DU28" s="12" t="n">
        <v>497.54244995</v>
      </c>
      <c r="DV28" s="12" t="n">
        <v>701.41339111</v>
      </c>
      <c r="DW28" s="12" t="n">
        <v>945.48205566</v>
      </c>
      <c r="DX28" s="12" t="n">
        <v>8.6883134842</v>
      </c>
      <c r="DY28" s="12" t="n">
        <v>2979.3862305</v>
      </c>
      <c r="DZ28" s="12" t="n">
        <v>807.98272023</v>
      </c>
      <c r="EA28" s="12" t="n">
        <v>382.77984089</v>
      </c>
      <c r="EB28" s="12" t="n">
        <v>525.434021</v>
      </c>
      <c r="EC28" s="12" t="n">
        <v>758.41589355</v>
      </c>
      <c r="ED28" s="12" t="n">
        <v>1035.1348877</v>
      </c>
      <c r="EE28" s="12" t="n">
        <v>9.5036735535</v>
      </c>
      <c r="EF28" s="12" t="n">
        <v>2317.1130371</v>
      </c>
      <c r="EG28" s="12" t="n">
        <v>672.95804577</v>
      </c>
      <c r="EH28" s="12" t="n">
        <v>305.05214213</v>
      </c>
      <c r="EI28" s="12" t="n">
        <v>451.38305664</v>
      </c>
      <c r="EJ28" s="12" t="n">
        <v>636.65527344</v>
      </c>
      <c r="EK28" s="12" t="n">
        <v>856.54766846</v>
      </c>
      <c r="EL28" s="12" t="n">
        <v>0.0551746264</v>
      </c>
      <c r="EM28" s="12" t="n">
        <v>0.9378854632</v>
      </c>
      <c r="EN28" s="12" t="n">
        <v>0.5803604314</v>
      </c>
      <c r="EO28" s="12" t="n">
        <v>0.1300481527</v>
      </c>
      <c r="EP28" s="12" t="n">
        <v>0.4913326502</v>
      </c>
      <c r="EQ28" s="12" t="n">
        <v>0.585080266</v>
      </c>
      <c r="ER28" s="12" t="n">
        <v>0.6753076911</v>
      </c>
      <c r="ES28" s="12" t="n">
        <v>0.1139618531</v>
      </c>
      <c r="ET28" s="12" t="n">
        <v>0.9349730611</v>
      </c>
      <c r="EU28" s="12" t="n">
        <v>0.6107419678</v>
      </c>
      <c r="EV28" s="12" t="n">
        <v>0.1255854518</v>
      </c>
      <c r="EW28" s="12" t="n">
        <v>0.5252868533</v>
      </c>
      <c r="EX28" s="12" t="n">
        <v>0.6186287403</v>
      </c>
      <c r="EY28" s="12" t="n">
        <v>0.7040404081</v>
      </c>
      <c r="EZ28" s="12" t="n">
        <v>0.0505043045</v>
      </c>
      <c r="FA28" s="12" t="n">
        <v>0.9195173383</v>
      </c>
      <c r="FB28" s="12" t="n">
        <v>0.5337153815</v>
      </c>
      <c r="FC28" s="12" t="n">
        <v>0.1259595589</v>
      </c>
      <c r="FD28" s="12" t="n">
        <v>0.4466102421</v>
      </c>
      <c r="FE28" s="12" t="n">
        <v>0.5356337428</v>
      </c>
      <c r="FF28" s="12" t="n">
        <v>0.6230584383</v>
      </c>
      <c r="FG28" s="12" t="n">
        <v>0.0173024479</v>
      </c>
      <c r="FH28" s="12" t="n">
        <v>0.3567837775</v>
      </c>
      <c r="FI28" s="12" t="n">
        <v>0.0590329505</v>
      </c>
      <c r="FJ28" s="12" t="n">
        <v>0.0229301475</v>
      </c>
      <c r="FK28" s="12" t="n">
        <v>0.0448796675</v>
      </c>
      <c r="FL28" s="12" t="n">
        <v>0.05414287</v>
      </c>
      <c r="FM28" s="12" t="n">
        <v>0.0666908845</v>
      </c>
      <c r="FN28" s="12" t="n">
        <v>0.0198176112</v>
      </c>
      <c r="FO28" s="12" t="n">
        <v>0.3725304306</v>
      </c>
      <c r="FP28" s="12" t="n">
        <v>0.0584812502</v>
      </c>
      <c r="FQ28" s="12" t="n">
        <v>0.023943064</v>
      </c>
      <c r="FR28" s="12" t="n">
        <v>0.0437279306</v>
      </c>
      <c r="FS28" s="12" t="n">
        <v>0.0532289855</v>
      </c>
      <c r="FT28" s="12" t="n">
        <v>0.0662738681</v>
      </c>
      <c r="FU28" s="12" t="n">
        <v>0.0181920826</v>
      </c>
      <c r="FV28" s="12" t="n">
        <v>0.3659771383</v>
      </c>
      <c r="FW28" s="12" t="n">
        <v>0.0617079875</v>
      </c>
      <c r="FX28" s="12" t="n">
        <v>0.0243943741</v>
      </c>
      <c r="FY28" s="12" t="n">
        <v>0.0464788936</v>
      </c>
      <c r="FZ28" s="12" t="n">
        <v>0.056197349</v>
      </c>
      <c r="GA28" s="12" t="n">
        <v>0.0699687377</v>
      </c>
    </row>
    <row r="29" customFormat="false" ht="13.8" hidden="false" customHeight="false" outlineLevel="0" collapsed="false">
      <c r="A29" s="13" t="n">
        <v>28</v>
      </c>
      <c r="B29" s="13" t="n">
        <v>249.965217712587</v>
      </c>
      <c r="C29" s="13" t="n">
        <v>51.44505807</v>
      </c>
      <c r="D29" s="13" t="n">
        <v>30.19618719</v>
      </c>
      <c r="E29" s="13" t="n">
        <v>24.27</v>
      </c>
      <c r="F29" s="13" t="s">
        <v>184</v>
      </c>
      <c r="G29" s="13" t="n">
        <v>1</v>
      </c>
      <c r="H29" s="13" t="s">
        <v>185</v>
      </c>
      <c r="I29" s="13" t="n">
        <v>0</v>
      </c>
      <c r="J29" s="13" t="n">
        <v>100</v>
      </c>
      <c r="K29" s="13" t="n">
        <v>1330</v>
      </c>
      <c r="L29" s="13" t="n">
        <v>3870</v>
      </c>
      <c r="M29" s="13"/>
      <c r="N29" s="13"/>
      <c r="O29" s="13"/>
      <c r="P29" s="14" t="n">
        <f aca="false">_xlfn.IFS(M29=0,K29,M29&gt;0,(J29*K29+M29*N29)/(J29+M29))</f>
        <v>1330</v>
      </c>
      <c r="Q29" s="14" t="n">
        <f aca="false">_xlfn.IFS(M29=0,L29,M29&gt;0,(J29*L29+M29*O29)/(J29+M29))</f>
        <v>3870</v>
      </c>
      <c r="R29" s="0" t="s">
        <v>183</v>
      </c>
      <c r="S29" s="0" t="n">
        <v>2</v>
      </c>
      <c r="T29" s="0" t="n">
        <v>305164.89</v>
      </c>
      <c r="U29" s="0" t="n">
        <v>5703049.783</v>
      </c>
      <c r="V29" s="1" t="n">
        <v>673.77370764</v>
      </c>
      <c r="W29" s="1" t="n">
        <v>218.83219487</v>
      </c>
      <c r="X29" s="0" t="n">
        <v>17</v>
      </c>
      <c r="Y29" s="7" t="n">
        <v>0.812353</v>
      </c>
      <c r="Z29" s="7" t="n">
        <v>0.8</v>
      </c>
      <c r="AA29" s="7" t="n">
        <v>0.09601</v>
      </c>
      <c r="AB29" s="15" t="n">
        <f aca="false">SQRT((T29-298142)^2+(U29-5697101)^2)/1000</f>
        <v>9.2037494062576</v>
      </c>
      <c r="AC29" s="0" t="n">
        <v>50</v>
      </c>
      <c r="AD29" s="13" t="n">
        <v>50</v>
      </c>
      <c r="AE29" s="13" t="n">
        <v>58</v>
      </c>
      <c r="AF29" s="13" t="n">
        <v>18.2869637577773</v>
      </c>
      <c r="AG29" s="13" t="n">
        <v>20.7918201568442</v>
      </c>
      <c r="AH29" s="13" t="n">
        <v>48.3338444368477</v>
      </c>
      <c r="AI29" s="15" t="n">
        <v>471.813636110548</v>
      </c>
      <c r="AJ29" s="15" t="n">
        <v>179.665891728888</v>
      </c>
      <c r="AK29" s="15" t="n">
        <f aca="false">_xlfn.IFS(AND(H29="Pine",F29="n"),0.198*AF29^-0.757*AG29^1.342*AH29^0.642,AND(H29="Pine",F29="a"),0.144*AF29^-0.507*AG29^1.299*AH29^0.524,H29="Spruce",0.068*AF29^0.082*AG29^0.787*AH29^1.11,H29="Birch",0.183*AF29^-0.171*AG29^0.806*AH29^0.803,H29="Alder",0.048*AF29^0.156*AG29^0.514*AH29^1.165,H29="Oak",0.132*AF29^-0.037*AG29^0.633*AH29^1.039,H29="Aspen",0.445*AF29^0.651*AG29^-0.617*AH29^1.049)</f>
        <v>12.9702029402499</v>
      </c>
      <c r="AL29" s="15" t="n">
        <v>16.7655329679706</v>
      </c>
      <c r="AM29" s="15" t="n">
        <v>7.81140965589151</v>
      </c>
      <c r="AN29" s="15" t="n">
        <v>204.24283435275</v>
      </c>
      <c r="AO29" s="1" t="n">
        <v>430.765533447266</v>
      </c>
      <c r="AP29" s="1" t="n">
        <v>171.507385253906</v>
      </c>
      <c r="AQ29" s="15" t="n">
        <v>9.97441387176514</v>
      </c>
      <c r="AR29" s="15" t="n">
        <v>17.7202281951904</v>
      </c>
      <c r="AS29" s="15" t="n">
        <v>6.711838722229</v>
      </c>
      <c r="AT29" s="1" t="n">
        <v>195.939453125</v>
      </c>
      <c r="AU29" s="1" t="n">
        <v>439.80078125</v>
      </c>
      <c r="AV29" s="1" t="n">
        <v>154.695114135742</v>
      </c>
      <c r="AW29" s="15" t="n">
        <v>13.0110063552856</v>
      </c>
      <c r="AX29" s="15" t="n">
        <v>18.5095272064209</v>
      </c>
      <c r="AY29" s="15" t="n">
        <v>4.97805786132813</v>
      </c>
      <c r="AZ29" s="1" t="n">
        <v>178.182693481445</v>
      </c>
      <c r="BA29" s="16" t="n">
        <f aca="false">_xlfn.IFS(AI29&lt;10,AI29,AI29&lt;250,AU29,AI29&gt;=250,AO29)</f>
        <v>430.765533447266</v>
      </c>
      <c r="BB29" s="17" t="n">
        <f aca="false">_xlfn.IFS(AI29&lt;10,AJ29,AI29&lt;250,AV29,AI29&gt;=250,AP29)*0.1</f>
        <v>17.1507385253906</v>
      </c>
      <c r="BC29" s="17" t="n">
        <f aca="false">_xlfn.IFS(AI29&lt;10,AK29,AI29&lt;250,AX29,AI29&gt;=250,AQ29)*0.1</f>
        <v>0.997441387176514</v>
      </c>
      <c r="BD29" s="4" t="n">
        <f aca="false">AR29*0.1</f>
        <v>1.77202281951904</v>
      </c>
      <c r="BE29" s="4" t="n">
        <f aca="false">AY29*0.1</f>
        <v>0.497805786132813</v>
      </c>
      <c r="BF29" s="3" t="n">
        <f aca="false">BB29+BD29+BE29</f>
        <v>19.4205671310425</v>
      </c>
      <c r="BG29" s="12" t="n">
        <v>249.937</v>
      </c>
      <c r="BH29" s="12" t="n">
        <f aca="false">BS29*0.04</f>
        <v>249</v>
      </c>
      <c r="BI29" s="7" t="n">
        <f aca="false">BH29/BG29</f>
        <v>0.996251055265927</v>
      </c>
      <c r="BJ29" s="12" t="n">
        <v>8.92</v>
      </c>
      <c r="BK29" s="12" t="n">
        <v>6225</v>
      </c>
      <c r="BL29" s="12" t="n">
        <v>7.6521110535</v>
      </c>
      <c r="BM29" s="12" t="n">
        <v>22.584440231</v>
      </c>
      <c r="BN29" s="12" t="n">
        <v>18.786722647</v>
      </c>
      <c r="BO29" s="12" t="n">
        <v>1.35362313</v>
      </c>
      <c r="BP29" s="12" t="n">
        <v>17.912014008</v>
      </c>
      <c r="BQ29" s="12" t="n">
        <v>18.639097214</v>
      </c>
      <c r="BR29" s="12" t="n">
        <v>19.654794693</v>
      </c>
      <c r="BS29" s="12" t="n">
        <v>6225</v>
      </c>
      <c r="BT29" s="12" t="n">
        <v>5.9967684746</v>
      </c>
      <c r="BU29" s="12" t="n">
        <v>23.327430725</v>
      </c>
      <c r="BV29" s="12" t="n">
        <v>19.006436665</v>
      </c>
      <c r="BW29" s="12" t="n">
        <v>1.5820889108</v>
      </c>
      <c r="BX29" s="12" t="n">
        <v>18.104766846</v>
      </c>
      <c r="BY29" s="12" t="n">
        <v>18.931964874</v>
      </c>
      <c r="BZ29" s="12" t="n">
        <v>20.016986847</v>
      </c>
      <c r="CA29" s="12" t="n">
        <v>8</v>
      </c>
      <c r="CB29" s="12" t="n">
        <v>220</v>
      </c>
      <c r="CC29" s="12" t="n">
        <v>98.437953713</v>
      </c>
      <c r="CD29" s="12" t="n">
        <v>41.695956785</v>
      </c>
      <c r="CE29" s="12" t="n">
        <v>63</v>
      </c>
      <c r="CF29" s="12" t="n">
        <v>98</v>
      </c>
      <c r="CG29" s="12" t="n">
        <v>134</v>
      </c>
      <c r="CH29" s="12" t="n">
        <v>7</v>
      </c>
      <c r="CI29" s="12" t="n">
        <v>240</v>
      </c>
      <c r="CJ29" s="12" t="n">
        <v>115.16044461</v>
      </c>
      <c r="CK29" s="12" t="n">
        <v>49.179617143</v>
      </c>
      <c r="CL29" s="12" t="n">
        <v>73</v>
      </c>
      <c r="CM29" s="12" t="n">
        <v>114</v>
      </c>
      <c r="CN29" s="12" t="n">
        <v>157</v>
      </c>
      <c r="CO29" s="12" t="n">
        <v>7</v>
      </c>
      <c r="CP29" s="12" t="n">
        <v>190</v>
      </c>
      <c r="CQ29" s="12" t="n">
        <v>85.134407198</v>
      </c>
      <c r="CR29" s="12" t="n">
        <v>35.328526052</v>
      </c>
      <c r="CS29" s="12" t="n">
        <v>55</v>
      </c>
      <c r="CT29" s="12" t="n">
        <v>83</v>
      </c>
      <c r="CU29" s="12" t="n">
        <v>114</v>
      </c>
      <c r="CV29" s="12" t="n">
        <v>0.0047911289</v>
      </c>
      <c r="CW29" s="12" t="n">
        <v>0.0182175767</v>
      </c>
      <c r="CX29" s="12" t="n">
        <v>0.0051442614</v>
      </c>
      <c r="CY29" s="12" t="n">
        <v>0.0005114204</v>
      </c>
      <c r="CZ29" s="12" t="n">
        <v>0.0049589891</v>
      </c>
      <c r="DA29" s="12" t="n">
        <v>0.0050289775</v>
      </c>
      <c r="DB29" s="12" t="n">
        <v>0.0051532104</v>
      </c>
      <c r="DC29" s="12" t="n">
        <v>0.0047907913</v>
      </c>
      <c r="DD29" s="12" t="n">
        <v>0.0174536072</v>
      </c>
      <c r="DE29" s="12" t="n">
        <v>0.0051333676</v>
      </c>
      <c r="DF29" s="12" t="n">
        <v>0.000497796</v>
      </c>
      <c r="DG29" s="12" t="n">
        <v>0.004949769</v>
      </c>
      <c r="DH29" s="12" t="n">
        <v>0.0050177318</v>
      </c>
      <c r="DI29" s="12" t="n">
        <v>0.0051339609</v>
      </c>
      <c r="DJ29" s="12" t="n">
        <v>0.0047856071</v>
      </c>
      <c r="DK29" s="12" t="n">
        <v>0.0212782007</v>
      </c>
      <c r="DL29" s="12" t="n">
        <v>0.0051768637</v>
      </c>
      <c r="DM29" s="12" t="n">
        <v>0.0005756038</v>
      </c>
      <c r="DN29" s="12" t="n">
        <v>0.0049686721</v>
      </c>
      <c r="DO29" s="12" t="n">
        <v>0.0050423923</v>
      </c>
      <c r="DP29" s="12" t="n">
        <v>0.0051766555</v>
      </c>
      <c r="DQ29" s="12" t="n">
        <v>12.180078506</v>
      </c>
      <c r="DR29" s="12" t="n">
        <v>3217.0544434</v>
      </c>
      <c r="DS29" s="12" t="n">
        <v>1144.8239306</v>
      </c>
      <c r="DT29" s="12" t="n">
        <v>408.17676161</v>
      </c>
      <c r="DU29" s="12" t="n">
        <v>887.19458008</v>
      </c>
      <c r="DV29" s="12" t="n">
        <v>1139.9720459</v>
      </c>
      <c r="DW29" s="12" t="n">
        <v>1402.8977051</v>
      </c>
      <c r="DX29" s="12" t="n">
        <v>13.834583282</v>
      </c>
      <c r="DY29" s="12" t="n">
        <v>3357.5217285</v>
      </c>
      <c r="DZ29" s="12" t="n">
        <v>1228.5542216</v>
      </c>
      <c r="EA29" s="12" t="n">
        <v>452.30838963</v>
      </c>
      <c r="EB29" s="12" t="n">
        <v>940.50878906</v>
      </c>
      <c r="EC29" s="12" t="n">
        <v>1216.5423584</v>
      </c>
      <c r="ED29" s="12" t="n">
        <v>1514.6351318</v>
      </c>
      <c r="EE29" s="12" t="n">
        <v>14.929742813</v>
      </c>
      <c r="EF29" s="12" t="n">
        <v>2582.9768066</v>
      </c>
      <c r="EG29" s="12" t="n">
        <v>1056.8454879</v>
      </c>
      <c r="EH29" s="12" t="n">
        <v>372.78145263</v>
      </c>
      <c r="EI29" s="12" t="n">
        <v>828.66558838</v>
      </c>
      <c r="EJ29" s="12" t="n">
        <v>1058.9327393</v>
      </c>
      <c r="EK29" s="12" t="n">
        <v>1297.1871338</v>
      </c>
      <c r="EL29" s="12" t="n">
        <v>0.0945169851</v>
      </c>
      <c r="EM29" s="12" t="n">
        <v>0.8554221392</v>
      </c>
      <c r="EN29" s="12" t="n">
        <v>0.5053328734</v>
      </c>
      <c r="EO29" s="12" t="n">
        <v>0.1204885902</v>
      </c>
      <c r="EP29" s="12" t="n">
        <v>0.4225565791</v>
      </c>
      <c r="EQ29" s="12" t="n">
        <v>0.5081391931</v>
      </c>
      <c r="ER29" s="12" t="n">
        <v>0.5925853849</v>
      </c>
      <c r="ES29" s="12" t="n">
        <v>0.0569931231</v>
      </c>
      <c r="ET29" s="12" t="n">
        <v>0.8768598437</v>
      </c>
      <c r="EU29" s="12" t="n">
        <v>0.5411742971</v>
      </c>
      <c r="EV29" s="12" t="n">
        <v>0.1212303272</v>
      </c>
      <c r="EW29" s="12" t="n">
        <v>0.4565778077</v>
      </c>
      <c r="EX29" s="12" t="n">
        <v>0.5454539657</v>
      </c>
      <c r="EY29" s="12" t="n">
        <v>0.6303901672</v>
      </c>
      <c r="EZ29" s="12" t="n">
        <v>0.0787484273</v>
      </c>
      <c r="FA29" s="12" t="n">
        <v>0.8306264877</v>
      </c>
      <c r="FB29" s="12" t="n">
        <v>0.4599294789</v>
      </c>
      <c r="FC29" s="12" t="n">
        <v>0.1147913597</v>
      </c>
      <c r="FD29" s="12" t="n">
        <v>0.3781208396</v>
      </c>
      <c r="FE29" s="12" t="n">
        <v>0.4591669142</v>
      </c>
      <c r="FF29" s="12" t="n">
        <v>0.5410078168</v>
      </c>
      <c r="FG29" s="12" t="n">
        <v>0.0167648681</v>
      </c>
      <c r="FH29" s="12" t="n">
        <v>0.3376870155</v>
      </c>
      <c r="FI29" s="12" t="n">
        <v>0.0517167133</v>
      </c>
      <c r="FJ29" s="12" t="n">
        <v>0.0258302907</v>
      </c>
      <c r="FK29" s="12" t="n">
        <v>0.0375646241</v>
      </c>
      <c r="FL29" s="12" t="n">
        <v>0.0448313616</v>
      </c>
      <c r="FM29" s="12" t="n">
        <v>0.0562837347</v>
      </c>
      <c r="FN29" s="12" t="n">
        <v>0.013943607</v>
      </c>
      <c r="FO29" s="12" t="n">
        <v>0.3305845261</v>
      </c>
      <c r="FP29" s="12" t="n">
        <v>0.0515072854</v>
      </c>
      <c r="FQ29" s="12" t="n">
        <v>0.0263755442</v>
      </c>
      <c r="FR29" s="12" t="n">
        <v>0.0372266322</v>
      </c>
      <c r="FS29" s="12" t="n">
        <v>0.0443284512</v>
      </c>
      <c r="FT29" s="12" t="n">
        <v>0.0559374802</v>
      </c>
      <c r="FU29" s="12" t="n">
        <v>0.013533853</v>
      </c>
      <c r="FV29" s="12" t="n">
        <v>0.3626552224</v>
      </c>
      <c r="FW29" s="12" t="n">
        <v>0.0536294914</v>
      </c>
      <c r="FX29" s="12" t="n">
        <v>0.0274667279</v>
      </c>
      <c r="FY29" s="12" t="n">
        <v>0.0384847447</v>
      </c>
      <c r="FZ29" s="12" t="n">
        <v>0.046153564</v>
      </c>
      <c r="GA29" s="12" t="n">
        <v>0.0585174598</v>
      </c>
    </row>
    <row r="30" customFormat="false" ht="13.8" hidden="false" customHeight="false" outlineLevel="0" collapsed="false">
      <c r="A30" s="13" t="n">
        <v>29</v>
      </c>
      <c r="B30" s="13" t="n">
        <v>50.0144692044149</v>
      </c>
      <c r="C30" s="13" t="n">
        <v>51.44571717</v>
      </c>
      <c r="D30" s="13" t="n">
        <v>30.19712689</v>
      </c>
      <c r="E30" s="13" t="n">
        <v>15.17</v>
      </c>
      <c r="F30" s="13" t="s">
        <v>184</v>
      </c>
      <c r="G30" s="13" t="n">
        <v>1</v>
      </c>
      <c r="H30" s="13" t="s">
        <v>185</v>
      </c>
      <c r="I30" s="13" t="n">
        <v>0</v>
      </c>
      <c r="J30" s="13" t="n">
        <v>100</v>
      </c>
      <c r="K30" s="13" t="n">
        <v>1360</v>
      </c>
      <c r="L30" s="13" t="n">
        <v>9300</v>
      </c>
      <c r="M30" s="13"/>
      <c r="N30" s="13"/>
      <c r="O30" s="13"/>
      <c r="P30" s="14" t="n">
        <f aca="false">_xlfn.IFS(M30=0,K30,M30&gt;0,(J30*K30+M30*N30)/(J30+M30))</f>
        <v>1360</v>
      </c>
      <c r="Q30" s="14" t="n">
        <f aca="false">_xlfn.IFS(M30=0,L30,M30&gt;0,(J30*L30+M30*O30)/(J30+M30))</f>
        <v>9300</v>
      </c>
      <c r="R30" s="0" t="s">
        <v>188</v>
      </c>
      <c r="S30" s="0" t="n">
        <v>0</v>
      </c>
      <c r="T30" s="0" t="n">
        <v>305233.402</v>
      </c>
      <c r="U30" s="0" t="n">
        <v>5703115.776</v>
      </c>
      <c r="V30" s="1" t="n">
        <v>619.21453334</v>
      </c>
      <c r="W30" s="1" t="n">
        <v>197.37437261</v>
      </c>
      <c r="X30" s="0" t="n">
        <v>18</v>
      </c>
      <c r="Y30" s="7" t="n">
        <v>0.718889</v>
      </c>
      <c r="Z30" s="7" t="n">
        <v>0.715</v>
      </c>
      <c r="AA30" s="7" t="n">
        <v>0.105824</v>
      </c>
      <c r="AB30" s="15" t="n">
        <f aca="false">SQRT((T30-298142)^2+(U30-5697101)^2)/1000</f>
        <v>9.29868338291907</v>
      </c>
      <c r="AC30" s="0" t="n">
        <v>50</v>
      </c>
      <c r="AD30" s="13" t="n">
        <v>62</v>
      </c>
      <c r="AE30" s="13" t="n">
        <v>58</v>
      </c>
      <c r="AF30" s="13" t="n">
        <v>4.6385481599589</v>
      </c>
      <c r="AG30" s="13" t="n">
        <v>5.40948810109883</v>
      </c>
      <c r="AH30" s="13" t="n">
        <v>20.9483608771301</v>
      </c>
      <c r="AI30" s="15" t="n">
        <v>62.1904757618734</v>
      </c>
      <c r="AJ30" s="15" t="n">
        <v>24.0201503547602</v>
      </c>
      <c r="AK30" s="15" t="n">
        <f aca="false">_xlfn.IFS(AND(H30="Pine",F30="n"),0.198*AF30^-0.757*AG30^1.342*AH30^0.642,AND(H30="Pine",F30="a"),0.144*AF30^-0.507*AG30^1.299*AH30^0.524,H30="Spruce",0.068*AF30^0.082*AG30^0.787*AH30^1.11,H30="Birch",0.183*AF30^-0.171*AG30^0.806*AH30^0.803,H30="Alder",0.048*AF30^0.156*AG30^0.514*AH30^1.165,H30="Oak",0.132*AF30^-0.037*AG30^0.633*AH30^1.039,H30="Aspen",0.445*AF30^0.651*AG30^-0.617*AH30^1.049)</f>
        <v>2.91849713809019</v>
      </c>
      <c r="AL30" s="15" t="n">
        <v>7.53773255117103</v>
      </c>
      <c r="AM30" s="15" t="n">
        <v>7.1550121366813</v>
      </c>
      <c r="AN30" s="15" t="n">
        <v>38.7128950426125</v>
      </c>
      <c r="AO30" s="1" t="n">
        <v>68.2626342773438</v>
      </c>
      <c r="AP30" s="1" t="n">
        <v>31.9209117889404</v>
      </c>
      <c r="AQ30" s="15" t="n">
        <v>3.52939891815185</v>
      </c>
      <c r="AR30" s="15" t="n">
        <v>8.36474323272705</v>
      </c>
      <c r="AS30" s="15" t="n">
        <v>5.11911106109619</v>
      </c>
      <c r="AT30" s="1" t="n">
        <v>45.4047660827637</v>
      </c>
      <c r="AU30" s="1" t="n">
        <v>65.2560043334961</v>
      </c>
      <c r="AV30" s="1" t="n">
        <v>27.0849018096924</v>
      </c>
      <c r="AW30" s="15" t="n">
        <v>1.81134974956513</v>
      </c>
      <c r="AX30" s="15" t="n">
        <v>5.16584587097168</v>
      </c>
      <c r="AY30" s="15" t="n">
        <v>5.88388872146606</v>
      </c>
      <c r="AZ30" s="1" t="n">
        <v>38.134635925293</v>
      </c>
      <c r="BA30" s="16" t="n">
        <f aca="false">_xlfn.IFS(AI30&lt;10,AI30,AI30&lt;250,AU30,AI30&gt;=250,AO30)</f>
        <v>65.2560043334961</v>
      </c>
      <c r="BB30" s="17" t="n">
        <f aca="false">_xlfn.IFS(AI30&lt;10,AJ30,AI30&lt;250,AV30,AI30&gt;=250,AP30)*0.1</f>
        <v>2.70849018096924</v>
      </c>
      <c r="BC30" s="17" t="n">
        <f aca="false">_xlfn.IFS(AI30&lt;10,AK30,AI30&lt;250,AX30,AI30&gt;=250,AQ30)*0.1</f>
        <v>0.516584587097168</v>
      </c>
      <c r="BD30" s="4" t="n">
        <f aca="false">AR30*0.1</f>
        <v>0.836474323272705</v>
      </c>
      <c r="BE30" s="4" t="n">
        <f aca="false">AY30*0.1</f>
        <v>0.588388872146606</v>
      </c>
      <c r="BF30" s="3" t="n">
        <f aca="false">BB30+BD30+BE30</f>
        <v>4.13335337638855</v>
      </c>
      <c r="BG30" s="12" t="n">
        <v>49.973</v>
      </c>
      <c r="BH30" s="12" t="n">
        <f aca="false">BS30*0.04</f>
        <v>50.16</v>
      </c>
      <c r="BI30" s="7" t="n">
        <f aca="false">BH30/BG30</f>
        <v>1.00374202069117</v>
      </c>
      <c r="BJ30" s="12" t="n">
        <v>3.99</v>
      </c>
      <c r="BK30" s="12" t="n">
        <v>1254</v>
      </c>
      <c r="BL30" s="12" t="n">
        <v>3.4983491898</v>
      </c>
      <c r="BM30" s="12" t="n">
        <v>5.6207461357</v>
      </c>
      <c r="BN30" s="12" t="n">
        <v>4.472136662</v>
      </c>
      <c r="BO30" s="12" t="n">
        <v>0.3971966607</v>
      </c>
      <c r="BP30" s="12" t="n">
        <v>4.1983470917</v>
      </c>
      <c r="BQ30" s="12" t="n">
        <v>4.4880309105</v>
      </c>
      <c r="BR30" s="12" t="n">
        <v>4.7488117218</v>
      </c>
      <c r="BS30" s="12" t="n">
        <v>1254</v>
      </c>
      <c r="BT30" s="12" t="n">
        <v>0.4957175851</v>
      </c>
      <c r="BU30" s="12" t="n">
        <v>5.8488178253</v>
      </c>
      <c r="BV30" s="12" t="n">
        <v>4.537162018</v>
      </c>
      <c r="BW30" s="12" t="n">
        <v>0.6423377964</v>
      </c>
      <c r="BX30" s="12" t="n">
        <v>4.2477407455</v>
      </c>
      <c r="BY30" s="12" t="n">
        <v>4.6875863075</v>
      </c>
      <c r="BZ30" s="12" t="n">
        <v>4.9601993561</v>
      </c>
      <c r="CA30" s="12" t="n">
        <v>8</v>
      </c>
      <c r="CB30" s="12" t="n">
        <v>186</v>
      </c>
      <c r="CC30" s="12" t="n">
        <v>98.166433287</v>
      </c>
      <c r="CD30" s="12" t="n">
        <v>32.928034508</v>
      </c>
      <c r="CE30" s="12" t="n">
        <v>75</v>
      </c>
      <c r="CF30" s="12" t="n">
        <v>101</v>
      </c>
      <c r="CG30" s="12" t="n">
        <v>123</v>
      </c>
      <c r="CH30" s="12" t="n">
        <v>11</v>
      </c>
      <c r="CI30" s="12" t="n">
        <v>194</v>
      </c>
      <c r="CJ30" s="12" t="n">
        <v>106.47894579</v>
      </c>
      <c r="CK30" s="12" t="n">
        <v>36.481784371</v>
      </c>
      <c r="CL30" s="12" t="n">
        <v>80</v>
      </c>
      <c r="CM30" s="12" t="n">
        <v>109</v>
      </c>
      <c r="CN30" s="12" t="n">
        <v>135</v>
      </c>
      <c r="CO30" s="12" t="n">
        <v>8</v>
      </c>
      <c r="CP30" s="12" t="n">
        <v>152</v>
      </c>
      <c r="CQ30" s="12" t="n">
        <v>79.564010206</v>
      </c>
      <c r="CR30" s="12" t="n">
        <v>25.79681335</v>
      </c>
      <c r="CS30" s="12" t="n">
        <v>61</v>
      </c>
      <c r="CT30" s="12" t="n">
        <v>82</v>
      </c>
      <c r="CU30" s="12" t="n">
        <v>99</v>
      </c>
      <c r="CV30" s="12" t="n">
        <v>0.0048120832</v>
      </c>
      <c r="CW30" s="12" t="n">
        <v>0.0061980416</v>
      </c>
      <c r="CX30" s="12" t="n">
        <v>0.0050677869</v>
      </c>
      <c r="CY30" s="12" t="n">
        <v>0.0001459867</v>
      </c>
      <c r="CZ30" s="12" t="n">
        <v>0.0049768486</v>
      </c>
      <c r="DA30" s="12" t="n">
        <v>0.005037229</v>
      </c>
      <c r="DB30" s="12" t="n">
        <v>0.0051169475</v>
      </c>
      <c r="DC30" s="12" t="n">
        <v>0.0048043504</v>
      </c>
      <c r="DD30" s="12" t="n">
        <v>0.0061271605</v>
      </c>
      <c r="DE30" s="12" t="n">
        <v>0.0050593319</v>
      </c>
      <c r="DF30" s="12" t="n">
        <v>0.0001384224</v>
      </c>
      <c r="DG30" s="12" t="n">
        <v>0.0049704709</v>
      </c>
      <c r="DH30" s="12" t="n">
        <v>0.0050330074</v>
      </c>
      <c r="DI30" s="12" t="n">
        <v>0.0051148892</v>
      </c>
      <c r="DJ30" s="12" t="n">
        <v>0.0048269751</v>
      </c>
      <c r="DK30" s="12" t="n">
        <v>0.0061207809</v>
      </c>
      <c r="DL30" s="12" t="n">
        <v>0.0050894987</v>
      </c>
      <c r="DM30" s="12" t="n">
        <v>0.0001431076</v>
      </c>
      <c r="DN30" s="12" t="n">
        <v>0.0049930005</v>
      </c>
      <c r="DO30" s="12" t="n">
        <v>0.0050648511</v>
      </c>
      <c r="DP30" s="12" t="n">
        <v>0.0051528839</v>
      </c>
      <c r="DQ30" s="12" t="n">
        <v>162.36334229</v>
      </c>
      <c r="DR30" s="12" t="n">
        <v>2309.3562012</v>
      </c>
      <c r="DS30" s="12" t="n">
        <v>913.42166642</v>
      </c>
      <c r="DT30" s="12" t="n">
        <v>288.43292546</v>
      </c>
      <c r="DU30" s="12" t="n">
        <v>720.41210938</v>
      </c>
      <c r="DV30" s="12" t="n">
        <v>898.4901123</v>
      </c>
      <c r="DW30" s="12" t="n">
        <v>1083.8568115</v>
      </c>
      <c r="DX30" s="12" t="n">
        <v>157.73574829</v>
      </c>
      <c r="DY30" s="12" t="n">
        <v>2260.6208496</v>
      </c>
      <c r="DZ30" s="12" t="n">
        <v>963.87753982</v>
      </c>
      <c r="EA30" s="12" t="n">
        <v>307.1475753</v>
      </c>
      <c r="EB30" s="12" t="n">
        <v>753.77398682</v>
      </c>
      <c r="EC30" s="12" t="n">
        <v>946.14782715</v>
      </c>
      <c r="ED30" s="12" t="n">
        <v>1156.5422363</v>
      </c>
      <c r="EE30" s="12" t="n">
        <v>155.06309509</v>
      </c>
      <c r="EF30" s="12" t="n">
        <v>2089.1999512</v>
      </c>
      <c r="EG30" s="12" t="n">
        <v>841.30408884</v>
      </c>
      <c r="EH30" s="12" t="n">
        <v>256.74259537</v>
      </c>
      <c r="EI30" s="12" t="n">
        <v>670.01184082</v>
      </c>
      <c r="EJ30" s="12" t="n">
        <v>829.52758789</v>
      </c>
      <c r="EK30" s="12" t="n">
        <v>995.46575928</v>
      </c>
      <c r="EL30" s="12" t="n">
        <v>0.1311046034</v>
      </c>
      <c r="EM30" s="12" t="n">
        <v>0.8187741041</v>
      </c>
      <c r="EN30" s="12" t="n">
        <v>0.4816828704</v>
      </c>
      <c r="EO30" s="12" t="n">
        <v>0.1091956387</v>
      </c>
      <c r="EP30" s="12" t="n">
        <v>0.406647563</v>
      </c>
      <c r="EQ30" s="12" t="n">
        <v>0.480227828</v>
      </c>
      <c r="ER30" s="12" t="n">
        <v>0.5557510257</v>
      </c>
      <c r="ES30" s="12" t="n">
        <v>0.1639918834</v>
      </c>
      <c r="ET30" s="12" t="n">
        <v>0.834313333</v>
      </c>
      <c r="EU30" s="12" t="n">
        <v>0.5171908681</v>
      </c>
      <c r="EV30" s="12" t="n">
        <v>0.1125345205</v>
      </c>
      <c r="EW30" s="12" t="n">
        <v>0.4397368729</v>
      </c>
      <c r="EX30" s="12" t="n">
        <v>0.5182048678</v>
      </c>
      <c r="EY30" s="12" t="n">
        <v>0.595734179</v>
      </c>
      <c r="EZ30" s="12" t="n">
        <v>0.0675261766</v>
      </c>
      <c r="FA30" s="12" t="n">
        <v>0.7601642013</v>
      </c>
      <c r="FB30" s="12" t="n">
        <v>0.4099754005</v>
      </c>
      <c r="FC30" s="12" t="n">
        <v>0.1004730993</v>
      </c>
      <c r="FD30" s="12" t="n">
        <v>0.3413937986</v>
      </c>
      <c r="FE30" s="12" t="n">
        <v>0.4088672698</v>
      </c>
      <c r="FF30" s="12" t="n">
        <v>0.4762340188</v>
      </c>
      <c r="FG30" s="12" t="n">
        <v>0.0214396473</v>
      </c>
      <c r="FH30" s="12" t="n">
        <v>0.134222731</v>
      </c>
      <c r="FI30" s="12" t="n">
        <v>0.0486191893</v>
      </c>
      <c r="FJ30" s="12" t="n">
        <v>0.0127009452</v>
      </c>
      <c r="FK30" s="12" t="n">
        <v>0.0404847264</v>
      </c>
      <c r="FL30" s="12" t="n">
        <v>0.0463630743</v>
      </c>
      <c r="FM30" s="12" t="n">
        <v>0.0539400727</v>
      </c>
      <c r="FN30" s="12" t="n">
        <v>0.0196755137</v>
      </c>
      <c r="FO30" s="12" t="n">
        <v>0.1164325476</v>
      </c>
      <c r="FP30" s="12" t="n">
        <v>0.0483535276</v>
      </c>
      <c r="FQ30" s="12" t="n">
        <v>0.0126792645</v>
      </c>
      <c r="FR30" s="12" t="n">
        <v>0.0398436897</v>
      </c>
      <c r="FS30" s="12" t="n">
        <v>0.046062056</v>
      </c>
      <c r="FT30" s="12" t="n">
        <v>0.0547889955</v>
      </c>
      <c r="FU30" s="12" t="n">
        <v>0.0199789163</v>
      </c>
      <c r="FV30" s="12" t="n">
        <v>0.1246563867</v>
      </c>
      <c r="FW30" s="12" t="n">
        <v>0.0497931442</v>
      </c>
      <c r="FX30" s="12" t="n">
        <v>0.0126256259</v>
      </c>
      <c r="FY30" s="12" t="n">
        <v>0.0412880108</v>
      </c>
      <c r="FZ30" s="12" t="n">
        <v>0.0477457792</v>
      </c>
      <c r="GA30" s="12" t="n">
        <v>0.0553899333</v>
      </c>
    </row>
    <row r="31" customFormat="false" ht="13.8" hidden="false" customHeight="false" outlineLevel="0" collapsed="false">
      <c r="A31" s="13" t="n">
        <v>30</v>
      </c>
      <c r="B31" s="13" t="n">
        <v>999.860870850348</v>
      </c>
      <c r="C31" s="13" t="n">
        <v>51.44621193</v>
      </c>
      <c r="D31" s="13" t="n">
        <v>30.19633591</v>
      </c>
      <c r="E31" s="13" t="n">
        <v>16.69</v>
      </c>
      <c r="F31" s="13" t="s">
        <v>181</v>
      </c>
      <c r="G31" s="13" t="n">
        <v>0</v>
      </c>
      <c r="H31" s="13" t="s">
        <v>185</v>
      </c>
      <c r="I31" s="13" t="n">
        <v>0</v>
      </c>
      <c r="J31" s="13" t="n">
        <v>98</v>
      </c>
      <c r="K31" s="13" t="n">
        <v>1050</v>
      </c>
      <c r="L31" s="13" t="n">
        <v>5830</v>
      </c>
      <c r="M31" s="13"/>
      <c r="N31" s="13"/>
      <c r="O31" s="13"/>
      <c r="P31" s="14" t="n">
        <f aca="false">_xlfn.IFS(M31=0,K31,M31&gt;0,(J31*K31+M31*N31)/(J31+M31))</f>
        <v>1050</v>
      </c>
      <c r="Q31" s="14" t="n">
        <f aca="false">_xlfn.IFS(M31=0,L31,M31&gt;0,(J31*L31+M31*O31)/(J31+M31))</f>
        <v>5830</v>
      </c>
      <c r="R31" s="0" t="s">
        <v>188</v>
      </c>
      <c r="S31" s="0" t="n">
        <v>0</v>
      </c>
      <c r="T31" s="0" t="n">
        <v>305177.153</v>
      </c>
      <c r="U31" s="0" t="n">
        <v>5703177.389</v>
      </c>
      <c r="V31" s="1" t="n">
        <v>795.21344837</v>
      </c>
      <c r="W31" s="1" t="n">
        <v>256.52888231</v>
      </c>
      <c r="X31" s="0" t="n">
        <v>37</v>
      </c>
      <c r="Y31" s="7" t="n">
        <v>0.977838</v>
      </c>
      <c r="Z31" s="7" t="n">
        <v>0.98</v>
      </c>
      <c r="AA31" s="7" t="n">
        <v>0.100193</v>
      </c>
      <c r="AB31" s="15" t="n">
        <f aca="false">SQRT((T31-298142)^2+(U31-5697101)^2)/1000</f>
        <v>9.29601425411639</v>
      </c>
      <c r="AC31" s="0" t="n">
        <v>49</v>
      </c>
      <c r="AD31" s="13" t="n">
        <v>30</v>
      </c>
      <c r="AE31" s="13" t="n">
        <v>50</v>
      </c>
      <c r="AF31" s="13" t="n">
        <v>11.5209953273723</v>
      </c>
      <c r="AG31" s="13" t="n">
        <v>7.26534518502267</v>
      </c>
      <c r="AH31" s="13" t="n">
        <v>3.1278906674174</v>
      </c>
      <c r="AI31" s="15" t="n">
        <v>15.2955266691272</v>
      </c>
      <c r="AJ31" s="15" t="n">
        <v>5.25726939127232</v>
      </c>
      <c r="AK31" s="15" t="n">
        <f aca="false">_xlfn.IFS(AND(H31="Pine",F31="n"),0.198*AF31^-0.757*AG31^1.342*AH31^0.642,AND(H31="Pine",F31="a"),0.144*AF31^-0.507*AG31^1.299*AH31^0.524,H31="Spruce",0.068*AF31^0.082*AG31^0.787*AH31^1.11,H31="Birch",0.183*AF31^-0.171*AG31^0.806*AH31^0.803,H31="Alder",0.048*AF31^0.156*AG31^0.514*AH31^1.165,H31="Oak",0.132*AF31^-0.037*AG31^0.633*AH31^1.039,H31="Aspen",0.445*AF31^0.651*AG31^-0.617*AH31^1.049)</f>
        <v>0.926562364006232</v>
      </c>
      <c r="AL31" s="15" t="n">
        <v>2.34857105106535</v>
      </c>
      <c r="AM31" s="15" t="n">
        <v>1.53300332648356</v>
      </c>
      <c r="AN31" s="15" t="n">
        <v>9.13884376882123</v>
      </c>
      <c r="AO31" s="1" t="n">
        <v>22.4608154296875</v>
      </c>
      <c r="AP31" s="1" t="n">
        <v>4.87090873718262</v>
      </c>
      <c r="AQ31" s="15" t="n">
        <v>0.170446708798409</v>
      </c>
      <c r="AR31" s="15" t="n">
        <v>4.95869493484497</v>
      </c>
      <c r="AS31" s="15" t="n">
        <v>1.96614623069763</v>
      </c>
      <c r="AT31" s="1" t="n">
        <v>11.7957496643066</v>
      </c>
      <c r="AU31" s="1" t="n">
        <v>14.4425868988037</v>
      </c>
      <c r="AV31" s="1" t="n">
        <v>7.54371690750122</v>
      </c>
      <c r="AW31" s="15" t="n">
        <v>1.3418755531311</v>
      </c>
      <c r="AX31" s="15" t="n">
        <v>2.6989209651947</v>
      </c>
      <c r="AY31" s="15" t="n">
        <v>1.13036835193634</v>
      </c>
      <c r="AZ31" s="1" t="n">
        <v>11.3730058670044</v>
      </c>
      <c r="BA31" s="16" t="n">
        <f aca="false">_xlfn.IFS(AI31&lt;10,AI31,AI31&lt;250,AU31,AI31&gt;=250,AO31)</f>
        <v>14.4425868988037</v>
      </c>
      <c r="BB31" s="17" t="n">
        <f aca="false">_xlfn.IFS(AI31&lt;10,AJ31,AI31&lt;250,AV31,AI31&gt;=250,AP31)*0.1</f>
        <v>0.754371690750122</v>
      </c>
      <c r="BC31" s="17" t="n">
        <f aca="false">_xlfn.IFS(AI31&lt;10,AK31,AI31&lt;250,AX31,AI31&gt;=250,AQ31)*0.1</f>
        <v>0.26989209651947</v>
      </c>
      <c r="BD31" s="4" t="n">
        <f aca="false">AR31*0.1</f>
        <v>0.495869493484497</v>
      </c>
      <c r="BE31" s="4" t="n">
        <f aca="false">AY31*0.1</f>
        <v>0.113036835193634</v>
      </c>
      <c r="BF31" s="3" t="n">
        <f aca="false">BB31+BD31+BE31</f>
        <v>1.36327801942825</v>
      </c>
      <c r="BG31" s="12" t="n">
        <v>999.638</v>
      </c>
      <c r="BH31" s="12" t="n">
        <f aca="false">BS31*0.04</f>
        <v>159.92</v>
      </c>
      <c r="BI31" s="7" t="n">
        <f aca="false">BH31/BG31</f>
        <v>0.159977912004146</v>
      </c>
      <c r="BJ31" s="12" t="n">
        <v>17.84</v>
      </c>
      <c r="BK31" s="12" t="n">
        <v>3998</v>
      </c>
      <c r="BL31" s="12" t="n">
        <v>-0.0004583994</v>
      </c>
      <c r="BM31" s="12" t="n">
        <v>7.6354403496</v>
      </c>
      <c r="BN31" s="12" t="n">
        <v>1.6784851786</v>
      </c>
      <c r="BO31" s="12" t="n">
        <v>2.2830859499</v>
      </c>
      <c r="BP31" s="12" t="n">
        <v>0</v>
      </c>
      <c r="BQ31" s="12" t="n">
        <v>0.0620880127</v>
      </c>
      <c r="BR31" s="12" t="n">
        <v>3.7649776936</v>
      </c>
      <c r="BS31" s="12" t="n">
        <v>3998</v>
      </c>
      <c r="BT31" s="12" t="n">
        <v>0.5264231563</v>
      </c>
      <c r="BU31" s="12" t="n">
        <v>7.8354430199</v>
      </c>
      <c r="BV31" s="12" t="n">
        <v>4.3620946475</v>
      </c>
      <c r="BW31" s="12" t="n">
        <v>1.5539245281</v>
      </c>
      <c r="BX31" s="12" t="n">
        <v>3.3368723392</v>
      </c>
      <c r="BY31" s="12" t="n">
        <v>4.4259996414</v>
      </c>
      <c r="BZ31" s="12" t="n">
        <v>5.4738650322</v>
      </c>
      <c r="CA31" s="12" t="n">
        <v>13</v>
      </c>
      <c r="CB31" s="12" t="n">
        <v>248</v>
      </c>
      <c r="CC31" s="12" t="n">
        <v>121.06999469</v>
      </c>
      <c r="CD31" s="12" t="n">
        <v>38.529738234</v>
      </c>
      <c r="CE31" s="12" t="n">
        <v>93</v>
      </c>
      <c r="CF31" s="12" t="n">
        <v>126</v>
      </c>
      <c r="CG31" s="12" t="n">
        <v>151</v>
      </c>
      <c r="CH31" s="12" t="n">
        <v>16</v>
      </c>
      <c r="CI31" s="12" t="n">
        <v>247</v>
      </c>
      <c r="CJ31" s="12" t="n">
        <v>135.08291967</v>
      </c>
      <c r="CK31" s="12" t="n">
        <v>37.920259854</v>
      </c>
      <c r="CL31" s="12" t="n">
        <v>108</v>
      </c>
      <c r="CM31" s="12" t="n">
        <v>141</v>
      </c>
      <c r="CN31" s="12" t="n">
        <v>165</v>
      </c>
      <c r="CO31" s="12" t="n">
        <v>19</v>
      </c>
      <c r="CP31" s="12" t="n">
        <v>226</v>
      </c>
      <c r="CQ31" s="12" t="n">
        <v>104.37811807</v>
      </c>
      <c r="CR31" s="12" t="n">
        <v>30.465010309</v>
      </c>
      <c r="CS31" s="12" t="n">
        <v>82</v>
      </c>
      <c r="CT31" s="12" t="n">
        <v>107</v>
      </c>
      <c r="CU31" s="12" t="n">
        <v>127</v>
      </c>
      <c r="CV31" s="12" t="n">
        <v>0.0047924509</v>
      </c>
      <c r="CW31" s="12" t="n">
        <v>0.0104298135</v>
      </c>
      <c r="CX31" s="12" t="n">
        <v>0.0051310125</v>
      </c>
      <c r="CY31" s="12" t="n">
        <v>0.0002550198</v>
      </c>
      <c r="CZ31" s="12" t="n">
        <v>0.0049912729</v>
      </c>
      <c r="DA31" s="12" t="n">
        <v>0.0050711296</v>
      </c>
      <c r="DB31" s="12" t="n">
        <v>0.005191402</v>
      </c>
      <c r="DC31" s="12" t="n">
        <v>0.0048045819</v>
      </c>
      <c r="DD31" s="12" t="n">
        <v>0.0097094337</v>
      </c>
      <c r="DE31" s="12" t="n">
        <v>0.0051245979</v>
      </c>
      <c r="DF31" s="12" t="n">
        <v>0.0002413975</v>
      </c>
      <c r="DG31" s="12" t="n">
        <v>0.0049883183</v>
      </c>
      <c r="DH31" s="12" t="n">
        <v>0.0050665354</v>
      </c>
      <c r="DI31" s="12" t="n">
        <v>0.0051848558</v>
      </c>
      <c r="DJ31" s="12" t="n">
        <v>0.0048061148</v>
      </c>
      <c r="DK31" s="12" t="n">
        <v>0.012312891</v>
      </c>
      <c r="DL31" s="12" t="n">
        <v>0.0051573444</v>
      </c>
      <c r="DM31" s="12" t="n">
        <v>0.0002715645</v>
      </c>
      <c r="DN31" s="12" t="n">
        <v>0.0050092936</v>
      </c>
      <c r="DO31" s="12" t="n">
        <v>0.0050945971</v>
      </c>
      <c r="DP31" s="12" t="n">
        <v>0.005220396</v>
      </c>
      <c r="DQ31" s="12" t="n">
        <v>54.671600342</v>
      </c>
      <c r="DR31" s="12" t="n">
        <v>3193.3518066</v>
      </c>
      <c r="DS31" s="12" t="n">
        <v>872.77047469</v>
      </c>
      <c r="DT31" s="12" t="n">
        <v>321.37339118</v>
      </c>
      <c r="DU31" s="12" t="n">
        <v>648.99865723</v>
      </c>
      <c r="DV31" s="12" t="n">
        <v>845.94299316</v>
      </c>
      <c r="DW31" s="12" t="n">
        <v>1076.7122803</v>
      </c>
      <c r="DX31" s="12" t="n">
        <v>53.948810577</v>
      </c>
      <c r="DY31" s="12" t="n">
        <v>3217.4638672</v>
      </c>
      <c r="DZ31" s="12" t="n">
        <v>896.81595664</v>
      </c>
      <c r="EA31" s="12" t="n">
        <v>338.84017993</v>
      </c>
      <c r="EB31" s="12" t="n">
        <v>661.49224854</v>
      </c>
      <c r="EC31" s="12" t="n">
        <v>865.831604</v>
      </c>
      <c r="ED31" s="12" t="n">
        <v>1107.8594971</v>
      </c>
      <c r="EE31" s="12" t="n">
        <v>48.402694702</v>
      </c>
      <c r="EF31" s="12" t="n">
        <v>2918.791748</v>
      </c>
      <c r="EG31" s="12" t="n">
        <v>815.42979607</v>
      </c>
      <c r="EH31" s="12" t="n">
        <v>286.78894388</v>
      </c>
      <c r="EI31" s="12" t="n">
        <v>619.32843018</v>
      </c>
      <c r="EJ31" s="12" t="n">
        <v>794.54724121</v>
      </c>
      <c r="EK31" s="12" t="n">
        <v>998.78009033</v>
      </c>
      <c r="EL31" s="12" t="n">
        <v>0.0837104097</v>
      </c>
      <c r="EM31" s="12" t="n">
        <v>0.8875442147</v>
      </c>
      <c r="EN31" s="12" t="n">
        <v>0.4733362117</v>
      </c>
      <c r="EO31" s="12" t="n">
        <v>0.1153785679</v>
      </c>
      <c r="EP31" s="12" t="n">
        <v>0.3933171332</v>
      </c>
      <c r="EQ31" s="12" t="n">
        <v>0.4710623026</v>
      </c>
      <c r="ER31" s="12" t="n">
        <v>0.5497322679</v>
      </c>
      <c r="ES31" s="12" t="n">
        <v>0.0977366418</v>
      </c>
      <c r="ET31" s="12" t="n">
        <v>0.8627772927</v>
      </c>
      <c r="EU31" s="12" t="n">
        <v>0.47904059</v>
      </c>
      <c r="EV31" s="12" t="n">
        <v>0.1133711116</v>
      </c>
      <c r="EW31" s="12" t="n">
        <v>0.400308758</v>
      </c>
      <c r="EX31" s="12" t="n">
        <v>0.4768927395</v>
      </c>
      <c r="EY31" s="12" t="n">
        <v>0.555057466</v>
      </c>
      <c r="EZ31" s="12" t="n">
        <v>0.0805916116</v>
      </c>
      <c r="FA31" s="12" t="n">
        <v>0.8818434477</v>
      </c>
      <c r="FB31" s="12" t="n">
        <v>0.4273542732</v>
      </c>
      <c r="FC31" s="12" t="n">
        <v>0.1095159423</v>
      </c>
      <c r="FD31" s="12" t="n">
        <v>0.3531788588</v>
      </c>
      <c r="FE31" s="12" t="n">
        <v>0.4225720465</v>
      </c>
      <c r="FF31" s="12" t="n">
        <v>0.4972791076</v>
      </c>
      <c r="FG31" s="12" t="n">
        <v>0.0166840237</v>
      </c>
      <c r="FH31" s="12" t="n">
        <v>0.2809919417</v>
      </c>
      <c r="FI31" s="12" t="n">
        <v>0.0529850832</v>
      </c>
      <c r="FJ31" s="12" t="n">
        <v>0.018034701</v>
      </c>
      <c r="FK31" s="12" t="n">
        <v>0.0415003635</v>
      </c>
      <c r="FL31" s="12" t="n">
        <v>0.0493222736</v>
      </c>
      <c r="FM31" s="12" t="n">
        <v>0.0596141219</v>
      </c>
      <c r="FN31" s="12" t="n">
        <v>0.0194131099</v>
      </c>
      <c r="FO31" s="12" t="n">
        <v>0.2481010854</v>
      </c>
      <c r="FP31" s="12" t="n">
        <v>0.0525709326</v>
      </c>
      <c r="FQ31" s="12" t="n">
        <v>0.0174601111</v>
      </c>
      <c r="FR31" s="12" t="n">
        <v>0.0414301381</v>
      </c>
      <c r="FS31" s="12" t="n">
        <v>0.0488517247</v>
      </c>
      <c r="FT31" s="12" t="n">
        <v>0.0588867143</v>
      </c>
      <c r="FU31" s="12" t="n">
        <v>0.0175422169</v>
      </c>
      <c r="FV31" s="12" t="n">
        <v>0.2910372019</v>
      </c>
      <c r="FW31" s="12" t="n">
        <v>0.0537018561</v>
      </c>
      <c r="FX31" s="12" t="n">
        <v>0.017765069</v>
      </c>
      <c r="FY31" s="12" t="n">
        <v>0.0422559455</v>
      </c>
      <c r="FZ31" s="12" t="n">
        <v>0.05026263</v>
      </c>
      <c r="GA31" s="12" t="n">
        <v>0.0607314408</v>
      </c>
    </row>
    <row r="32" customFormat="false" ht="13.8" hidden="false" customHeight="false" outlineLevel="0" collapsed="false">
      <c r="A32" s="13" t="n">
        <v>31</v>
      </c>
      <c r="B32" s="13" t="n">
        <v>249.965217712587</v>
      </c>
      <c r="C32" s="13" t="n">
        <v>51.44647479</v>
      </c>
      <c r="D32" s="13" t="n">
        <v>30.19612134</v>
      </c>
      <c r="E32" s="13" t="n">
        <v>28.82</v>
      </c>
      <c r="F32" s="13" t="s">
        <v>184</v>
      </c>
      <c r="G32" s="13" t="n">
        <v>1</v>
      </c>
      <c r="H32" s="13" t="s">
        <v>185</v>
      </c>
      <c r="I32" s="13" t="n">
        <v>0</v>
      </c>
      <c r="J32" s="13" t="n">
        <v>100</v>
      </c>
      <c r="K32" s="13" t="n">
        <v>1040</v>
      </c>
      <c r="L32" s="13" t="n">
        <v>7590</v>
      </c>
      <c r="M32" s="13"/>
      <c r="N32" s="13"/>
      <c r="O32" s="13"/>
      <c r="P32" s="14" t="n">
        <f aca="false">_xlfn.IFS(M32=0,K32,M32&gt;0,(J32*K32+M32*N32)/(J32+M32))</f>
        <v>1040</v>
      </c>
      <c r="Q32" s="14" t="n">
        <f aca="false">_xlfn.IFS(M32=0,L32,M32&gt;0,(J32*L32+M32*O32)/(J32+M32))</f>
        <v>7590</v>
      </c>
      <c r="R32" s="0" t="s">
        <v>188</v>
      </c>
      <c r="S32" s="0" t="n">
        <v>1</v>
      </c>
      <c r="T32" s="0" t="n">
        <v>305151.824</v>
      </c>
      <c r="U32" s="0" t="n">
        <v>5703207.355</v>
      </c>
      <c r="V32" s="1" t="n">
        <v>765.68347321</v>
      </c>
      <c r="W32" s="1" t="n">
        <v>245.90400043</v>
      </c>
      <c r="X32" s="0" t="n">
        <v>29</v>
      </c>
      <c r="Y32" s="7" t="n">
        <v>0.904483</v>
      </c>
      <c r="Z32" s="7" t="n">
        <v>0.88</v>
      </c>
      <c r="AA32" s="7" t="n">
        <v>0.118891</v>
      </c>
      <c r="AB32" s="15" t="n">
        <f aca="false">SQRT((T32-298142)^2+(U32-5697101)^2)/1000</f>
        <v>9.29651568583664</v>
      </c>
      <c r="AC32" s="0" t="n">
        <v>49</v>
      </c>
      <c r="AD32" s="13" t="n">
        <v>42</v>
      </c>
      <c r="AE32" s="13" t="n">
        <v>58</v>
      </c>
      <c r="AF32" s="13" t="n">
        <v>13.2386519238896</v>
      </c>
      <c r="AG32" s="13" t="n">
        <v>11.6752262191553</v>
      </c>
      <c r="AH32" s="13" t="n">
        <v>23.1284813690201</v>
      </c>
      <c r="AI32" s="15" t="n">
        <v>137.307301385547</v>
      </c>
      <c r="AJ32" s="15" t="n">
        <v>52.0747282256507</v>
      </c>
      <c r="AK32" s="15" t="n">
        <f aca="false">_xlfn.IFS(AND(H32="Pine",F32="n"),0.198*AF32^-0.757*AG32^1.342*AH32^0.642,AND(H32="Pine",F32="a"),0.144*AF32^-0.507*AG32^1.299*AH32^0.524,H32="Spruce",0.068*AF32^0.082*AG32^0.787*AH32^1.11,H32="Birch",0.183*AF32^-0.171*AG32^0.806*AH32^0.803,H32="Alder",0.048*AF32^0.156*AG32^0.514*AH32^1.165,H32="Oak",0.132*AF32^-0.037*AG32^0.633*AH32^1.039,H32="Aspen",0.445*AF32^0.651*AG32^-0.617*AH32^1.049)</f>
        <v>4.90657479713847</v>
      </c>
      <c r="AL32" s="15" t="n">
        <v>11.1238183320775</v>
      </c>
      <c r="AM32" s="15" t="n">
        <v>6.35494182798242</v>
      </c>
      <c r="AN32" s="15" t="n">
        <v>69.5534883857106</v>
      </c>
      <c r="AO32" s="1" t="n">
        <v>151.872131347656</v>
      </c>
      <c r="AP32" s="1" t="n">
        <v>57.4421615600586</v>
      </c>
      <c r="AQ32" s="15" t="n">
        <v>6.27583885192871</v>
      </c>
      <c r="AR32" s="15" t="n">
        <v>13.8826198577881</v>
      </c>
      <c r="AS32" s="15" t="n">
        <v>8.45967292785645</v>
      </c>
      <c r="AT32" s="1" t="n">
        <v>79.7844543457031</v>
      </c>
      <c r="AU32" s="1" t="n">
        <v>142.208053588867</v>
      </c>
      <c r="AV32" s="1" t="n">
        <v>58.6086807250977</v>
      </c>
      <c r="AW32" s="15" t="n">
        <v>5.42151069641113</v>
      </c>
      <c r="AX32" s="15" t="n">
        <v>12.2287721633911</v>
      </c>
      <c r="AY32" s="15" t="n">
        <v>6.956223487854</v>
      </c>
      <c r="AZ32" s="1" t="n">
        <v>77.7936782836914</v>
      </c>
      <c r="BA32" s="16" t="n">
        <f aca="false">_xlfn.IFS(AI32&lt;10,AI32,AI32&lt;250,AU32,AI32&gt;=250,AO32)</f>
        <v>142.208053588867</v>
      </c>
      <c r="BB32" s="17" t="n">
        <f aca="false">_xlfn.IFS(AI32&lt;10,AJ32,AI32&lt;250,AV32,AI32&gt;=250,AP32)*0.1</f>
        <v>5.86086807250977</v>
      </c>
      <c r="BC32" s="17" t="n">
        <f aca="false">_xlfn.IFS(AI32&lt;10,AK32,AI32&lt;250,AX32,AI32&gt;=250,AQ32)*0.1</f>
        <v>1.22287721633911</v>
      </c>
      <c r="BD32" s="4" t="n">
        <f aca="false">AR32*0.1</f>
        <v>1.38826198577881</v>
      </c>
      <c r="BE32" s="4" t="n">
        <f aca="false">AY32*0.1</f>
        <v>0.6956223487854</v>
      </c>
      <c r="BF32" s="3" t="n">
        <f aca="false">BB32+BD32+BE32</f>
        <v>7.94475240707398</v>
      </c>
      <c r="BG32" s="12" t="n">
        <v>249.937</v>
      </c>
      <c r="BH32" s="12" t="n">
        <f aca="false">BS32*0.04</f>
        <v>195.84</v>
      </c>
      <c r="BI32" s="7" t="n">
        <f aca="false">BH32/BG32</f>
        <v>0.783557456479033</v>
      </c>
      <c r="BJ32" s="12" t="n">
        <v>8.92</v>
      </c>
      <c r="BK32" s="12" t="n">
        <v>4896</v>
      </c>
      <c r="BL32" s="12" t="n">
        <v>0</v>
      </c>
      <c r="BM32" s="12" t="n">
        <v>12.174069405</v>
      </c>
      <c r="BN32" s="12" t="n">
        <v>8.5739000275</v>
      </c>
      <c r="BO32" s="12" t="n">
        <v>2.4314792631</v>
      </c>
      <c r="BP32" s="12" t="n">
        <v>7.7312250137</v>
      </c>
      <c r="BQ32" s="12" t="n">
        <v>9.2205219269</v>
      </c>
      <c r="BR32" s="12" t="n">
        <v>10.222377777</v>
      </c>
      <c r="BS32" s="12" t="n">
        <v>4896</v>
      </c>
      <c r="BT32" s="12" t="n">
        <v>0.5933454037</v>
      </c>
      <c r="BU32" s="12" t="n">
        <v>12.184028625</v>
      </c>
      <c r="BV32" s="12" t="n">
        <v>8.4502392921</v>
      </c>
      <c r="BW32" s="12" t="n">
        <v>2.4383895625</v>
      </c>
      <c r="BX32" s="12" t="n">
        <v>7.4761137962</v>
      </c>
      <c r="BY32" s="12" t="n">
        <v>9.1797399521</v>
      </c>
      <c r="BZ32" s="12" t="n">
        <v>10.173741341</v>
      </c>
      <c r="CA32" s="12" t="n">
        <v>8</v>
      </c>
      <c r="CB32" s="12" t="n">
        <v>227</v>
      </c>
      <c r="CC32" s="12" t="n">
        <v>102.20151143</v>
      </c>
      <c r="CD32" s="12" t="n">
        <v>45.743625814</v>
      </c>
      <c r="CE32" s="12" t="n">
        <v>63</v>
      </c>
      <c r="CF32" s="12" t="n">
        <v>105</v>
      </c>
      <c r="CG32" s="12" t="n">
        <v>140</v>
      </c>
      <c r="CH32" s="12" t="n">
        <v>12</v>
      </c>
      <c r="CI32" s="12" t="n">
        <v>235</v>
      </c>
      <c r="CJ32" s="12" t="n">
        <v>117.46157682</v>
      </c>
      <c r="CK32" s="12" t="n">
        <v>49.58928832</v>
      </c>
      <c r="CL32" s="12" t="n">
        <v>76</v>
      </c>
      <c r="CM32" s="12" t="n">
        <v>120</v>
      </c>
      <c r="CN32" s="12" t="n">
        <v>159</v>
      </c>
      <c r="CO32" s="12" t="n">
        <v>9</v>
      </c>
      <c r="CP32" s="12" t="n">
        <v>202</v>
      </c>
      <c r="CQ32" s="12" t="n">
        <v>91.328913552</v>
      </c>
      <c r="CR32" s="12" t="n">
        <v>37.147354619</v>
      </c>
      <c r="CS32" s="12" t="n">
        <v>60</v>
      </c>
      <c r="CT32" s="12" t="n">
        <v>91</v>
      </c>
      <c r="CU32" s="12" t="n">
        <v>121</v>
      </c>
      <c r="CV32" s="12" t="n">
        <v>0.0047942395</v>
      </c>
      <c r="CW32" s="12" t="n">
        <v>0.0225871522</v>
      </c>
      <c r="CX32" s="12" t="n">
        <v>0.0052395034</v>
      </c>
      <c r="CY32" s="12" t="n">
        <v>0.0008035326</v>
      </c>
      <c r="CZ32" s="12" t="n">
        <v>0.0049697156</v>
      </c>
      <c r="DA32" s="12" t="n">
        <v>0.0050499067</v>
      </c>
      <c r="DB32" s="12" t="n">
        <v>0.0052012177</v>
      </c>
      <c r="DC32" s="12" t="n">
        <v>0.0047758217</v>
      </c>
      <c r="DD32" s="12" t="n">
        <v>0.0219092332</v>
      </c>
      <c r="DE32" s="12" t="n">
        <v>0.0052205299</v>
      </c>
      <c r="DF32" s="12" t="n">
        <v>0.0007663634</v>
      </c>
      <c r="DG32" s="12" t="n">
        <v>0.0049640406</v>
      </c>
      <c r="DH32" s="12" t="n">
        <v>0.0050406856</v>
      </c>
      <c r="DI32" s="12" t="n">
        <v>0.0051735868</v>
      </c>
      <c r="DJ32" s="12" t="n">
        <v>0.0047915345</v>
      </c>
      <c r="DK32" s="12" t="n">
        <v>0.0203020684</v>
      </c>
      <c r="DL32" s="12" t="n">
        <v>0.0052605226</v>
      </c>
      <c r="DM32" s="12" t="n">
        <v>0.0008300893</v>
      </c>
      <c r="DN32" s="12" t="n">
        <v>0.0049798517</v>
      </c>
      <c r="DO32" s="12" t="n">
        <v>0.0050593568</v>
      </c>
      <c r="DP32" s="12" t="n">
        <v>0.0052034408</v>
      </c>
      <c r="DQ32" s="12" t="n">
        <v>9.3580274582</v>
      </c>
      <c r="DR32" s="12" t="n">
        <v>2640.2280273</v>
      </c>
      <c r="DS32" s="12" t="n">
        <v>1016.1282826</v>
      </c>
      <c r="DT32" s="12" t="n">
        <v>412.34387751</v>
      </c>
      <c r="DU32" s="12" t="n">
        <v>755.02746582</v>
      </c>
      <c r="DV32" s="12" t="n">
        <v>1011.4334106</v>
      </c>
      <c r="DW32" s="12" t="n">
        <v>1278.2613525</v>
      </c>
      <c r="DX32" s="12" t="n">
        <v>9.1864318848</v>
      </c>
      <c r="DY32" s="12" t="n">
        <v>2842.6682129</v>
      </c>
      <c r="DZ32" s="12" t="n">
        <v>1070.0014715</v>
      </c>
      <c r="EA32" s="12" t="n">
        <v>448.30134494</v>
      </c>
      <c r="EB32" s="12" t="n">
        <v>780.94763184</v>
      </c>
      <c r="EC32" s="12" t="n">
        <v>1051.1520996</v>
      </c>
      <c r="ED32" s="12" t="n">
        <v>1351.0576172</v>
      </c>
      <c r="EE32" s="12" t="n">
        <v>8.2468509674</v>
      </c>
      <c r="EF32" s="12" t="n">
        <v>2391.34375</v>
      </c>
      <c r="EG32" s="12" t="n">
        <v>951.91449147</v>
      </c>
      <c r="EH32" s="12" t="n">
        <v>383.0095698</v>
      </c>
      <c r="EI32" s="12" t="n">
        <v>715.45269775</v>
      </c>
      <c r="EJ32" s="12" t="n">
        <v>948.68414307</v>
      </c>
      <c r="EK32" s="12" t="n">
        <v>1194.3515625</v>
      </c>
      <c r="EL32" s="12" t="n">
        <v>0.0877559558</v>
      </c>
      <c r="EM32" s="12" t="n">
        <v>0.8556522131</v>
      </c>
      <c r="EN32" s="12" t="n">
        <v>0.4823913439</v>
      </c>
      <c r="EO32" s="12" t="n">
        <v>0.1223438321</v>
      </c>
      <c r="EP32" s="12" t="n">
        <v>0.3934480548</v>
      </c>
      <c r="EQ32" s="12" t="n">
        <v>0.4793578386</v>
      </c>
      <c r="ER32" s="12" t="n">
        <v>0.5696358681</v>
      </c>
      <c r="ES32" s="12" t="n">
        <v>0.1208835021</v>
      </c>
      <c r="ET32" s="12" t="n">
        <v>0.8623822928</v>
      </c>
      <c r="EU32" s="12" t="n">
        <v>0.5088426245</v>
      </c>
      <c r="EV32" s="12" t="n">
        <v>0.1248423301</v>
      </c>
      <c r="EW32" s="12" t="n">
        <v>0.418561399</v>
      </c>
      <c r="EX32" s="12" t="n">
        <v>0.5068663359</v>
      </c>
      <c r="EY32" s="12" t="n">
        <v>0.5986372232</v>
      </c>
      <c r="EZ32" s="12" t="n">
        <v>0.0659425631</v>
      </c>
      <c r="FA32" s="12" t="n">
        <v>0.8260512352</v>
      </c>
      <c r="FB32" s="12" t="n">
        <v>0.4358562945</v>
      </c>
      <c r="FC32" s="12" t="n">
        <v>0.1159683782</v>
      </c>
      <c r="FD32" s="12" t="n">
        <v>0.3517363071</v>
      </c>
      <c r="FE32" s="12" t="n">
        <v>0.4316189289</v>
      </c>
      <c r="FF32" s="12" t="n">
        <v>0.5156303048</v>
      </c>
      <c r="FG32" s="12" t="n">
        <v>0.016343195</v>
      </c>
      <c r="FH32" s="12" t="n">
        <v>0.3605975509</v>
      </c>
      <c r="FI32" s="12" t="n">
        <v>0.0563340367</v>
      </c>
      <c r="FJ32" s="12" t="n">
        <v>0.0338586277</v>
      </c>
      <c r="FK32" s="12" t="n">
        <v>0.0389717147</v>
      </c>
      <c r="FL32" s="12" t="n">
        <v>0.0466629379</v>
      </c>
      <c r="FM32" s="12" t="n">
        <v>0.0596738309</v>
      </c>
      <c r="FN32" s="12" t="n">
        <v>0.0165964421</v>
      </c>
      <c r="FO32" s="12" t="n">
        <v>0.3928464353</v>
      </c>
      <c r="FP32" s="12" t="n">
        <v>0.0556732466</v>
      </c>
      <c r="FQ32" s="12" t="n">
        <v>0.0340538231</v>
      </c>
      <c r="FR32" s="12" t="n">
        <v>0.0384323113</v>
      </c>
      <c r="FS32" s="12" t="n">
        <v>0.0458917841</v>
      </c>
      <c r="FT32" s="12" t="n">
        <v>0.0584726967</v>
      </c>
      <c r="FU32" s="12" t="n">
        <v>0.0176448636</v>
      </c>
      <c r="FV32" s="12" t="n">
        <v>0.4171832502</v>
      </c>
      <c r="FW32" s="12" t="n">
        <v>0.0572985125</v>
      </c>
      <c r="FX32" s="12" t="n">
        <v>0.0346965972</v>
      </c>
      <c r="FY32" s="12" t="n">
        <v>0.0393030643</v>
      </c>
      <c r="FZ32" s="12" t="n">
        <v>0.0475935414</v>
      </c>
      <c r="GA32" s="12" t="n">
        <v>0.0611537509</v>
      </c>
    </row>
    <row r="33" customFormat="false" ht="13.8" hidden="false" customHeight="false" outlineLevel="0" collapsed="false">
      <c r="A33" s="13" t="n">
        <v>32</v>
      </c>
      <c r="B33" s="13" t="n">
        <v>249.965217712587</v>
      </c>
      <c r="C33" s="13" t="n">
        <v>51.44446335</v>
      </c>
      <c r="D33" s="13" t="n">
        <v>30.19848245</v>
      </c>
      <c r="E33" s="13" t="n">
        <v>21.24</v>
      </c>
      <c r="F33" s="13" t="s">
        <v>184</v>
      </c>
      <c r="G33" s="13" t="n">
        <v>1</v>
      </c>
      <c r="H33" s="13" t="s">
        <v>185</v>
      </c>
      <c r="I33" s="13" t="n">
        <v>0</v>
      </c>
      <c r="J33" s="13" t="n">
        <v>100</v>
      </c>
      <c r="K33" s="13" t="n">
        <v>740</v>
      </c>
      <c r="L33" s="13" t="n">
        <v>3200</v>
      </c>
      <c r="M33" s="13"/>
      <c r="N33" s="13"/>
      <c r="O33" s="13"/>
      <c r="P33" s="14" t="n">
        <f aca="false">_xlfn.IFS(M33=0,K33,M33&gt;0,(J33*K33+M33*N33)/(J33+M33))</f>
        <v>740</v>
      </c>
      <c r="Q33" s="14" t="n">
        <f aca="false">_xlfn.IFS(M33=0,L33,M33&gt;0,(J33*L33+M33*O33)/(J33+M33))</f>
        <v>3200</v>
      </c>
      <c r="R33" s="0" t="s">
        <v>188</v>
      </c>
      <c r="S33" s="0" t="n">
        <v>2</v>
      </c>
      <c r="T33" s="0" t="n">
        <v>305315.298</v>
      </c>
      <c r="U33" s="0" t="n">
        <v>5702978.069</v>
      </c>
      <c r="V33" s="1" t="n">
        <v>423.14433013</v>
      </c>
      <c r="W33" s="1" t="n">
        <v>134.74565519</v>
      </c>
      <c r="X33" s="0" t="n">
        <v>15</v>
      </c>
      <c r="Y33" s="7" t="n">
        <v>0.547333</v>
      </c>
      <c r="Z33" s="7" t="n">
        <v>0.56</v>
      </c>
      <c r="AA33" s="7" t="n">
        <v>0.072154</v>
      </c>
      <c r="AB33" s="15" t="n">
        <f aca="false">SQRT((T33-298142)^2+(U33-5697101)^2)/1000</f>
        <v>9.27341060384833</v>
      </c>
      <c r="AC33" s="0" t="n">
        <v>51</v>
      </c>
      <c r="AD33" s="13" t="n">
        <v>83</v>
      </c>
      <c r="AE33" s="13" t="n">
        <v>36</v>
      </c>
      <c r="AF33" s="13" t="n">
        <v>12.6739745001175</v>
      </c>
      <c r="AG33" s="13" t="n">
        <v>14.2720801759909</v>
      </c>
      <c r="AH33" s="13" t="n">
        <v>40.8809497476322</v>
      </c>
      <c r="AI33" s="15" t="n">
        <v>280.274991336843</v>
      </c>
      <c r="AJ33" s="15" t="n">
        <v>105.285665386242</v>
      </c>
      <c r="AK33" s="15" t="n">
        <f aca="false">_xlfn.IFS(AND(H33="Pine",F33="n"),0.198*AF33^-0.757*AG33^1.342*AH33^0.642,AND(H33="Pine",F33="a"),0.144*AF33^-0.507*AG33^1.299*AH33^0.524,H33="Spruce",0.068*AF33^0.082*AG33^0.787*AH33^1.11,H33="Birch",0.183*AF33^-0.171*AG33^0.806*AH33^0.803,H33="Alder",0.048*AF33^0.156*AG33^0.514*AH33^1.165,H33="Oak",0.132*AF33^-0.037*AG33^0.633*AH33^1.039,H33="Aspen",0.445*AF33^0.651*AG33^-0.617*AH33^1.049)</f>
        <v>8.77610179752522</v>
      </c>
      <c r="AL33" s="15" t="n">
        <v>14.312074750851</v>
      </c>
      <c r="AM33" s="15" t="n">
        <v>7.89236002250949</v>
      </c>
      <c r="AN33" s="15" t="n">
        <v>127.490100159602</v>
      </c>
      <c r="AO33" s="1" t="n">
        <v>280.718231201172</v>
      </c>
      <c r="AP33" s="1" t="n">
        <v>109.180625915527</v>
      </c>
      <c r="AQ33" s="15" t="n">
        <v>9.64774036407471</v>
      </c>
      <c r="AR33" s="15" t="n">
        <v>12.6921043395996</v>
      </c>
      <c r="AS33" s="15" t="n">
        <v>7.61618804931641</v>
      </c>
      <c r="AT33" s="1" t="n">
        <v>129.488922119141</v>
      </c>
      <c r="AU33" s="1" t="n">
        <v>276.456146240234</v>
      </c>
      <c r="AV33" s="1" t="n">
        <v>110.143241882324</v>
      </c>
      <c r="AW33" s="15" t="n">
        <v>9.39990901947022</v>
      </c>
      <c r="AX33" s="15" t="n">
        <v>12.6025123596191</v>
      </c>
      <c r="AY33" s="15" t="n">
        <v>8.95999145507813</v>
      </c>
      <c r="AZ33" s="1" t="n">
        <v>131.705749511719</v>
      </c>
      <c r="BA33" s="16" t="n">
        <f aca="false">_xlfn.IFS(AI33&lt;10,AI33,AI33&lt;250,AU33,AI33&gt;=250,AO33)</f>
        <v>280.718231201172</v>
      </c>
      <c r="BB33" s="17" t="n">
        <f aca="false">_xlfn.IFS(AI33&lt;10,AJ33,AI33&lt;250,AV33,AI33&gt;=250,AP33)*0.1</f>
        <v>10.9180625915527</v>
      </c>
      <c r="BC33" s="17" t="n">
        <f aca="false">_xlfn.IFS(AI33&lt;10,AK33,AI33&lt;250,AX33,AI33&gt;=250,AQ33)*0.1</f>
        <v>0.964774036407471</v>
      </c>
      <c r="BD33" s="4" t="n">
        <f aca="false">AR33*0.1</f>
        <v>1.26921043395996</v>
      </c>
      <c r="BE33" s="4" t="n">
        <f aca="false">AY33*0.1</f>
        <v>0.895999145507813</v>
      </c>
      <c r="BF33" s="3" t="n">
        <f aca="false">BB33+BD33+BE33</f>
        <v>13.0832721710205</v>
      </c>
      <c r="BG33" s="12" t="n">
        <v>249.938</v>
      </c>
      <c r="BH33" s="12" t="n">
        <f aca="false">BS33*0.04</f>
        <v>248.8</v>
      </c>
      <c r="BI33" s="7" t="n">
        <f aca="false">BH33/BG33</f>
        <v>0.995446870823964</v>
      </c>
      <c r="BJ33" s="12" t="n">
        <v>8.92</v>
      </c>
      <c r="BK33" s="12" t="n">
        <v>6220</v>
      </c>
      <c r="BL33" s="12" t="n">
        <v>8.0171527863</v>
      </c>
      <c r="BM33" s="12" t="n">
        <v>15.34196949</v>
      </c>
      <c r="BN33" s="12" t="n">
        <v>12.223461833</v>
      </c>
      <c r="BO33" s="12" t="n">
        <v>1.2736516023</v>
      </c>
      <c r="BP33" s="12" t="n">
        <v>11.328124046</v>
      </c>
      <c r="BQ33" s="12" t="n">
        <v>12.398032188</v>
      </c>
      <c r="BR33" s="12" t="n">
        <v>13.223620415</v>
      </c>
      <c r="BS33" s="12" t="n">
        <v>6220</v>
      </c>
      <c r="BT33" s="12" t="n">
        <v>8.0911750793</v>
      </c>
      <c r="BU33" s="12" t="n">
        <v>15.675830841</v>
      </c>
      <c r="BV33" s="12" t="n">
        <v>12.243159234</v>
      </c>
      <c r="BW33" s="12" t="n">
        <v>1.31576008</v>
      </c>
      <c r="BX33" s="12" t="n">
        <v>11.272571564</v>
      </c>
      <c r="BY33" s="12" t="n">
        <v>12.424394608</v>
      </c>
      <c r="BZ33" s="12" t="n">
        <v>13.258088112</v>
      </c>
      <c r="CA33" s="12" t="n">
        <v>7</v>
      </c>
      <c r="CB33" s="12" t="n">
        <v>206</v>
      </c>
      <c r="CC33" s="12" t="n">
        <v>96.633660778</v>
      </c>
      <c r="CD33" s="12" t="n">
        <v>40.078877636</v>
      </c>
      <c r="CE33" s="12" t="n">
        <v>64</v>
      </c>
      <c r="CF33" s="12" t="n">
        <v>97</v>
      </c>
      <c r="CG33" s="12" t="n">
        <v>130</v>
      </c>
      <c r="CH33" s="12" t="n">
        <v>8</v>
      </c>
      <c r="CI33" s="12" t="n">
        <v>231</v>
      </c>
      <c r="CJ33" s="12" t="n">
        <v>112.13496803</v>
      </c>
      <c r="CK33" s="12" t="n">
        <v>45.584645852</v>
      </c>
      <c r="CL33" s="12" t="n">
        <v>75</v>
      </c>
      <c r="CM33" s="12" t="n">
        <v>112</v>
      </c>
      <c r="CN33" s="12" t="n">
        <v>150</v>
      </c>
      <c r="CO33" s="12" t="n">
        <v>8</v>
      </c>
      <c r="CP33" s="12" t="n">
        <v>180</v>
      </c>
      <c r="CQ33" s="12" t="n">
        <v>85.185849161</v>
      </c>
      <c r="CR33" s="12" t="n">
        <v>33.970525003</v>
      </c>
      <c r="CS33" s="12" t="n">
        <v>58</v>
      </c>
      <c r="CT33" s="12" t="n">
        <v>85</v>
      </c>
      <c r="CU33" s="12" t="n">
        <v>112</v>
      </c>
      <c r="CV33" s="12" t="n">
        <v>0.0048024678</v>
      </c>
      <c r="CW33" s="12" t="n">
        <v>0.0144561846</v>
      </c>
      <c r="CX33" s="12" t="n">
        <v>0.0050849532</v>
      </c>
      <c r="CY33" s="12" t="n">
        <v>0.0002435447</v>
      </c>
      <c r="CZ33" s="12" t="n">
        <v>0.004956062</v>
      </c>
      <c r="DA33" s="12" t="n">
        <v>0.0050239777</v>
      </c>
      <c r="DB33" s="12" t="n">
        <v>0.0051269298</v>
      </c>
      <c r="DC33" s="12" t="n">
        <v>0.0047840374</v>
      </c>
      <c r="DD33" s="12" t="n">
        <v>0.0147990398</v>
      </c>
      <c r="DE33" s="12" t="n">
        <v>0.0050767094</v>
      </c>
      <c r="DF33" s="12" t="n">
        <v>0.0002461757</v>
      </c>
      <c r="DG33" s="12" t="n">
        <v>0.0049538151</v>
      </c>
      <c r="DH33" s="12" t="n">
        <v>0.0050165509</v>
      </c>
      <c r="DI33" s="12" t="n">
        <v>0.0051149232</v>
      </c>
      <c r="DJ33" s="12" t="n">
        <v>0.0048098913</v>
      </c>
      <c r="DK33" s="12" t="n">
        <v>0.0148827564</v>
      </c>
      <c r="DL33" s="12" t="n">
        <v>0.0050989502</v>
      </c>
      <c r="DM33" s="12" t="n">
        <v>0.0002550194</v>
      </c>
      <c r="DN33" s="12" t="n">
        <v>0.004967358</v>
      </c>
      <c r="DO33" s="12" t="n">
        <v>0.0050362246</v>
      </c>
      <c r="DP33" s="12" t="n">
        <v>0.0051435558</v>
      </c>
      <c r="DQ33" s="12" t="n">
        <v>36.963630676</v>
      </c>
      <c r="DR33" s="12" t="n">
        <v>2724.7814941</v>
      </c>
      <c r="DS33" s="12" t="n">
        <v>1075.7503474</v>
      </c>
      <c r="DT33" s="12" t="n">
        <v>321.85844387</v>
      </c>
      <c r="DU33" s="12" t="n">
        <v>856.13140869</v>
      </c>
      <c r="DV33" s="12" t="n">
        <v>1062.460083</v>
      </c>
      <c r="DW33" s="12" t="n">
        <v>1279.8364258</v>
      </c>
      <c r="DX33" s="12" t="n">
        <v>38.67634964</v>
      </c>
      <c r="DY33" s="12" t="n">
        <v>2699.0664063</v>
      </c>
      <c r="DZ33" s="12" t="n">
        <v>1134.7999981</v>
      </c>
      <c r="EA33" s="12" t="n">
        <v>349.20309219</v>
      </c>
      <c r="EB33" s="12" t="n">
        <v>893.04449463</v>
      </c>
      <c r="EC33" s="12" t="n">
        <v>1116.3682861</v>
      </c>
      <c r="ED33" s="12" t="n">
        <v>1358.4534912</v>
      </c>
      <c r="EE33" s="12" t="n">
        <v>35.838275909</v>
      </c>
      <c r="EF33" s="12" t="n">
        <v>2409.5773926</v>
      </c>
      <c r="EG33" s="12" t="n">
        <v>1009.9647173</v>
      </c>
      <c r="EH33" s="12" t="n">
        <v>295.57979283</v>
      </c>
      <c r="EI33" s="12" t="n">
        <v>808.79351807</v>
      </c>
      <c r="EJ33" s="12" t="n">
        <v>999.99707031</v>
      </c>
      <c r="EK33" s="12" t="n">
        <v>1200.2463379</v>
      </c>
      <c r="EL33" s="12" t="n">
        <v>0.1048535183</v>
      </c>
      <c r="EM33" s="12" t="n">
        <v>0.8394672871</v>
      </c>
      <c r="EN33" s="12" t="n">
        <v>0.5110378082</v>
      </c>
      <c r="EO33" s="12" t="n">
        <v>0.1121945477</v>
      </c>
      <c r="EP33" s="12" t="n">
        <v>0.4319970906</v>
      </c>
      <c r="EQ33" s="12" t="n">
        <v>0.5118761063</v>
      </c>
      <c r="ER33" s="12" t="n">
        <v>0.5931074023</v>
      </c>
      <c r="ES33" s="12" t="n">
        <v>0.0993823931</v>
      </c>
      <c r="ET33" s="12" t="n">
        <v>0.8611872792</v>
      </c>
      <c r="EU33" s="12" t="n">
        <v>0.5412253795</v>
      </c>
      <c r="EV33" s="12" t="n">
        <v>0.1144074093</v>
      </c>
      <c r="EW33" s="12" t="n">
        <v>0.461348325</v>
      </c>
      <c r="EX33" s="12" t="n">
        <v>0.5423523784</v>
      </c>
      <c r="EY33" s="12" t="n">
        <v>0.6246099472</v>
      </c>
      <c r="EZ33" s="12" t="n">
        <v>0.0904903114</v>
      </c>
      <c r="FA33" s="12" t="n">
        <v>0.8017278314</v>
      </c>
      <c r="FB33" s="12" t="n">
        <v>0.4660370077</v>
      </c>
      <c r="FC33" s="12" t="n">
        <v>0.1051437046</v>
      </c>
      <c r="FD33" s="12" t="n">
        <v>0.393196404</v>
      </c>
      <c r="FE33" s="12" t="n">
        <v>0.4642853737</v>
      </c>
      <c r="FF33" s="12" t="n">
        <v>0.5386226177</v>
      </c>
      <c r="FG33" s="12" t="n">
        <v>0.0176892914</v>
      </c>
      <c r="FH33" s="12" t="n">
        <v>0.2987887859</v>
      </c>
      <c r="FI33" s="12" t="n">
        <v>0.0481218135</v>
      </c>
      <c r="FJ33" s="12" t="n">
        <v>0.0165935547</v>
      </c>
      <c r="FK33" s="12" t="n">
        <v>0.0376525372</v>
      </c>
      <c r="FL33" s="12" t="n">
        <v>0.0444685929</v>
      </c>
      <c r="FM33" s="12" t="n">
        <v>0.0537489951</v>
      </c>
      <c r="FN33" s="12" t="n">
        <v>0.0167058799</v>
      </c>
      <c r="FO33" s="12" t="n">
        <v>0.311532259</v>
      </c>
      <c r="FP33" s="12" t="n">
        <v>0.0478474497</v>
      </c>
      <c r="FQ33" s="12" t="n">
        <v>0.0168982356</v>
      </c>
      <c r="FR33" s="12" t="n">
        <v>0.0374224186</v>
      </c>
      <c r="FS33" s="12" t="n">
        <v>0.044042822</v>
      </c>
      <c r="FT33" s="12" t="n">
        <v>0.0533442087</v>
      </c>
      <c r="FU33" s="12" t="n">
        <v>0.0138335861</v>
      </c>
      <c r="FV33" s="12" t="n">
        <v>0.3271561861</v>
      </c>
      <c r="FW33" s="12" t="n">
        <v>0.0491049725</v>
      </c>
      <c r="FX33" s="12" t="n">
        <v>0.0177342282</v>
      </c>
      <c r="FY33" s="12" t="n">
        <v>0.0379824638</v>
      </c>
      <c r="FZ33" s="12" t="n">
        <v>0.0451454408</v>
      </c>
      <c r="GA33" s="12" t="n">
        <v>0.0552441105</v>
      </c>
    </row>
    <row r="34" customFormat="false" ht="13.8" hidden="false" customHeight="false" outlineLevel="0" collapsed="false">
      <c r="A34" s="13" t="n">
        <v>33</v>
      </c>
      <c r="B34" s="13" t="n">
        <v>99.9328056736299</v>
      </c>
      <c r="C34" s="13" t="n">
        <v>51.4466467</v>
      </c>
      <c r="D34" s="13" t="n">
        <v>30.19877834</v>
      </c>
      <c r="E34" s="13" t="n">
        <v>13.65</v>
      </c>
      <c r="F34" s="13" t="s">
        <v>184</v>
      </c>
      <c r="G34" s="13" t="n">
        <v>1</v>
      </c>
      <c r="H34" s="13" t="s">
        <v>185</v>
      </c>
      <c r="I34" s="13" t="n">
        <v>0</v>
      </c>
      <c r="J34" s="13" t="n">
        <v>99</v>
      </c>
      <c r="K34" s="13" t="n">
        <v>1580</v>
      </c>
      <c r="L34" s="13" t="n">
        <v>7700</v>
      </c>
      <c r="M34" s="13"/>
      <c r="N34" s="13"/>
      <c r="O34" s="13"/>
      <c r="P34" s="14" t="n">
        <f aca="false">_xlfn.IFS(M34=0,K34,M34&gt;0,(J34*K34+M34*N34)/(J34+M34))</f>
        <v>1580</v>
      </c>
      <c r="Q34" s="14" t="n">
        <f aca="false">_xlfn.IFS(M34=0,L34,M34&gt;0,(J34*L34+M34*O34)/(J34+M34))</f>
        <v>7700</v>
      </c>
      <c r="R34" s="0" t="s">
        <v>188</v>
      </c>
      <c r="S34" s="0" t="n">
        <v>2</v>
      </c>
      <c r="T34" s="0" t="n">
        <v>305350.053</v>
      </c>
      <c r="U34" s="0" t="n">
        <v>5703219.103</v>
      </c>
      <c r="V34" s="1" t="n">
        <v>709.11436753</v>
      </c>
      <c r="W34" s="1" t="n">
        <v>228.05807996</v>
      </c>
      <c r="X34" s="0" t="n">
        <v>30</v>
      </c>
      <c r="Y34" s="7" t="n">
        <v>0.845667</v>
      </c>
      <c r="Z34" s="7" t="n">
        <v>0.85</v>
      </c>
      <c r="AA34" s="7" t="n">
        <v>0.050245</v>
      </c>
      <c r="AB34" s="15" t="n">
        <f aca="false">SQRT((T34-298142)^2+(U34-5697101)^2)/1000</f>
        <v>9.45448107351322</v>
      </c>
      <c r="AC34" s="0" t="n">
        <v>50</v>
      </c>
      <c r="AD34" s="13" t="n">
        <v>39</v>
      </c>
      <c r="AE34" s="13" t="n">
        <v>70</v>
      </c>
      <c r="AF34" s="13" t="n">
        <v>10.5093942937285</v>
      </c>
      <c r="AG34" s="13" t="n">
        <v>10.0034315716991</v>
      </c>
      <c r="AH34" s="13" t="n">
        <v>32.9853251848499</v>
      </c>
      <c r="AI34" s="15" t="n">
        <v>156.698900218279</v>
      </c>
      <c r="AJ34" s="15" t="n">
        <v>55.9338403972789</v>
      </c>
      <c r="AK34" s="15" t="n">
        <f aca="false">_xlfn.IFS(AND(H34="Pine",F34="n"),0.198*AF34^-0.757*AG34^1.342*AH34^0.642,AND(H34="Pine",F34="a"),0.144*AF34^-0.507*AG34^1.299*AH34^0.524,H34="Spruce",0.068*AF34^0.082*AG34^0.787*AH34^1.11,H34="Birch",0.183*AF34^-0.171*AG34^0.806*AH34^0.803,H34="Alder",0.048*AF34^0.156*AG34^0.514*AH34^1.165,H34="Oak",0.132*AF34^-0.037*AG34^0.633*AH34^1.039,H34="Aspen",0.445*AF34^0.651*AG34^-0.617*AH34^1.049)</f>
        <v>5.43520897900232</v>
      </c>
      <c r="AL34" s="15" t="n">
        <v>13.5020402172386</v>
      </c>
      <c r="AM34" s="15" t="n">
        <v>7.85110195669762</v>
      </c>
      <c r="AN34" s="15" t="n">
        <v>77.2869825712151</v>
      </c>
      <c r="AO34" s="1" t="n">
        <v>167.748229980469</v>
      </c>
      <c r="AP34" s="1" t="n">
        <v>74.8430786132812</v>
      </c>
      <c r="AQ34" s="15" t="n">
        <v>6.13852691650391</v>
      </c>
      <c r="AR34" s="15" t="n">
        <v>15.373251914978</v>
      </c>
      <c r="AS34" s="15" t="n">
        <v>8.30928516387939</v>
      </c>
      <c r="AT34" s="1" t="n">
        <v>98.5256195068359</v>
      </c>
      <c r="AU34" s="1" t="n">
        <v>175.773559570313</v>
      </c>
      <c r="AV34" s="1" t="n">
        <v>72.7997207641602</v>
      </c>
      <c r="AW34" s="15" t="n">
        <v>6.22740507125855</v>
      </c>
      <c r="AX34" s="15" t="n">
        <v>13.0244798660278</v>
      </c>
      <c r="AY34" s="15" t="n">
        <v>8.38752841949463</v>
      </c>
      <c r="AZ34" s="1" t="n">
        <v>94.2117309570313</v>
      </c>
      <c r="BA34" s="16" t="n">
        <f aca="false">_xlfn.IFS(AI34&lt;10,AI34,AI34&lt;250,AU34,AI34&gt;=250,AO34)</f>
        <v>175.773559570313</v>
      </c>
      <c r="BB34" s="17" t="n">
        <f aca="false">_xlfn.IFS(AI34&lt;10,AJ34,AI34&lt;250,AV34,AI34&gt;=250,AP34)*0.1</f>
        <v>7.27997207641602</v>
      </c>
      <c r="BC34" s="17" t="n">
        <f aca="false">_xlfn.IFS(AI34&lt;10,AK34,AI34&lt;250,AX34,AI34&gt;=250,AQ34)*0.1</f>
        <v>1.30244798660278</v>
      </c>
      <c r="BD34" s="4" t="n">
        <f aca="false">AR34*0.1</f>
        <v>1.5373251914978</v>
      </c>
      <c r="BE34" s="4" t="n">
        <f aca="false">AY34*0.1</f>
        <v>0.838752841949463</v>
      </c>
      <c r="BF34" s="3" t="n">
        <f aca="false">BB34+BD34+BE34</f>
        <v>9.65605010986328</v>
      </c>
      <c r="BG34" s="12" t="n">
        <v>99.97</v>
      </c>
      <c r="BH34" s="12" t="n">
        <f aca="false">BS34*0.04</f>
        <v>99.92</v>
      </c>
      <c r="BI34" s="7" t="n">
        <f aca="false">BH34/BG34</f>
        <v>0.999499849954987</v>
      </c>
      <c r="BJ34" s="12" t="n">
        <v>5.64</v>
      </c>
      <c r="BK34" s="12" t="n">
        <v>2498</v>
      </c>
      <c r="BL34" s="12" t="n">
        <v>6.6599063873</v>
      </c>
      <c r="BM34" s="12" t="n">
        <v>11.539255142</v>
      </c>
      <c r="BN34" s="12" t="n">
        <v>9.1112742581</v>
      </c>
      <c r="BO34" s="12" t="n">
        <v>1.1081261835</v>
      </c>
      <c r="BP34" s="12" t="n">
        <v>8.1825637817</v>
      </c>
      <c r="BQ34" s="12" t="n">
        <v>9.1272926331</v>
      </c>
      <c r="BR34" s="12" t="n">
        <v>10.019019127</v>
      </c>
      <c r="BS34" s="12" t="n">
        <v>2498</v>
      </c>
      <c r="BT34" s="12" t="n">
        <v>6.657304287</v>
      </c>
      <c r="BU34" s="12" t="n">
        <v>11.696518898</v>
      </c>
      <c r="BV34" s="12" t="n">
        <v>9.2026472263</v>
      </c>
      <c r="BW34" s="12" t="n">
        <v>1.1538681783</v>
      </c>
      <c r="BX34" s="12" t="n">
        <v>8.2632808685</v>
      </c>
      <c r="BY34" s="12" t="n">
        <v>9.1733961105</v>
      </c>
      <c r="BZ34" s="12" t="n">
        <v>10.159049988</v>
      </c>
      <c r="CA34" s="12" t="n">
        <v>9</v>
      </c>
      <c r="CB34" s="12" t="n">
        <v>206</v>
      </c>
      <c r="CC34" s="12" t="n">
        <v>97.015520732</v>
      </c>
      <c r="CD34" s="12" t="n">
        <v>39.234583114</v>
      </c>
      <c r="CE34" s="12" t="n">
        <v>66</v>
      </c>
      <c r="CF34" s="12" t="n">
        <v>95</v>
      </c>
      <c r="CG34" s="12" t="n">
        <v>128</v>
      </c>
      <c r="CH34" s="12" t="n">
        <v>14</v>
      </c>
      <c r="CI34" s="12" t="n">
        <v>225</v>
      </c>
      <c r="CJ34" s="12" t="n">
        <v>107.50651071</v>
      </c>
      <c r="CK34" s="12" t="n">
        <v>43.765861438</v>
      </c>
      <c r="CL34" s="12" t="n">
        <v>73</v>
      </c>
      <c r="CM34" s="12" t="n">
        <v>105</v>
      </c>
      <c r="CN34" s="12" t="n">
        <v>142</v>
      </c>
      <c r="CO34" s="12" t="n">
        <v>7</v>
      </c>
      <c r="CP34" s="12" t="n">
        <v>173</v>
      </c>
      <c r="CQ34" s="12" t="n">
        <v>79.358953209</v>
      </c>
      <c r="CR34" s="12" t="n">
        <v>32.59324528</v>
      </c>
      <c r="CS34" s="12" t="n">
        <v>54</v>
      </c>
      <c r="CT34" s="12" t="n">
        <v>77</v>
      </c>
      <c r="CU34" s="12" t="n">
        <v>104</v>
      </c>
      <c r="CV34" s="12" t="n">
        <v>0.0047940947</v>
      </c>
      <c r="CW34" s="12" t="n">
        <v>0.0085038226</v>
      </c>
      <c r="CX34" s="12" t="n">
        <v>0.0050519746</v>
      </c>
      <c r="CY34" s="12" t="n">
        <v>0.0002275629</v>
      </c>
      <c r="CZ34" s="12" t="n">
        <v>0.0049468144</v>
      </c>
      <c r="DA34" s="12" t="n">
        <v>0.0050055673</v>
      </c>
      <c r="DB34" s="12" t="n">
        <v>0.0050855484</v>
      </c>
      <c r="DC34" s="12" t="n">
        <v>0.0047798813</v>
      </c>
      <c r="DD34" s="12" t="n">
        <v>0.0100877639</v>
      </c>
      <c r="DE34" s="12" t="n">
        <v>0.005048206</v>
      </c>
      <c r="DF34" s="12" t="n">
        <v>0.0002816758</v>
      </c>
      <c r="DG34" s="12" t="n">
        <v>0.004938236</v>
      </c>
      <c r="DH34" s="12" t="n">
        <v>0.0049951547</v>
      </c>
      <c r="DI34" s="12" t="n">
        <v>0.0050678207</v>
      </c>
      <c r="DJ34" s="12" t="n">
        <v>0.0047981185</v>
      </c>
      <c r="DK34" s="12" t="n">
        <v>0.0089907227</v>
      </c>
      <c r="DL34" s="12" t="n">
        <v>0.0050684017</v>
      </c>
      <c r="DM34" s="12" t="n">
        <v>0.0002418874</v>
      </c>
      <c r="DN34" s="12" t="n">
        <v>0.0049584503</v>
      </c>
      <c r="DO34" s="12" t="n">
        <v>0.0050224042</v>
      </c>
      <c r="DP34" s="12" t="n">
        <v>0.0051041883</v>
      </c>
      <c r="DQ34" s="12" t="n">
        <v>65.776062012</v>
      </c>
      <c r="DR34" s="12" t="n">
        <v>2535.0822754</v>
      </c>
      <c r="DS34" s="12" t="n">
        <v>1139.6532506</v>
      </c>
      <c r="DT34" s="12" t="n">
        <v>331.87166652</v>
      </c>
      <c r="DU34" s="12" t="n">
        <v>912.60839844</v>
      </c>
      <c r="DV34" s="12" t="n">
        <v>1129.6391602</v>
      </c>
      <c r="DW34" s="12" t="n">
        <v>1353.1004639</v>
      </c>
      <c r="DX34" s="12" t="n">
        <v>65.287338257</v>
      </c>
      <c r="DY34" s="12" t="n">
        <v>2672.6542969</v>
      </c>
      <c r="DZ34" s="12" t="n">
        <v>1203.643818</v>
      </c>
      <c r="EA34" s="12" t="n">
        <v>358.07701696</v>
      </c>
      <c r="EB34" s="12" t="n">
        <v>954.3291626</v>
      </c>
      <c r="EC34" s="12" t="n">
        <v>1191.704834</v>
      </c>
      <c r="ED34" s="12" t="n">
        <v>1440.3389893</v>
      </c>
      <c r="EE34" s="12" t="n">
        <v>63.728141785</v>
      </c>
      <c r="EF34" s="12" t="n">
        <v>2323.0500488</v>
      </c>
      <c r="EG34" s="12" t="n">
        <v>1059.388907</v>
      </c>
      <c r="EH34" s="12" t="n">
        <v>309.49040263</v>
      </c>
      <c r="EI34" s="12" t="n">
        <v>849.3760376</v>
      </c>
      <c r="EJ34" s="12" t="n">
        <v>1054.2889404</v>
      </c>
      <c r="EK34" s="12" t="n">
        <v>1264.0968018</v>
      </c>
      <c r="EL34" s="12" t="n">
        <v>0.1800111085</v>
      </c>
      <c r="EM34" s="12" t="n">
        <v>0.8460937738</v>
      </c>
      <c r="EN34" s="12" t="n">
        <v>0.5206867385</v>
      </c>
      <c r="EO34" s="12" t="n">
        <v>0.1055148278</v>
      </c>
      <c r="EP34" s="12" t="n">
        <v>0.4449814856</v>
      </c>
      <c r="EQ34" s="12" t="n">
        <v>0.5229297876</v>
      </c>
      <c r="ER34" s="12" t="n">
        <v>0.5962961912</v>
      </c>
      <c r="ES34" s="12" t="n">
        <v>0.2138415575</v>
      </c>
      <c r="ET34" s="12" t="n">
        <v>0.8418593407</v>
      </c>
      <c r="EU34" s="12" t="n">
        <v>0.5491980629</v>
      </c>
      <c r="EV34" s="12" t="n">
        <v>0.1072337061</v>
      </c>
      <c r="EW34" s="12" t="n">
        <v>0.4727393091</v>
      </c>
      <c r="EX34" s="12" t="n">
        <v>0.5535068512</v>
      </c>
      <c r="EY34" s="12" t="n">
        <v>0.6270352006</v>
      </c>
      <c r="EZ34" s="12" t="n">
        <v>0.1530347765</v>
      </c>
      <c r="FA34" s="12" t="n">
        <v>0.789285481</v>
      </c>
      <c r="FB34" s="12" t="n">
        <v>0.4694977028</v>
      </c>
      <c r="FC34" s="12" t="n">
        <v>0.0998467506</v>
      </c>
      <c r="FD34" s="12" t="n">
        <v>0.3978747726</v>
      </c>
      <c r="FE34" s="12" t="n">
        <v>0.4687987566</v>
      </c>
      <c r="FF34" s="12" t="n">
        <v>0.5391947627</v>
      </c>
      <c r="FG34" s="12" t="n">
        <v>0.0178832971</v>
      </c>
      <c r="FH34" s="12" t="n">
        <v>0.1977200359</v>
      </c>
      <c r="FI34" s="12" t="n">
        <v>0.0462628816</v>
      </c>
      <c r="FJ34" s="12" t="n">
        <v>0.016714888</v>
      </c>
      <c r="FK34" s="12" t="n">
        <v>0.03661431</v>
      </c>
      <c r="FL34" s="12" t="n">
        <v>0.0428413525</v>
      </c>
      <c r="FM34" s="12" t="n">
        <v>0.0508241355</v>
      </c>
      <c r="FN34" s="12" t="n">
        <v>0.0175345875</v>
      </c>
      <c r="FO34" s="12" t="n">
        <v>0.2081279755</v>
      </c>
      <c r="FP34" s="12" t="n">
        <v>0.0460466855</v>
      </c>
      <c r="FQ34" s="12" t="n">
        <v>0.0175749247</v>
      </c>
      <c r="FR34" s="12" t="n">
        <v>0.0363692194</v>
      </c>
      <c r="FS34" s="12" t="n">
        <v>0.0426571183</v>
      </c>
      <c r="FT34" s="12" t="n">
        <v>0.0501728281</v>
      </c>
      <c r="FU34" s="12" t="n">
        <v>0.0192058645</v>
      </c>
      <c r="FV34" s="12" t="n">
        <v>0.1941044778</v>
      </c>
      <c r="FW34" s="12" t="n">
        <v>0.047274595</v>
      </c>
      <c r="FX34" s="12" t="n">
        <v>0.0170878657</v>
      </c>
      <c r="FY34" s="12" t="n">
        <v>0.0373800248</v>
      </c>
      <c r="FZ34" s="12" t="n">
        <v>0.0436077639</v>
      </c>
      <c r="GA34" s="12" t="n">
        <v>0.0520973355</v>
      </c>
    </row>
    <row r="35" customFormat="false" ht="13.8" hidden="false" customHeight="false" outlineLevel="0" collapsed="false">
      <c r="A35" s="13" t="n">
        <v>34</v>
      </c>
      <c r="B35" s="13" t="n">
        <v>500.343869018386</v>
      </c>
      <c r="C35" s="13" t="n">
        <v>51.44387305</v>
      </c>
      <c r="D35" s="13" t="n">
        <v>30.19947946</v>
      </c>
      <c r="E35" s="13" t="n">
        <v>19.72</v>
      </c>
      <c r="F35" s="13" t="s">
        <v>181</v>
      </c>
      <c r="G35" s="13" t="n">
        <v>0</v>
      </c>
      <c r="H35" s="13" t="s">
        <v>185</v>
      </c>
      <c r="I35" s="13" t="n">
        <v>0</v>
      </c>
      <c r="J35" s="13" t="n">
        <v>99</v>
      </c>
      <c r="K35" s="13" t="n">
        <v>1730</v>
      </c>
      <c r="L35" s="13" t="n">
        <v>5500</v>
      </c>
      <c r="M35" s="13"/>
      <c r="N35" s="13"/>
      <c r="O35" s="13"/>
      <c r="P35" s="14" t="n">
        <f aca="false">_xlfn.IFS(M35=0,K35,M35&gt;0,(J35*K35+M35*N35)/(J35+M35))</f>
        <v>1730</v>
      </c>
      <c r="Q35" s="14" t="n">
        <f aca="false">_xlfn.IFS(M35=0,L35,M35&gt;0,(J35*L35+M35*O35)/(J35+M35))</f>
        <v>5500</v>
      </c>
      <c r="R35" s="0" t="s">
        <v>183</v>
      </c>
      <c r="S35" s="0" t="n">
        <v>2</v>
      </c>
      <c r="T35" s="0" t="n">
        <v>305381.992</v>
      </c>
      <c r="U35" s="0" t="n">
        <v>5702901.597</v>
      </c>
      <c r="V35" s="1" t="n">
        <v>607.73863548</v>
      </c>
      <c r="W35" s="1" t="n">
        <v>201.58960492</v>
      </c>
      <c r="X35" s="0" t="n">
        <v>12</v>
      </c>
      <c r="Y35" s="7" t="n">
        <v>0.746667</v>
      </c>
      <c r="Z35" s="7" t="n">
        <v>0.765</v>
      </c>
      <c r="AA35" s="7" t="n">
        <v>0.055728</v>
      </c>
      <c r="AB35" s="15" t="n">
        <f aca="false">SQRT((T35-298142)^2+(U35-5697101)^2)/1000</f>
        <v>9.27709058468624</v>
      </c>
      <c r="AC35" s="0" t="n">
        <v>51</v>
      </c>
      <c r="AD35" s="13" t="n">
        <v>53</v>
      </c>
      <c r="AE35" s="13" t="n">
        <v>55</v>
      </c>
      <c r="AF35" s="13" t="n">
        <v>23.6276386065652</v>
      </c>
      <c r="AG35" s="13" t="n">
        <v>19.4065868751902</v>
      </c>
      <c r="AH35" s="13" t="n">
        <v>42.9396023216739</v>
      </c>
      <c r="AI35" s="15" t="n">
        <v>342.434176533319</v>
      </c>
      <c r="AJ35" s="15" t="n">
        <v>149.893284134924</v>
      </c>
      <c r="AK35" s="15" t="n">
        <f aca="false">_xlfn.IFS(AND(H35="Pine",F35="n"),0.198*AF35^-0.757*AG35^1.342*AH35^0.642,AND(H35="Pine",F35="a"),0.144*AF35^-0.507*AG35^1.299*AH35^0.524,H35="Spruce",0.068*AF35^0.082*AG35^0.787*AH35^1.11,H35="Birch",0.183*AF35^-0.171*AG35^0.806*AH35^0.803,H35="Alder",0.048*AF35^0.156*AG35^0.514*AH35^1.165,H35="Oak",0.132*AF35^-0.037*AG35^0.633*AH35^1.039,H35="Aspen",0.445*AF35^0.651*AG35^-0.617*AH35^1.049)</f>
        <v>10.8070865512815</v>
      </c>
      <c r="AL35" s="15" t="n">
        <v>16.4125315532217</v>
      </c>
      <c r="AM35" s="15" t="n">
        <v>6.57804135854647</v>
      </c>
      <c r="AN35" s="15" t="n">
        <v>172.883857046692</v>
      </c>
      <c r="AO35" s="1" t="n">
        <v>375.614318847656</v>
      </c>
      <c r="AP35" s="1" t="n">
        <v>163.612838745117</v>
      </c>
      <c r="AQ35" s="15" t="n">
        <v>12.5990533828735</v>
      </c>
      <c r="AR35" s="15" t="n">
        <v>16.6586742401123</v>
      </c>
      <c r="AS35" s="15" t="n">
        <v>7.69057464599609</v>
      </c>
      <c r="AT35" s="1" t="n">
        <v>187.962097167969</v>
      </c>
      <c r="AU35" s="1" t="n">
        <v>368.674621582031</v>
      </c>
      <c r="AV35" s="1" t="n">
        <v>144.005569458008</v>
      </c>
      <c r="AW35" s="15" t="n">
        <v>10.8654804229736</v>
      </c>
      <c r="AX35" s="15" t="n">
        <v>15.3649768829346</v>
      </c>
      <c r="AY35" s="15" t="n">
        <v>7.97041273117065</v>
      </c>
      <c r="AZ35" s="1" t="n">
        <v>167.340957641602</v>
      </c>
      <c r="BA35" s="16" t="n">
        <f aca="false">_xlfn.IFS(AI35&lt;10,AI35,AI35&lt;250,AU35,AI35&gt;=250,AO35)</f>
        <v>375.614318847656</v>
      </c>
      <c r="BB35" s="17" t="n">
        <f aca="false">_xlfn.IFS(AI35&lt;10,AJ35,AI35&lt;250,AV35,AI35&gt;=250,AP35)*0.1</f>
        <v>16.3612838745117</v>
      </c>
      <c r="BC35" s="17" t="n">
        <f aca="false">_xlfn.IFS(AI35&lt;10,AK35,AI35&lt;250,AX35,AI35&gt;=250,AQ35)*0.1</f>
        <v>1.25990533828735</v>
      </c>
      <c r="BD35" s="4" t="n">
        <f aca="false">AR35*0.1</f>
        <v>1.66586742401123</v>
      </c>
      <c r="BE35" s="4" t="n">
        <f aca="false">AY35*0.1</f>
        <v>0.797041273117065</v>
      </c>
      <c r="BF35" s="3" t="n">
        <f aca="false">BB35+BD35+BE35</f>
        <v>18.82419257164</v>
      </c>
      <c r="BG35" s="12" t="n">
        <v>499.86</v>
      </c>
      <c r="BH35" s="12" t="n">
        <f aca="false">BS35*0.04</f>
        <v>481.88</v>
      </c>
      <c r="BI35" s="7" t="n">
        <f aca="false">BH35/BG35</f>
        <v>0.964029928379946</v>
      </c>
      <c r="BJ35" s="12" t="n">
        <v>12.61</v>
      </c>
      <c r="BK35" s="12" t="n">
        <v>12047</v>
      </c>
      <c r="BL35" s="12" t="n">
        <v>1.8615239859</v>
      </c>
      <c r="BM35" s="12" t="n">
        <v>22.156719208</v>
      </c>
      <c r="BN35" s="12" t="n">
        <v>17.167475465</v>
      </c>
      <c r="BO35" s="12" t="n">
        <v>2.155224644</v>
      </c>
      <c r="BP35" s="12" t="n">
        <v>15.885812759</v>
      </c>
      <c r="BQ35" s="12" t="n">
        <v>17.314458847</v>
      </c>
      <c r="BR35" s="12" t="n">
        <v>18.751029968</v>
      </c>
      <c r="BS35" s="12" t="n">
        <v>12047</v>
      </c>
      <c r="BT35" s="12" t="n">
        <v>0.7597908378</v>
      </c>
      <c r="BU35" s="12" t="n">
        <v>23.00828743</v>
      </c>
      <c r="BV35" s="12" t="n">
        <v>17.045065358</v>
      </c>
      <c r="BW35" s="12" t="n">
        <v>2.8601005941</v>
      </c>
      <c r="BX35" s="12" t="n">
        <v>15.71505928</v>
      </c>
      <c r="BY35" s="12" t="n">
        <v>17.512958527</v>
      </c>
      <c r="BZ35" s="12" t="n">
        <v>18.963319778</v>
      </c>
      <c r="CA35" s="12" t="n">
        <v>7</v>
      </c>
      <c r="CB35" s="12" t="n">
        <v>222</v>
      </c>
      <c r="CC35" s="12" t="n">
        <v>95.956526026</v>
      </c>
      <c r="CD35" s="12" t="n">
        <v>47.254804616</v>
      </c>
      <c r="CE35" s="12" t="n">
        <v>53</v>
      </c>
      <c r="CF35" s="12" t="n">
        <v>98</v>
      </c>
      <c r="CG35" s="12" t="n">
        <v>138</v>
      </c>
      <c r="CH35" s="12" t="n">
        <v>9</v>
      </c>
      <c r="CI35" s="12" t="n">
        <v>240</v>
      </c>
      <c r="CJ35" s="12" t="n">
        <v>114.79560032</v>
      </c>
      <c r="CK35" s="12" t="n">
        <v>55.440277446</v>
      </c>
      <c r="CL35" s="12" t="n">
        <v>65</v>
      </c>
      <c r="CM35" s="12" t="n">
        <v>117</v>
      </c>
      <c r="CN35" s="12" t="n">
        <v>164</v>
      </c>
      <c r="CO35" s="12" t="n">
        <v>8</v>
      </c>
      <c r="CP35" s="12" t="n">
        <v>201</v>
      </c>
      <c r="CQ35" s="12" t="n">
        <v>85.708957393</v>
      </c>
      <c r="CR35" s="12" t="n">
        <v>39.154679085</v>
      </c>
      <c r="CS35" s="12" t="n">
        <v>51</v>
      </c>
      <c r="CT35" s="12" t="n">
        <v>85</v>
      </c>
      <c r="CU35" s="12" t="n">
        <v>119</v>
      </c>
      <c r="CV35" s="12" t="n">
        <v>0.0047979415</v>
      </c>
      <c r="CW35" s="12" t="n">
        <v>0.0852287412</v>
      </c>
      <c r="CX35" s="12" t="n">
        <v>0.005664387</v>
      </c>
      <c r="CY35" s="12" t="n">
        <v>0.002914764</v>
      </c>
      <c r="CZ35" s="12" t="n">
        <v>0.0049792076</v>
      </c>
      <c r="DA35" s="12" t="n">
        <v>0.0050757336</v>
      </c>
      <c r="DB35" s="12" t="n">
        <v>0.0053078206</v>
      </c>
      <c r="DC35" s="12" t="n">
        <v>0.0047848574</v>
      </c>
      <c r="DD35" s="12" t="n">
        <v>0.0790669024</v>
      </c>
      <c r="DE35" s="12" t="n">
        <v>0.0057082189</v>
      </c>
      <c r="DF35" s="12" t="n">
        <v>0.0032818167</v>
      </c>
      <c r="DG35" s="12" t="n">
        <v>0.0049709198</v>
      </c>
      <c r="DH35" s="12" t="n">
        <v>0.0050648581</v>
      </c>
      <c r="DI35" s="12" t="n">
        <v>0.0053046402</v>
      </c>
      <c r="DJ35" s="12" t="n">
        <v>0.0048016012</v>
      </c>
      <c r="DK35" s="12" t="n">
        <v>0.0954476222</v>
      </c>
      <c r="DL35" s="12" t="n">
        <v>0.0057446812</v>
      </c>
      <c r="DM35" s="12" t="n">
        <v>0.0033074443</v>
      </c>
      <c r="DN35" s="12" t="n">
        <v>0.0049902149</v>
      </c>
      <c r="DO35" s="12" t="n">
        <v>0.0050863833</v>
      </c>
      <c r="DP35" s="12" t="n">
        <v>0.0053289412</v>
      </c>
      <c r="DQ35" s="12" t="n">
        <v>1.5858854055</v>
      </c>
      <c r="DR35" s="12" t="n">
        <v>2789.5830078</v>
      </c>
      <c r="DS35" s="12" t="n">
        <v>963.21827745</v>
      </c>
      <c r="DT35" s="12" t="n">
        <v>463.45957209</v>
      </c>
      <c r="DU35" s="12" t="n">
        <v>638.1885376</v>
      </c>
      <c r="DV35" s="12" t="n">
        <v>976.50250244</v>
      </c>
      <c r="DW35" s="12" t="n">
        <v>1280.8496094</v>
      </c>
      <c r="DX35" s="12" t="n">
        <v>1.553078413</v>
      </c>
      <c r="DY35" s="12" t="n">
        <v>3144.6162109</v>
      </c>
      <c r="DZ35" s="12" t="n">
        <v>1014.7904309</v>
      </c>
      <c r="EA35" s="12" t="n">
        <v>499.07558059</v>
      </c>
      <c r="EB35" s="12" t="n">
        <v>661.67248535</v>
      </c>
      <c r="EC35" s="12" t="n">
        <v>1024.9672852</v>
      </c>
      <c r="ED35" s="12" t="n">
        <v>1358.8391113</v>
      </c>
      <c r="EE35" s="12" t="n">
        <v>1.6519527435</v>
      </c>
      <c r="EF35" s="12" t="n">
        <v>2663.2663574</v>
      </c>
      <c r="EG35" s="12" t="n">
        <v>898.31177234</v>
      </c>
      <c r="EH35" s="12" t="n">
        <v>428.71780644</v>
      </c>
      <c r="EI35" s="12" t="n">
        <v>602.7980957</v>
      </c>
      <c r="EJ35" s="12" t="n">
        <v>917.37158203</v>
      </c>
      <c r="EK35" s="12" t="n">
        <v>1196.7521973</v>
      </c>
      <c r="EL35" s="12" t="n">
        <v>0.0728095621</v>
      </c>
      <c r="EM35" s="12" t="n">
        <v>0.8897480965</v>
      </c>
      <c r="EN35" s="12" t="n">
        <v>0.5243223854</v>
      </c>
      <c r="EO35" s="12" t="n">
        <v>0.1283660406</v>
      </c>
      <c r="EP35" s="12" t="n">
        <v>0.431977123</v>
      </c>
      <c r="EQ35" s="12" t="n">
        <v>0.5227536559</v>
      </c>
      <c r="ER35" s="12" t="n">
        <v>0.6185155511</v>
      </c>
      <c r="ES35" s="12" t="n">
        <v>0.0242724884</v>
      </c>
      <c r="ET35" s="12" t="n">
        <v>0.9019196034</v>
      </c>
      <c r="EU35" s="12" t="n">
        <v>0.5519156505</v>
      </c>
      <c r="EV35" s="12" t="n">
        <v>0.1255703687</v>
      </c>
      <c r="EW35" s="12" t="n">
        <v>0.4638532996</v>
      </c>
      <c r="EX35" s="12" t="n">
        <v>0.5524612665</v>
      </c>
      <c r="EY35" s="12" t="n">
        <v>0.643486917</v>
      </c>
      <c r="EZ35" s="12" t="n">
        <v>-0.0181881525</v>
      </c>
      <c r="FA35" s="12" t="n">
        <v>0.8727049828</v>
      </c>
      <c r="FB35" s="12" t="n">
        <v>0.483959581</v>
      </c>
      <c r="FC35" s="12" t="n">
        <v>0.1185034241</v>
      </c>
      <c r="FD35" s="12" t="n">
        <v>0.3995791972</v>
      </c>
      <c r="FE35" s="12" t="n">
        <v>0.4804067314</v>
      </c>
      <c r="FF35" s="12" t="n">
        <v>0.5667755008</v>
      </c>
      <c r="FG35" s="12" t="n">
        <v>0.0164329316</v>
      </c>
      <c r="FH35" s="12" t="n">
        <v>0.610193193</v>
      </c>
      <c r="FI35" s="12" t="n">
        <v>0.0696158003</v>
      </c>
      <c r="FJ35" s="12" t="n">
        <v>0.058123735</v>
      </c>
      <c r="FK35" s="12" t="n">
        <v>0.0410848036</v>
      </c>
      <c r="FL35" s="12" t="n">
        <v>0.0507999882</v>
      </c>
      <c r="FM35" s="12" t="n">
        <v>0.0707141757</v>
      </c>
      <c r="FN35" s="12" t="n">
        <v>0.0149300024</v>
      </c>
      <c r="FO35" s="12" t="n">
        <v>0.5958561301</v>
      </c>
      <c r="FP35" s="12" t="n">
        <v>0.0697434535</v>
      </c>
      <c r="FQ35" s="12" t="n">
        <v>0.0608827617</v>
      </c>
      <c r="FR35" s="12" t="n">
        <v>0.0400916934</v>
      </c>
      <c r="FS35" s="12" t="n">
        <v>0.0497405864</v>
      </c>
      <c r="FT35" s="12" t="n">
        <v>0.0702024549</v>
      </c>
      <c r="FU35" s="12" t="n">
        <v>0.0155422976</v>
      </c>
      <c r="FV35" s="12" t="n">
        <v>0.6317872405</v>
      </c>
      <c r="FW35" s="12" t="n">
        <v>0.0712692782</v>
      </c>
      <c r="FX35" s="12" t="n">
        <v>0.0608000235</v>
      </c>
      <c r="FY35" s="12" t="n">
        <v>0.041371204</v>
      </c>
      <c r="FZ35" s="12" t="n">
        <v>0.0515012592</v>
      </c>
      <c r="GA35" s="12" t="n">
        <v>0.0718112886</v>
      </c>
    </row>
    <row r="36" customFormat="false" ht="13.8" hidden="false" customHeight="false" outlineLevel="0" collapsed="false">
      <c r="A36" s="13" t="n">
        <v>35</v>
      </c>
      <c r="B36" s="13" t="n">
        <v>500.343869018386</v>
      </c>
      <c r="C36" s="13" t="n">
        <v>51.44320889</v>
      </c>
      <c r="D36" s="13" t="n">
        <v>30.1971513</v>
      </c>
      <c r="E36" s="13" t="n">
        <v>15.17</v>
      </c>
      <c r="F36" s="13" t="s">
        <v>181</v>
      </c>
      <c r="G36" s="13" t="n">
        <v>0</v>
      </c>
      <c r="H36" s="13" t="s">
        <v>182</v>
      </c>
      <c r="I36" s="13" t="n">
        <v>2</v>
      </c>
      <c r="J36" s="13" t="n">
        <v>94</v>
      </c>
      <c r="K36" s="13" t="n">
        <v>580</v>
      </c>
      <c r="L36" s="13" t="n">
        <v>2160</v>
      </c>
      <c r="M36" s="13"/>
      <c r="N36" s="13"/>
      <c r="O36" s="13"/>
      <c r="P36" s="14" t="n">
        <f aca="false">_xlfn.IFS(M36=0,K36,M36&gt;0,(J36*K36+M36*N36)/(J36+M36))</f>
        <v>580</v>
      </c>
      <c r="Q36" s="14" t="n">
        <f aca="false">_xlfn.IFS(M36=0,L36,M36&gt;0,(J36*L36+M36*O36)/(J36+M36))</f>
        <v>2160</v>
      </c>
      <c r="R36" s="0" t="s">
        <v>183</v>
      </c>
      <c r="S36" s="0" t="n">
        <v>4</v>
      </c>
      <c r="T36" s="0" t="n">
        <v>305226.738</v>
      </c>
      <c r="U36" s="0" t="n">
        <v>5702835.289</v>
      </c>
      <c r="V36" s="1" t="n">
        <v>639.12797287</v>
      </c>
      <c r="W36" s="1" t="n">
        <v>211.22998282</v>
      </c>
      <c r="X36" s="0" t="n">
        <v>14</v>
      </c>
      <c r="Y36" s="7" t="n">
        <v>0.735714</v>
      </c>
      <c r="Z36" s="7" t="n">
        <v>0.73</v>
      </c>
      <c r="AA36" s="7" t="n">
        <v>0.01879</v>
      </c>
      <c r="AB36" s="15" t="n">
        <f aca="false">SQRT((T36-298142)^2+(U36-5697101)^2)/1000</f>
        <v>9.11458078378615</v>
      </c>
      <c r="AC36" s="0" t="n">
        <v>51</v>
      </c>
      <c r="AD36" s="13" t="n">
        <v>41</v>
      </c>
      <c r="AE36" s="13" t="n">
        <v>65</v>
      </c>
      <c r="AF36" s="13" t="n">
        <v>19.290181728307</v>
      </c>
      <c r="AG36" s="13" t="n">
        <v>20.0964495929078</v>
      </c>
      <c r="AH36" s="13" t="n">
        <v>21.0279258892759</v>
      </c>
      <c r="AI36" s="15" t="n">
        <v>190.956739071859</v>
      </c>
      <c r="AJ36" s="15" t="n">
        <v>100.453798823132</v>
      </c>
      <c r="AK36" s="15" t="n">
        <f aca="false">_xlfn.IFS(AND(H36="Pine",F36="n"),0.198*AF36^-0.757*AG36^1.342*AH36^0.642,AND(H36="Pine",F36="a"),0.144*AF36^-0.507*AG36^1.299*AH36^0.524,H36="Spruce",0.068*AF36^0.082*AG36^0.787*AH36^1.11,H36="Birch",0.183*AF36^-0.171*AG36^0.806*AH36^0.803,H36="Alder",0.048*AF36^0.156*AG36^0.514*AH36^1.165,H36="Oak",0.132*AF36^-0.037*AG36^0.633*AH36^1.039,H36="Aspen",0.445*AF36^0.651*AG36^-0.617*AH36^1.049)</f>
        <v>14.2948072970159</v>
      </c>
      <c r="AL36" s="15" t="n">
        <v>12.925340320646</v>
      </c>
      <c r="AM36" s="15" t="n">
        <v>2.44754871768392</v>
      </c>
      <c r="AN36" s="15" t="n">
        <v>115.826687861462</v>
      </c>
      <c r="AO36" s="1" t="n">
        <v>186.561660766602</v>
      </c>
      <c r="AP36" s="1" t="n">
        <v>111.235565185547</v>
      </c>
      <c r="AQ36" s="15" t="n">
        <v>15.5237503051758</v>
      </c>
      <c r="AR36" s="15" t="n">
        <v>12.769660949707</v>
      </c>
      <c r="AS36" s="15" t="n">
        <v>2.82016015052795</v>
      </c>
      <c r="AT36" s="1" t="n">
        <v>126.825386047363</v>
      </c>
      <c r="AU36" s="1" t="n">
        <v>195.867172241211</v>
      </c>
      <c r="AV36" s="1" t="n">
        <v>105.247817993164</v>
      </c>
      <c r="AW36" s="15" t="n">
        <v>13.699315071106</v>
      </c>
      <c r="AX36" s="15" t="n">
        <v>9.49801826477051</v>
      </c>
      <c r="AY36" s="15" t="n">
        <v>2.69078946113586</v>
      </c>
      <c r="AZ36" s="1" t="n">
        <v>117.436622619629</v>
      </c>
      <c r="BA36" s="16" t="n">
        <f aca="false">_xlfn.IFS(AI36&lt;10,AI36,AI36&lt;250,AU36,AI36&gt;=250,AO36)</f>
        <v>195.867172241211</v>
      </c>
      <c r="BB36" s="17" t="n">
        <f aca="false">_xlfn.IFS(AI36&lt;10,AJ36,AI36&lt;250,AV36,AI36&gt;=250,AP36)*0.1</f>
        <v>10.5247817993164</v>
      </c>
      <c r="BC36" s="17" t="n">
        <f aca="false">_xlfn.IFS(AI36&lt;10,AK36,AI36&lt;250,AX36,AI36&gt;=250,AQ36)*0.1</f>
        <v>0.949801826477051</v>
      </c>
      <c r="BD36" s="4" t="n">
        <f aca="false">AR36*0.1</f>
        <v>1.2769660949707</v>
      </c>
      <c r="BE36" s="4" t="n">
        <f aca="false">AY36*0.1</f>
        <v>0.269078946113586</v>
      </c>
      <c r="BF36" s="3" t="n">
        <f aca="false">BB36+BD36+BE36</f>
        <v>12.0708268404007</v>
      </c>
      <c r="BG36" s="12" t="n">
        <v>499.859</v>
      </c>
      <c r="BH36" s="12" t="n">
        <f aca="false">BS36*0.04</f>
        <v>476.72</v>
      </c>
      <c r="BI36" s="7" t="n">
        <f aca="false">BH36/BG36</f>
        <v>0.95370894592275</v>
      </c>
      <c r="BJ36" s="12" t="n">
        <v>12.61</v>
      </c>
      <c r="BK36" s="12" t="n">
        <v>11918</v>
      </c>
      <c r="BL36" s="12" t="n">
        <v>2.6191511154</v>
      </c>
      <c r="BM36" s="12" t="n">
        <v>22.246313095</v>
      </c>
      <c r="BN36" s="12" t="n">
        <v>15.907080786</v>
      </c>
      <c r="BO36" s="12" t="n">
        <v>3.0713878252</v>
      </c>
      <c r="BP36" s="12" t="n">
        <v>14.122839928</v>
      </c>
      <c r="BQ36" s="12" t="n">
        <v>16.06231308</v>
      </c>
      <c r="BR36" s="12" t="n">
        <v>18.142278671</v>
      </c>
      <c r="BS36" s="12" t="n">
        <v>11918</v>
      </c>
      <c r="BT36" s="12" t="n">
        <v>0.5145314336</v>
      </c>
      <c r="BU36" s="12" t="n">
        <v>22.088594437</v>
      </c>
      <c r="BV36" s="12" t="n">
        <v>14.084825696</v>
      </c>
      <c r="BW36" s="12" t="n">
        <v>4.852063316</v>
      </c>
      <c r="BX36" s="12" t="n">
        <v>12.335310936</v>
      </c>
      <c r="BY36" s="12" t="n">
        <v>14.988113403</v>
      </c>
      <c r="BZ36" s="12" t="n">
        <v>17.523399353</v>
      </c>
      <c r="CA36" s="12" t="n">
        <v>5</v>
      </c>
      <c r="CB36" s="12" t="n">
        <v>249</v>
      </c>
      <c r="CC36" s="12" t="n">
        <v>97.910979197</v>
      </c>
      <c r="CD36" s="12" t="n">
        <v>54.732426583</v>
      </c>
      <c r="CE36" s="12" t="n">
        <v>49</v>
      </c>
      <c r="CF36" s="12" t="n">
        <v>88</v>
      </c>
      <c r="CG36" s="12" t="n">
        <v>146</v>
      </c>
      <c r="CH36" s="12" t="n">
        <v>8</v>
      </c>
      <c r="CI36" s="12" t="n">
        <v>250</v>
      </c>
      <c r="CJ36" s="12" t="n">
        <v>113.12449856</v>
      </c>
      <c r="CK36" s="12" t="n">
        <v>55.110594104</v>
      </c>
      <c r="CL36" s="12" t="n">
        <v>65</v>
      </c>
      <c r="CM36" s="12" t="n">
        <v>105</v>
      </c>
      <c r="CN36" s="12" t="n">
        <v>161</v>
      </c>
      <c r="CO36" s="12" t="n">
        <v>6</v>
      </c>
      <c r="CP36" s="12" t="n">
        <v>243</v>
      </c>
      <c r="CQ36" s="12" t="n">
        <v>81.028904796</v>
      </c>
      <c r="CR36" s="12" t="n">
        <v>40.484457817</v>
      </c>
      <c r="CS36" s="12" t="n">
        <v>46</v>
      </c>
      <c r="CT36" s="12" t="n">
        <v>74</v>
      </c>
      <c r="CU36" s="12" t="n">
        <v>113</v>
      </c>
      <c r="CV36" s="12" t="n">
        <v>0.0047828248</v>
      </c>
      <c r="CW36" s="12" t="n">
        <v>0.0417449176</v>
      </c>
      <c r="CX36" s="12" t="n">
        <v>0.0055306283</v>
      </c>
      <c r="CY36" s="12" t="n">
        <v>0.0014518784</v>
      </c>
      <c r="CZ36" s="12" t="n">
        <v>0.0049810614</v>
      </c>
      <c r="DA36" s="12" t="n">
        <v>0.0050963159</v>
      </c>
      <c r="DB36" s="12" t="n">
        <v>0.005439668</v>
      </c>
      <c r="DC36" s="12" t="n">
        <v>0.004780448</v>
      </c>
      <c r="DD36" s="12" t="n">
        <v>0.029579388</v>
      </c>
      <c r="DE36" s="12" t="n">
        <v>0.005479279</v>
      </c>
      <c r="DF36" s="12" t="n">
        <v>0.0012763132</v>
      </c>
      <c r="DG36" s="12" t="n">
        <v>0.0049790922</v>
      </c>
      <c r="DH36" s="12" t="n">
        <v>0.0050936164</v>
      </c>
      <c r="DI36" s="12" t="n">
        <v>0.0054139337</v>
      </c>
      <c r="DJ36" s="12" t="n">
        <v>0.0047909194</v>
      </c>
      <c r="DK36" s="12" t="n">
        <v>0.0642660856</v>
      </c>
      <c r="DL36" s="12" t="n">
        <v>0.005594582</v>
      </c>
      <c r="DM36" s="12" t="n">
        <v>0.0016170923</v>
      </c>
      <c r="DN36" s="12" t="n">
        <v>0.0049999557</v>
      </c>
      <c r="DO36" s="12" t="n">
        <v>0.0051191356</v>
      </c>
      <c r="DP36" s="12" t="n">
        <v>0.0054952563</v>
      </c>
      <c r="DQ36" s="12" t="n">
        <v>3.6299884319</v>
      </c>
      <c r="DR36" s="12" t="n">
        <v>3298.9799805</v>
      </c>
      <c r="DS36" s="12" t="n">
        <v>914.91348023</v>
      </c>
      <c r="DT36" s="12" t="n">
        <v>522.67923788</v>
      </c>
      <c r="DU36" s="12" t="n">
        <v>508.3197937</v>
      </c>
      <c r="DV36" s="12" t="n">
        <v>891.44006348</v>
      </c>
      <c r="DW36" s="12" t="n">
        <v>1259.0523682</v>
      </c>
      <c r="DX36" s="12" t="n">
        <v>4.7530035973</v>
      </c>
      <c r="DY36" s="12" t="n">
        <v>3589.1787109</v>
      </c>
      <c r="DZ36" s="12" t="n">
        <v>929.34523303</v>
      </c>
      <c r="EA36" s="12" t="n">
        <v>524.46793123</v>
      </c>
      <c r="EB36" s="12" t="n">
        <v>525.89123535</v>
      </c>
      <c r="EC36" s="12" t="n">
        <v>902.02960205</v>
      </c>
      <c r="ED36" s="12" t="n">
        <v>1270.956543</v>
      </c>
      <c r="EE36" s="12" t="n">
        <v>4.0211167336</v>
      </c>
      <c r="EF36" s="12" t="n">
        <v>3006.348877</v>
      </c>
      <c r="EG36" s="12" t="n">
        <v>831.48684678</v>
      </c>
      <c r="EH36" s="12" t="n">
        <v>475.92720137</v>
      </c>
      <c r="EI36" s="12" t="n">
        <v>461.50939941</v>
      </c>
      <c r="EJ36" s="12" t="n">
        <v>812.9418335</v>
      </c>
      <c r="EK36" s="12" t="n">
        <v>1142.3554688</v>
      </c>
      <c r="EL36" s="12" t="n">
        <v>0.051926069</v>
      </c>
      <c r="EM36" s="12" t="n">
        <v>0.8743056655</v>
      </c>
      <c r="EN36" s="12" t="n">
        <v>0.5443885807</v>
      </c>
      <c r="EO36" s="12" t="n">
        <v>0.1276149735</v>
      </c>
      <c r="EP36" s="12" t="n">
        <v>0.4557861388</v>
      </c>
      <c r="EQ36" s="12" t="n">
        <v>0.5433573723</v>
      </c>
      <c r="ER36" s="12" t="n">
        <v>0.6349408031</v>
      </c>
      <c r="ES36" s="12" t="n">
        <v>0.0548461191</v>
      </c>
      <c r="ET36" s="12" t="n">
        <v>0.8769164681</v>
      </c>
      <c r="EU36" s="12" t="n">
        <v>0.5533111627</v>
      </c>
      <c r="EV36" s="12" t="n">
        <v>0.1258912841</v>
      </c>
      <c r="EW36" s="12" t="n">
        <v>0.4654766023</v>
      </c>
      <c r="EX36" s="12" t="n">
        <v>0.5533192754</v>
      </c>
      <c r="EY36" s="12" t="n">
        <v>0.6431087852</v>
      </c>
      <c r="EZ36" s="12" t="n">
        <v>0.0435049161</v>
      </c>
      <c r="FA36" s="12" t="n">
        <v>0.8489866853</v>
      </c>
      <c r="FB36" s="12" t="n">
        <v>0.4837062715</v>
      </c>
      <c r="FC36" s="12" t="n">
        <v>0.1175120435</v>
      </c>
      <c r="FD36" s="12" t="n">
        <v>0.4028789401</v>
      </c>
      <c r="FE36" s="12" t="n">
        <v>0.4812244475</v>
      </c>
      <c r="FF36" s="12" t="n">
        <v>0.5640890598</v>
      </c>
      <c r="FG36" s="12" t="n">
        <v>0.0154085001</v>
      </c>
      <c r="FH36" s="12" t="n">
        <v>0.5231182575</v>
      </c>
      <c r="FI36" s="12" t="n">
        <v>0.0729564435</v>
      </c>
      <c r="FJ36" s="12" t="n">
        <v>0.0521345299</v>
      </c>
      <c r="FK36" s="12" t="n">
        <v>0.0414344966</v>
      </c>
      <c r="FL36" s="12" t="n">
        <v>0.0542382859</v>
      </c>
      <c r="FM36" s="12" t="n">
        <v>0.0835738182</v>
      </c>
      <c r="FN36" s="12" t="n">
        <v>0.0144333057</v>
      </c>
      <c r="FO36" s="12" t="n">
        <v>0.5001912713</v>
      </c>
      <c r="FP36" s="12" t="n">
        <v>0.0717663764</v>
      </c>
      <c r="FQ36" s="12" t="n">
        <v>0.050647466</v>
      </c>
      <c r="FR36" s="12" t="n">
        <v>0.0414735526</v>
      </c>
      <c r="FS36" s="12" t="n">
        <v>0.0536159687</v>
      </c>
      <c r="FT36" s="12" t="n">
        <v>0.0816147327</v>
      </c>
      <c r="FU36" s="12" t="n">
        <v>0.0136800129</v>
      </c>
      <c r="FV36" s="12" t="n">
        <v>0.5682398081</v>
      </c>
      <c r="FW36" s="12" t="n">
        <v>0.0744603073</v>
      </c>
      <c r="FX36" s="12" t="n">
        <v>0.0528034185</v>
      </c>
      <c r="FY36" s="12" t="n">
        <v>0.0426525101</v>
      </c>
      <c r="FZ36" s="12" t="n">
        <v>0.0554493479</v>
      </c>
      <c r="GA36" s="12" t="n">
        <v>0.085477598</v>
      </c>
    </row>
    <row r="37" customFormat="false" ht="13.8" hidden="false" customHeight="false" outlineLevel="0" collapsed="false">
      <c r="A37" s="13" t="n">
        <v>36</v>
      </c>
      <c r="B37" s="13" t="n">
        <v>249.965217712587</v>
      </c>
      <c r="C37" s="13" t="n">
        <v>51.39971316</v>
      </c>
      <c r="D37" s="13" t="n">
        <v>30.20357251</v>
      </c>
      <c r="E37" s="13" t="n">
        <v>15.17</v>
      </c>
      <c r="F37" s="13" t="s">
        <v>184</v>
      </c>
      <c r="G37" s="13" t="n">
        <v>1</v>
      </c>
      <c r="H37" s="13" t="s">
        <v>182</v>
      </c>
      <c r="I37" s="13" t="n">
        <v>2</v>
      </c>
      <c r="J37" s="13" t="n">
        <v>99</v>
      </c>
      <c r="K37" s="13" t="n">
        <v>252</v>
      </c>
      <c r="L37" s="13" t="n">
        <v>4300</v>
      </c>
      <c r="M37" s="13"/>
      <c r="N37" s="13"/>
      <c r="O37" s="13"/>
      <c r="P37" s="14" t="n">
        <f aca="false">_xlfn.IFS(M37=0,K37,M37&gt;0,(J37*K37+M37*N37)/(J37+M37))</f>
        <v>252</v>
      </c>
      <c r="Q37" s="14" t="n">
        <f aca="false">_xlfn.IFS(M37=0,L37,M37&gt;0,(J37*L37+M37*O37)/(J37+M37))</f>
        <v>4300</v>
      </c>
      <c r="R37" s="0" t="s">
        <v>188</v>
      </c>
      <c r="S37" s="0" t="n">
        <v>1</v>
      </c>
      <c r="T37" s="0" t="n">
        <v>305489.023</v>
      </c>
      <c r="U37" s="0" t="n">
        <v>5697983.729</v>
      </c>
      <c r="V37" s="1" t="n">
        <v>535.64450587</v>
      </c>
      <c r="W37" s="1" t="n">
        <v>142.7032144</v>
      </c>
      <c r="X37" s="0" t="n">
        <v>111</v>
      </c>
      <c r="Y37" s="7" t="n">
        <v>0.562613</v>
      </c>
      <c r="Z37" s="7" t="n">
        <v>0.56</v>
      </c>
      <c r="AA37" s="7" t="n">
        <v>0.05047</v>
      </c>
      <c r="AB37" s="15" t="n">
        <f aca="false">SQRT((T37-298142)^2+(U37-5697101)^2)/1000</f>
        <v>7.39986198857589</v>
      </c>
      <c r="AC37" s="0" t="n">
        <v>83</v>
      </c>
      <c r="AD37" s="13" t="n">
        <v>30</v>
      </c>
      <c r="AE37" s="13" t="n">
        <v>60</v>
      </c>
      <c r="AF37" s="13" t="n">
        <v>12.3071794764953</v>
      </c>
      <c r="AG37" s="13" t="n">
        <v>13.5893534670357</v>
      </c>
      <c r="AH37" s="13" t="n">
        <v>14.2773834181263</v>
      </c>
      <c r="AI37" s="15" t="n">
        <v>103.374800529949</v>
      </c>
      <c r="AJ37" s="15" t="n">
        <v>54.1372656813137</v>
      </c>
      <c r="AK37" s="15" t="n">
        <f aca="false">_xlfn.IFS(AND(H37="Pine",F37="n"),0.198*AF37^-0.757*AG37^1.342*AH37^0.642,AND(H37="Pine",F37="a"),0.144*AF37^-0.507*AG37^1.299*AH37^0.524,H37="Spruce",0.068*AF37^0.082*AG37^0.787*AH37^1.11,H37="Birch",0.183*AF37^-0.171*AG37^0.806*AH37^0.803,H37="Alder",0.048*AF37^0.156*AG37^0.514*AH37^1.165,H37="Oak",0.132*AF37^-0.037*AG37^0.633*AH37^1.039,H37="Aspen",0.445*AF37^0.651*AG37^-0.617*AH37^1.049)</f>
        <v>8.25230086408662</v>
      </c>
      <c r="AL37" s="15" t="n">
        <v>9.39481160253999</v>
      </c>
      <c r="AM37" s="15" t="n">
        <v>2.09022756166583</v>
      </c>
      <c r="AN37" s="15" t="n">
        <v>65.6223048455195</v>
      </c>
      <c r="AO37" s="1" t="n">
        <v>114.52661895752</v>
      </c>
      <c r="AP37" s="1" t="n">
        <v>48.1798553466797</v>
      </c>
      <c r="AQ37" s="15" t="n">
        <v>8.17332363128662</v>
      </c>
      <c r="AR37" s="15" t="n">
        <v>11.985408782959</v>
      </c>
      <c r="AS37" s="15" t="n">
        <v>3.09856081008911</v>
      </c>
      <c r="AT37" s="1" t="n">
        <v>63.2638244628906</v>
      </c>
      <c r="AU37" s="1" t="n">
        <v>107.169357299805</v>
      </c>
      <c r="AV37" s="1" t="n">
        <v>49.6352729797363</v>
      </c>
      <c r="AW37" s="15" t="n">
        <v>7.77455234527588</v>
      </c>
      <c r="AX37" s="15" t="n">
        <v>10.2957935333252</v>
      </c>
      <c r="AY37" s="15" t="n">
        <v>2.52923059463501</v>
      </c>
      <c r="AZ37" s="1" t="n">
        <v>62.4603004455566</v>
      </c>
      <c r="BA37" s="16" t="n">
        <f aca="false">_xlfn.IFS(AI37&lt;10,AI37,AI37&lt;250,AU37,AI37&gt;=250,AO37)</f>
        <v>107.169357299805</v>
      </c>
      <c r="BB37" s="17" t="n">
        <f aca="false">_xlfn.IFS(AI37&lt;10,AJ37,AI37&lt;250,AV37,AI37&gt;=250,AP37)*0.1</f>
        <v>4.96352729797363</v>
      </c>
      <c r="BC37" s="17" t="n">
        <f aca="false">_xlfn.IFS(AI37&lt;10,AK37,AI37&lt;250,AX37,AI37&gt;=250,AQ37)*0.1</f>
        <v>1.02957935333252</v>
      </c>
      <c r="BD37" s="4" t="n">
        <f aca="false">AR37*0.1</f>
        <v>1.1985408782959</v>
      </c>
      <c r="BE37" s="4" t="n">
        <f aca="false">AY37*0.1</f>
        <v>0.252923059463501</v>
      </c>
      <c r="BF37" s="3" t="n">
        <f aca="false">BB37+BD37+BE37</f>
        <v>6.41499123573303</v>
      </c>
      <c r="BG37" s="12" t="n">
        <v>249.938</v>
      </c>
      <c r="BH37" s="12" t="n">
        <f aca="false">BS37*0.04</f>
        <v>39.28</v>
      </c>
      <c r="BI37" s="7" t="n">
        <f aca="false">BH37/BG37</f>
        <v>0.157158975425906</v>
      </c>
      <c r="BJ37" s="12" t="n">
        <v>8.92</v>
      </c>
      <c r="BK37" s="12" t="n">
        <v>982</v>
      </c>
      <c r="BL37" s="12" t="n">
        <v>0</v>
      </c>
      <c r="BM37" s="12" t="n">
        <v>13.460268021</v>
      </c>
      <c r="BN37" s="12" t="n">
        <v>3.521593151</v>
      </c>
      <c r="BO37" s="12" t="n">
        <v>4.3974547464</v>
      </c>
      <c r="BP37" s="12" t="n">
        <v>1.58416E-005</v>
      </c>
      <c r="BQ37" s="12" t="n">
        <v>0.8608708382</v>
      </c>
      <c r="BR37" s="12" t="n">
        <v>6.8398594856</v>
      </c>
      <c r="BS37" s="12" t="n">
        <v>982</v>
      </c>
      <c r="BT37" s="12" t="n">
        <v>1.5333374739</v>
      </c>
      <c r="BU37" s="12" t="n">
        <v>14.235052109</v>
      </c>
      <c r="BV37" s="12" t="n">
        <v>9.3511452658</v>
      </c>
      <c r="BW37" s="12" t="n">
        <v>3.1808793465</v>
      </c>
      <c r="BX37" s="12" t="n">
        <v>7.1211333275</v>
      </c>
      <c r="BY37" s="12" t="n">
        <v>10.426213264</v>
      </c>
      <c r="BZ37" s="12" t="n">
        <v>11.82329464</v>
      </c>
      <c r="CA37" s="12" t="n">
        <v>25</v>
      </c>
      <c r="CB37" s="12" t="n">
        <v>247</v>
      </c>
      <c r="CC37" s="12" t="n">
        <v>136.16191388</v>
      </c>
      <c r="CD37" s="12" t="n">
        <v>46.024322716</v>
      </c>
      <c r="CE37" s="12" t="n">
        <v>101</v>
      </c>
      <c r="CF37" s="12" t="n">
        <v>140</v>
      </c>
      <c r="CG37" s="12" t="n">
        <v>173</v>
      </c>
      <c r="CH37" s="12" t="n">
        <v>20</v>
      </c>
      <c r="CI37" s="12" t="n">
        <v>238</v>
      </c>
      <c r="CJ37" s="12" t="n">
        <v>134.95011164</v>
      </c>
      <c r="CK37" s="12" t="n">
        <v>44.643445834</v>
      </c>
      <c r="CL37" s="12" t="n">
        <v>101</v>
      </c>
      <c r="CM37" s="12" t="n">
        <v>141</v>
      </c>
      <c r="CN37" s="12" t="n">
        <v>172</v>
      </c>
      <c r="CO37" s="12" t="n">
        <v>25</v>
      </c>
      <c r="CP37" s="12" t="n">
        <v>224</v>
      </c>
      <c r="CQ37" s="12" t="n">
        <v>110.54909091</v>
      </c>
      <c r="CR37" s="12" t="n">
        <v>35.666819873</v>
      </c>
      <c r="CS37" s="12" t="n">
        <v>83</v>
      </c>
      <c r="CT37" s="12" t="n">
        <v>110</v>
      </c>
      <c r="CU37" s="12" t="n">
        <v>138</v>
      </c>
      <c r="CV37" s="12" t="n">
        <v>0.0047947955</v>
      </c>
      <c r="CW37" s="12" t="n">
        <v>0.0089743845</v>
      </c>
      <c r="CX37" s="12" t="n">
        <v>0.0051255718</v>
      </c>
      <c r="CY37" s="12" t="n">
        <v>0.0003032007</v>
      </c>
      <c r="CZ37" s="12" t="n">
        <v>0.0049686334</v>
      </c>
      <c r="DA37" s="12" t="n">
        <v>0.0050531668</v>
      </c>
      <c r="DB37" s="12" t="n">
        <v>0.0051812972</v>
      </c>
      <c r="DC37" s="12" t="n">
        <v>0.004805468</v>
      </c>
      <c r="DD37" s="12" t="n">
        <v>0.01002724</v>
      </c>
      <c r="DE37" s="12" t="n">
        <v>0.0051306365</v>
      </c>
      <c r="DF37" s="12" t="n">
        <v>0.0003172057</v>
      </c>
      <c r="DG37" s="12" t="n">
        <v>0.0049704779</v>
      </c>
      <c r="DH37" s="12" t="n">
        <v>0.0050488184</v>
      </c>
      <c r="DI37" s="12" t="n">
        <v>0.0051894262</v>
      </c>
      <c r="DJ37" s="12" t="n">
        <v>0.0048198849</v>
      </c>
      <c r="DK37" s="12" t="n">
        <v>0.012453679</v>
      </c>
      <c r="DL37" s="12" t="n">
        <v>0.0051719638</v>
      </c>
      <c r="DM37" s="12" t="n">
        <v>0.0004164152</v>
      </c>
      <c r="DN37" s="12" t="n">
        <v>0.004989686</v>
      </c>
      <c r="DO37" s="12" t="n">
        <v>0.0050808024</v>
      </c>
      <c r="DP37" s="12" t="n">
        <v>0.0052118716</v>
      </c>
      <c r="DQ37" s="12" t="n">
        <v>120.50441742</v>
      </c>
      <c r="DR37" s="12" t="n">
        <v>3176.9523926</v>
      </c>
      <c r="DS37" s="12" t="n">
        <v>1076.0395041</v>
      </c>
      <c r="DT37" s="12" t="n">
        <v>463.6098886</v>
      </c>
      <c r="DU37" s="12" t="n">
        <v>737.04064941</v>
      </c>
      <c r="DV37" s="12" t="n">
        <v>1034.973877</v>
      </c>
      <c r="DW37" s="12" t="n">
        <v>1372.2510986</v>
      </c>
      <c r="DX37" s="12" t="n">
        <v>111.73447418</v>
      </c>
      <c r="DY37" s="12" t="n">
        <v>2874.246582</v>
      </c>
      <c r="DZ37" s="12" t="n">
        <v>1088.414191</v>
      </c>
      <c r="EA37" s="12" t="n">
        <v>467.3916798</v>
      </c>
      <c r="EB37" s="12" t="n">
        <v>738.41766357</v>
      </c>
      <c r="EC37" s="12" t="n">
        <v>1051.1224365</v>
      </c>
      <c r="ED37" s="12" t="n">
        <v>1402.1026611</v>
      </c>
      <c r="EE37" s="12" t="n">
        <v>98.286560059</v>
      </c>
      <c r="EF37" s="12" t="n">
        <v>2320.8271484</v>
      </c>
      <c r="EG37" s="12" t="n">
        <v>918.06161295</v>
      </c>
      <c r="EH37" s="12" t="n">
        <v>389.95259481</v>
      </c>
      <c r="EI37" s="12" t="n">
        <v>633.57232666</v>
      </c>
      <c r="EJ37" s="12" t="n">
        <v>876.25665283</v>
      </c>
      <c r="EK37" s="12" t="n">
        <v>1166.2727051</v>
      </c>
      <c r="EL37" s="12" t="n">
        <v>0.0933700353</v>
      </c>
      <c r="EM37" s="12" t="n">
        <v>0.9083021283</v>
      </c>
      <c r="EN37" s="12" t="n">
        <v>0.5455189351</v>
      </c>
      <c r="EO37" s="12" t="n">
        <v>0.1348738026</v>
      </c>
      <c r="EP37" s="12" t="n">
        <v>0.4510147572</v>
      </c>
      <c r="EQ37" s="12" t="n">
        <v>0.5497211814</v>
      </c>
      <c r="ER37" s="12" t="n">
        <v>0.6396256685</v>
      </c>
      <c r="ES37" s="12" t="n">
        <v>0.1161125377</v>
      </c>
      <c r="ET37" s="12" t="n">
        <v>0.9035821557</v>
      </c>
      <c r="EU37" s="12" t="n">
        <v>0.5410255438</v>
      </c>
      <c r="EV37" s="12" t="n">
        <v>0.134744943</v>
      </c>
      <c r="EW37" s="12" t="n">
        <v>0.4457119405</v>
      </c>
      <c r="EX37" s="12" t="n">
        <v>0.541513443</v>
      </c>
      <c r="EY37" s="12" t="n">
        <v>0.6350761056</v>
      </c>
      <c r="EZ37" s="12" t="n">
        <v>0.0993801504</v>
      </c>
      <c r="FA37" s="12" t="n">
        <v>0.8824248314</v>
      </c>
      <c r="FB37" s="12" t="n">
        <v>0.5009135963</v>
      </c>
      <c r="FC37" s="12" t="n">
        <v>0.1269791687</v>
      </c>
      <c r="FD37" s="12" t="n">
        <v>0.4119359851</v>
      </c>
      <c r="FE37" s="12" t="n">
        <v>0.5005232692</v>
      </c>
      <c r="FF37" s="12" t="n">
        <v>0.588440001</v>
      </c>
      <c r="FG37" s="12" t="n">
        <v>0.0217209421</v>
      </c>
      <c r="FH37" s="12" t="n">
        <v>0.2067871094</v>
      </c>
      <c r="FI37" s="12" t="n">
        <v>0.0556887254</v>
      </c>
      <c r="FJ37" s="12" t="n">
        <v>0.021187828</v>
      </c>
      <c r="FK37" s="12" t="n">
        <v>0.041686628</v>
      </c>
      <c r="FL37" s="12" t="n">
        <v>0.0502908044</v>
      </c>
      <c r="FM37" s="12" t="n">
        <v>0.0635805428</v>
      </c>
      <c r="FN37" s="12" t="n">
        <v>0.0212755241</v>
      </c>
      <c r="FO37" s="12" t="n">
        <v>0.2343741655</v>
      </c>
      <c r="FP37" s="12" t="n">
        <v>0.0561676941</v>
      </c>
      <c r="FQ37" s="12" t="n">
        <v>0.0215939695</v>
      </c>
      <c r="FR37" s="12" t="n">
        <v>0.0421322212</v>
      </c>
      <c r="FS37" s="12" t="n">
        <v>0.0509355068</v>
      </c>
      <c r="FT37" s="12" t="n">
        <v>0.0646003261</v>
      </c>
      <c r="FU37" s="12" t="n">
        <v>0.0245903563</v>
      </c>
      <c r="FV37" s="12" t="n">
        <v>0.2564508915</v>
      </c>
      <c r="FW37" s="12" t="n">
        <v>0.0584066501</v>
      </c>
      <c r="FX37" s="12" t="n">
        <v>0.0234074946</v>
      </c>
      <c r="FY37" s="12" t="n">
        <v>0.0435381457</v>
      </c>
      <c r="FZ37" s="12" t="n">
        <v>0.0518481061</v>
      </c>
      <c r="GA37" s="12" t="n">
        <v>0.0661815181</v>
      </c>
    </row>
    <row r="38" customFormat="false" ht="13.8" hidden="false" customHeight="false" outlineLevel="0" collapsed="false">
      <c r="A38" s="13" t="n">
        <v>37</v>
      </c>
      <c r="B38" s="13" t="n">
        <v>249.965217712587</v>
      </c>
      <c r="C38" s="13" t="n">
        <v>51.39831841</v>
      </c>
      <c r="D38" s="13" t="n">
        <v>30.2029717</v>
      </c>
      <c r="E38" s="13" t="n">
        <v>18.2</v>
      </c>
      <c r="F38" s="13" t="s">
        <v>181</v>
      </c>
      <c r="G38" s="13" t="n">
        <v>0</v>
      </c>
      <c r="H38" s="13" t="s">
        <v>185</v>
      </c>
      <c r="I38" s="13" t="n">
        <v>0</v>
      </c>
      <c r="J38" s="13" t="n">
        <v>100</v>
      </c>
      <c r="K38" s="13" t="n">
        <v>313</v>
      </c>
      <c r="L38" s="13" t="n">
        <v>6950</v>
      </c>
      <c r="M38" s="13"/>
      <c r="N38" s="13"/>
      <c r="O38" s="13"/>
      <c r="P38" s="14" t="n">
        <f aca="false">_xlfn.IFS(M38=0,K38,M38&gt;0,(J38*K38+M38*N38)/(J38+M38))</f>
        <v>313</v>
      </c>
      <c r="Q38" s="14" t="n">
        <f aca="false">_xlfn.IFS(M38=0,L38,M38&gt;0,(J38*L38+M38*O38)/(J38+M38))</f>
        <v>6950</v>
      </c>
      <c r="R38" s="0" t="s">
        <v>188</v>
      </c>
      <c r="S38" s="0" t="n">
        <v>0</v>
      </c>
      <c r="T38" s="0" t="n">
        <v>305436.73</v>
      </c>
      <c r="U38" s="0" t="n">
        <v>5697835.048</v>
      </c>
      <c r="V38" s="1" t="n">
        <v>536.83213182</v>
      </c>
      <c r="W38" s="1" t="n">
        <v>141.32195604</v>
      </c>
      <c r="X38" s="0" t="n">
        <v>56</v>
      </c>
      <c r="Y38" s="7" t="n">
        <v>0.653214</v>
      </c>
      <c r="Z38" s="7" t="n">
        <v>0.675</v>
      </c>
      <c r="AA38" s="7" t="n">
        <v>0.078674</v>
      </c>
      <c r="AB38" s="15" t="n">
        <f aca="false">SQRT((T38-298142)^2+(U38-5697101)^2)/1000</f>
        <v>7.331569561779</v>
      </c>
      <c r="AC38" s="0" t="n">
        <v>84</v>
      </c>
      <c r="AD38" s="13" t="n">
        <v>17</v>
      </c>
      <c r="AE38" s="13" t="n">
        <v>48</v>
      </c>
      <c r="AF38" s="13" t="n">
        <v>3.50629685666499</v>
      </c>
      <c r="AG38" s="13" t="n">
        <v>2.70445952322963</v>
      </c>
      <c r="AH38" s="13" t="n">
        <v>0.656684228518571</v>
      </c>
      <c r="AI38" s="15" t="n">
        <v>1.7883206291526</v>
      </c>
      <c r="AJ38" s="15" t="n">
        <v>0.521266412965144</v>
      </c>
      <c r="AK38" s="15" t="n">
        <f aca="false">_xlfn.IFS(AND(H38="Pine",F38="n"),0.198*AF38^-0.757*AG38^1.342*AH38^0.642,AND(H38="Pine",F38="a"),0.144*AF38^-0.507*AG38^1.299*AH38^0.524,H38="Spruce",0.068*AF38^0.082*AG38^0.787*AH38^1.11,H38="Birch",0.183*AF38^-0.171*AG38^0.806*AH38^0.803,H38="Alder",0.048*AF38^0.156*AG38^0.514*AH38^1.165,H38="Oak",0.132*AF38^-0.037*AG38^0.633*AH38^1.039,H38="Aspen",0.445*AF38^0.651*AG38^-0.617*AH38^1.049)</f>
        <v>0.222233577721303</v>
      </c>
      <c r="AL38" s="15" t="n">
        <v>0.545065809836358</v>
      </c>
      <c r="AM38" s="15" t="n">
        <v>0.813107148509167</v>
      </c>
      <c r="AN38" s="15" t="n">
        <v>1.87943937131067</v>
      </c>
      <c r="AO38" s="1" t="n">
        <v>10.3846263885498</v>
      </c>
      <c r="AP38" s="1" t="n">
        <v>2.16186261177063</v>
      </c>
      <c r="AQ38" s="15" t="n">
        <v>0.874493539333344</v>
      </c>
      <c r="AR38" s="15" t="n">
        <v>2.73777794837952</v>
      </c>
      <c r="AS38" s="15" t="n">
        <v>2.81929016113281</v>
      </c>
      <c r="AT38" s="1" t="n">
        <v>7.71893072128296</v>
      </c>
      <c r="AU38" s="1" t="n">
        <v>5.34321594238281</v>
      </c>
      <c r="AV38" s="1" t="n">
        <v>2.57229971885681</v>
      </c>
      <c r="AW38" s="15" t="n">
        <v>0.669704735279083</v>
      </c>
      <c r="AX38" s="15" t="n">
        <v>2.55461001396179</v>
      </c>
      <c r="AY38" s="15" t="n">
        <v>1.99998307228088</v>
      </c>
      <c r="AZ38" s="1" t="n">
        <v>7.12689304351807</v>
      </c>
      <c r="BA38" s="16" t="n">
        <f aca="false">_xlfn.IFS(AI38&lt;10,AI38,AI38&lt;250,AU38,AI38&gt;=250,AO38)</f>
        <v>1.7883206291526</v>
      </c>
      <c r="BB38" s="17" t="n">
        <f aca="false">_xlfn.IFS(AI38&lt;10,AJ38,AI38&lt;250,AV38,AI38&gt;=250,AP38)*0.1</f>
        <v>0.0521266412965144</v>
      </c>
      <c r="BC38" s="17" t="n">
        <f aca="false">_xlfn.IFS(AI38&lt;10,AK38,AI38&lt;250,AX38,AI38&gt;=250,AQ38)*0.1</f>
        <v>0.0222233577721303</v>
      </c>
      <c r="BD38" s="4" t="n">
        <f aca="false">AR38*0.1</f>
        <v>0.273777794837952</v>
      </c>
      <c r="BE38" s="4" t="n">
        <f aca="false">AY38*0.1</f>
        <v>0.199998307228088</v>
      </c>
      <c r="BF38" s="3" t="n">
        <f aca="false">BB38+BD38+BE38</f>
        <v>0.525902743362554</v>
      </c>
      <c r="BG38" s="12" t="n">
        <v>249.938</v>
      </c>
      <c r="BH38" s="12" t="n">
        <f aca="false">BS38*0.04</f>
        <v>22.64</v>
      </c>
      <c r="BI38" s="7" t="n">
        <f aca="false">BH38/BG38</f>
        <v>0.0905824644511839</v>
      </c>
      <c r="BJ38" s="12" t="n">
        <v>8.92</v>
      </c>
      <c r="BK38" s="12" t="n">
        <v>566</v>
      </c>
      <c r="BL38" s="12" t="n">
        <v>0</v>
      </c>
      <c r="BM38" s="12" t="n">
        <v>7.2355780602</v>
      </c>
      <c r="BN38" s="12" t="n">
        <v>2.6944706938</v>
      </c>
      <c r="BO38" s="12" t="n">
        <v>2.2464708133</v>
      </c>
      <c r="BP38" s="12" t="n">
        <v>0.4417105615</v>
      </c>
      <c r="BQ38" s="12" t="n">
        <v>2.4315555096</v>
      </c>
      <c r="BR38" s="12" t="n">
        <v>4.6110391617</v>
      </c>
      <c r="BS38" s="12" t="n">
        <v>566</v>
      </c>
      <c r="BT38" s="12" t="n">
        <v>0.4627703428</v>
      </c>
      <c r="BU38" s="12" t="n">
        <v>7.1329498291</v>
      </c>
      <c r="BV38" s="12" t="n">
        <v>3.9293336294</v>
      </c>
      <c r="BW38" s="12" t="n">
        <v>1.6769093913</v>
      </c>
      <c r="BX38" s="12" t="n">
        <v>2.6664376259</v>
      </c>
      <c r="BY38" s="12" t="n">
        <v>4.1498098373</v>
      </c>
      <c r="BZ38" s="12" t="n">
        <v>5.1357951164</v>
      </c>
      <c r="CA38" s="12" t="n">
        <v>13</v>
      </c>
      <c r="CB38" s="12" t="n">
        <v>224</v>
      </c>
      <c r="CC38" s="12" t="n">
        <v>103.1527143</v>
      </c>
      <c r="CD38" s="12" t="n">
        <v>52.613521793</v>
      </c>
      <c r="CE38" s="12" t="n">
        <v>52</v>
      </c>
      <c r="CF38" s="12" t="n">
        <v>98</v>
      </c>
      <c r="CG38" s="12" t="n">
        <v>152</v>
      </c>
      <c r="CH38" s="12" t="n">
        <v>22</v>
      </c>
      <c r="CI38" s="12" t="n">
        <v>218</v>
      </c>
      <c r="CJ38" s="12" t="n">
        <v>117.47118493</v>
      </c>
      <c r="CK38" s="12" t="n">
        <v>52.907487567</v>
      </c>
      <c r="CL38" s="12" t="n">
        <v>66</v>
      </c>
      <c r="CM38" s="12" t="n">
        <v>114</v>
      </c>
      <c r="CN38" s="12" t="n">
        <v>168</v>
      </c>
      <c r="CO38" s="12" t="n">
        <v>19</v>
      </c>
      <c r="CP38" s="12" t="n">
        <v>195</v>
      </c>
      <c r="CQ38" s="12" t="n">
        <v>94.459257608</v>
      </c>
      <c r="CR38" s="12" t="n">
        <v>37.85335929</v>
      </c>
      <c r="CS38" s="12" t="n">
        <v>60</v>
      </c>
      <c r="CT38" s="12" t="n">
        <v>91</v>
      </c>
      <c r="CU38" s="12" t="n">
        <v>128</v>
      </c>
      <c r="CV38" s="12" t="n">
        <v>0.0048179058</v>
      </c>
      <c r="CW38" s="12" t="n">
        <v>0.0138153723</v>
      </c>
      <c r="CX38" s="12" t="n">
        <v>0.0054689342</v>
      </c>
      <c r="CY38" s="12" t="n">
        <v>0.0008576768</v>
      </c>
      <c r="CZ38" s="12" t="n">
        <v>0.0049902629</v>
      </c>
      <c r="DA38" s="12" t="n">
        <v>0.0052102027</v>
      </c>
      <c r="DB38" s="12" t="n">
        <v>0.0055927206</v>
      </c>
      <c r="DC38" s="12" t="n">
        <v>0.0048193205</v>
      </c>
      <c r="DD38" s="12" t="n">
        <v>0.0115371756</v>
      </c>
      <c r="DE38" s="12" t="n">
        <v>0.0054649774</v>
      </c>
      <c r="DF38" s="12" t="n">
        <v>0.00073377</v>
      </c>
      <c r="DG38" s="12" t="n">
        <v>0.0049991682</v>
      </c>
      <c r="DH38" s="12" t="n">
        <v>0.0052233241</v>
      </c>
      <c r="DI38" s="12" t="n">
        <v>0.0056510689</v>
      </c>
      <c r="DJ38" s="12" t="n">
        <v>0.0048266817</v>
      </c>
      <c r="DK38" s="12" t="n">
        <v>0.0103457589</v>
      </c>
      <c r="DL38" s="12" t="n">
        <v>0.0054280406</v>
      </c>
      <c r="DM38" s="12" t="n">
        <v>0.0006449664</v>
      </c>
      <c r="DN38" s="12" t="n">
        <v>0.0050217556</v>
      </c>
      <c r="DO38" s="12" t="n">
        <v>0.0052161813</v>
      </c>
      <c r="DP38" s="12" t="n">
        <v>0.0055902484</v>
      </c>
      <c r="DQ38" s="12" t="n">
        <v>30.565275192</v>
      </c>
      <c r="DR38" s="12" t="n">
        <v>2694.1394043</v>
      </c>
      <c r="DS38" s="12" t="n">
        <v>929.7674598</v>
      </c>
      <c r="DT38" s="12" t="n">
        <v>516.68752515</v>
      </c>
      <c r="DU38" s="12" t="n">
        <v>397.08340454</v>
      </c>
      <c r="DV38" s="12" t="n">
        <v>996.85723877</v>
      </c>
      <c r="DW38" s="12" t="n">
        <v>1340.446167</v>
      </c>
      <c r="DX38" s="12" t="n">
        <v>30.77658844</v>
      </c>
      <c r="DY38" s="12" t="n">
        <v>2861.1435547</v>
      </c>
      <c r="DZ38" s="12" t="n">
        <v>980.61112073</v>
      </c>
      <c r="EA38" s="12" t="n">
        <v>550.15829539</v>
      </c>
      <c r="EB38" s="12" t="n">
        <v>420.73416138</v>
      </c>
      <c r="EC38" s="12" t="n">
        <v>1054.1018066</v>
      </c>
      <c r="ED38" s="12" t="n">
        <v>1402.2249756</v>
      </c>
      <c r="EE38" s="12" t="n">
        <v>28.510057449</v>
      </c>
      <c r="EF38" s="12" t="n">
        <v>2421.8415527</v>
      </c>
      <c r="EG38" s="12" t="n">
        <v>822.88563297</v>
      </c>
      <c r="EH38" s="12" t="n">
        <v>448.07220394</v>
      </c>
      <c r="EI38" s="12" t="n">
        <v>373.34436035</v>
      </c>
      <c r="EJ38" s="12" t="n">
        <v>873.59393311</v>
      </c>
      <c r="EK38" s="12" t="n">
        <v>1173.805542</v>
      </c>
      <c r="EL38" s="12" t="n">
        <v>0.1013735235</v>
      </c>
      <c r="EM38" s="12" t="n">
        <v>0.8491675258</v>
      </c>
      <c r="EN38" s="12" t="n">
        <v>0.5254743522</v>
      </c>
      <c r="EO38" s="12" t="n">
        <v>0.135641603</v>
      </c>
      <c r="EP38" s="12" t="n">
        <v>0.4255832434</v>
      </c>
      <c r="EQ38" s="12" t="n">
        <v>0.5266817212</v>
      </c>
      <c r="ER38" s="12" t="n">
        <v>0.6324754953</v>
      </c>
      <c r="ES38" s="12" t="n">
        <v>0.1181262434</v>
      </c>
      <c r="ET38" s="12" t="n">
        <v>0.8566190004</v>
      </c>
      <c r="EU38" s="12" t="n">
        <v>0.5315242533</v>
      </c>
      <c r="EV38" s="12" t="n">
        <v>0.1353791954</v>
      </c>
      <c r="EW38" s="12" t="n">
        <v>0.4299963713</v>
      </c>
      <c r="EX38" s="12" t="n">
        <v>0.5333657265</v>
      </c>
      <c r="EY38" s="12" t="n">
        <v>0.6383858323</v>
      </c>
      <c r="EZ38" s="12" t="n">
        <v>0.1443177015</v>
      </c>
      <c r="FA38" s="12" t="n">
        <v>0.7929112911</v>
      </c>
      <c r="FB38" s="12" t="n">
        <v>0.4717956013</v>
      </c>
      <c r="FC38" s="12" t="n">
        <v>0.1247735167</v>
      </c>
      <c r="FD38" s="12" t="n">
        <v>0.3797180653</v>
      </c>
      <c r="FE38" s="12" t="n">
        <v>0.4698592126</v>
      </c>
      <c r="FF38" s="12" t="n">
        <v>0.5662213564</v>
      </c>
      <c r="FG38" s="12" t="n">
        <v>0.0220207665</v>
      </c>
      <c r="FH38" s="12" t="n">
        <v>0.2740480304</v>
      </c>
      <c r="FI38" s="12" t="n">
        <v>0.0737123452</v>
      </c>
      <c r="FJ38" s="12" t="n">
        <v>0.0395732912</v>
      </c>
      <c r="FK38" s="12" t="n">
        <v>0.0435356498</v>
      </c>
      <c r="FL38" s="12" t="n">
        <v>0.0637472346</v>
      </c>
      <c r="FM38" s="12" t="n">
        <v>0.0926157087</v>
      </c>
      <c r="FN38" s="12" t="n">
        <v>0.0239148512</v>
      </c>
      <c r="FO38" s="12" t="n">
        <v>0.2611447871</v>
      </c>
      <c r="FP38" s="12" t="n">
        <v>0.0736880899</v>
      </c>
      <c r="FQ38" s="12" t="n">
        <v>0.0388646934</v>
      </c>
      <c r="FR38" s="12" t="n">
        <v>0.0435058065</v>
      </c>
      <c r="FS38" s="12" t="n">
        <v>0.0628354698</v>
      </c>
      <c r="FT38" s="12" t="n">
        <v>0.0942082778</v>
      </c>
      <c r="FU38" s="12" t="n">
        <v>0.0220007729</v>
      </c>
      <c r="FV38" s="12" t="n">
        <v>0.2528198063</v>
      </c>
      <c r="FW38" s="12" t="n">
        <v>0.0736182151</v>
      </c>
      <c r="FX38" s="12" t="n">
        <v>0.0365670738</v>
      </c>
      <c r="FY38" s="12" t="n">
        <v>0.0453866348</v>
      </c>
      <c r="FZ38" s="12" t="n">
        <v>0.0644156635</v>
      </c>
      <c r="GA38" s="12" t="n">
        <v>0.0930635557</v>
      </c>
    </row>
    <row r="39" customFormat="false" ht="13.8" hidden="false" customHeight="false" outlineLevel="0" collapsed="false">
      <c r="A39" s="13" t="n">
        <v>38</v>
      </c>
      <c r="B39" s="13" t="n">
        <v>500.343869018386</v>
      </c>
      <c r="C39" s="13" t="n">
        <v>51.39698391</v>
      </c>
      <c r="D39" s="13" t="n">
        <v>30.20402423</v>
      </c>
      <c r="E39" s="13" t="n">
        <v>15.17</v>
      </c>
      <c r="F39" s="13" t="s">
        <v>184</v>
      </c>
      <c r="G39" s="13" t="n">
        <v>1</v>
      </c>
      <c r="H39" s="13" t="s">
        <v>182</v>
      </c>
      <c r="I39" s="13" t="n">
        <v>2</v>
      </c>
      <c r="J39" s="13" t="n">
        <v>100</v>
      </c>
      <c r="K39" s="13" t="n">
        <v>247</v>
      </c>
      <c r="L39" s="13" t="n">
        <v>9320</v>
      </c>
      <c r="M39" s="13"/>
      <c r="N39" s="13"/>
      <c r="O39" s="13"/>
      <c r="P39" s="14" t="n">
        <f aca="false">_xlfn.IFS(M39=0,K39,M39&gt;0,(J39*K39+M39*N39)/(J39+M39))</f>
        <v>247</v>
      </c>
      <c r="Q39" s="14" t="n">
        <f aca="false">_xlfn.IFS(M39=0,L39,M39&gt;0,(J39*L39+M39*O39)/(J39+M39))</f>
        <v>9320</v>
      </c>
      <c r="R39" s="0" t="s">
        <v>183</v>
      </c>
      <c r="S39" s="0" t="n">
        <v>2</v>
      </c>
      <c r="T39" s="0" t="n">
        <v>305501.829</v>
      </c>
      <c r="U39" s="0" t="n">
        <v>5697685.209</v>
      </c>
      <c r="V39" s="1" t="n">
        <v>508.92122593</v>
      </c>
      <c r="W39" s="1" t="n">
        <v>124.21730511</v>
      </c>
      <c r="X39" s="0" t="n">
        <v>15</v>
      </c>
      <c r="Y39" s="7" t="n">
        <v>0.602667</v>
      </c>
      <c r="Z39" s="7" t="n">
        <v>0.61</v>
      </c>
      <c r="AA39" s="7" t="n">
        <v>0.038896</v>
      </c>
      <c r="AB39" s="15" t="n">
        <f aca="false">SQRT((T39-298142)^2+(U39-5697101)^2)/1000</f>
        <v>7.38297928108444</v>
      </c>
      <c r="AC39" s="0" t="n">
        <v>85</v>
      </c>
      <c r="AD39" s="13" t="n">
        <v>32</v>
      </c>
      <c r="AE39" s="13" t="n">
        <v>45</v>
      </c>
      <c r="AF39" s="13" t="n">
        <v>16.3315262605796</v>
      </c>
      <c r="AG39" s="13" t="n">
        <v>16.4366485710459</v>
      </c>
      <c r="AH39" s="13" t="n">
        <v>13.3975326563877</v>
      </c>
      <c r="AI39" s="15" t="n">
        <v>116.859921147507</v>
      </c>
      <c r="AJ39" s="15" t="n">
        <v>61.020341910509</v>
      </c>
      <c r="AK39" s="15" t="n">
        <f aca="false">_xlfn.IFS(AND(H39="Pine",F39="n"),0.198*AF39^-0.757*AG39^1.342*AH39^0.642,AND(H39="Pine",F39="a"),0.144*AF39^-0.507*AG39^1.299*AH39^0.524,H39="Spruce",0.068*AF39^0.082*AG39^0.787*AH39^1.11,H39="Birch",0.183*AF39^-0.171*AG39^0.806*AH39^0.803,H39="Alder",0.048*AF39^0.156*AG39^0.514*AH39^1.165,H39="Oak",0.132*AF39^-0.037*AG39^0.633*AH39^1.039,H39="Aspen",0.445*AF39^0.651*AG39^-0.617*AH39^1.049)</f>
        <v>8.70903309152205</v>
      </c>
      <c r="AL39" s="15" t="n">
        <v>10.6028094151445</v>
      </c>
      <c r="AM39" s="15" t="n">
        <v>1.85309935567649</v>
      </c>
      <c r="AN39" s="15" t="n">
        <v>73.4762506813299</v>
      </c>
      <c r="AO39" s="1" t="n">
        <v>114.684410095215</v>
      </c>
      <c r="AP39" s="1" t="n">
        <v>59.7739181518555</v>
      </c>
      <c r="AQ39" s="15" t="n">
        <v>9.87271785736084</v>
      </c>
      <c r="AR39" s="15" t="n">
        <v>8.17741584777832</v>
      </c>
      <c r="AS39" s="15" t="n">
        <v>2.31396770477295</v>
      </c>
      <c r="AT39" s="1" t="n">
        <v>70.2652969360352</v>
      </c>
      <c r="AU39" s="1" t="n">
        <v>106.90869140625</v>
      </c>
      <c r="AV39" s="1" t="n">
        <v>56.0842208862305</v>
      </c>
      <c r="AW39" s="15" t="n">
        <v>7.31066036224365</v>
      </c>
      <c r="AX39" s="15" t="n">
        <v>8.26689624786377</v>
      </c>
      <c r="AY39" s="15" t="n">
        <v>1.66065144538879</v>
      </c>
      <c r="AZ39" s="1" t="n">
        <v>66.0117721557617</v>
      </c>
      <c r="BA39" s="16" t="n">
        <f aca="false">_xlfn.IFS(AI39&lt;10,AI39,AI39&lt;250,AU39,AI39&gt;=250,AO39)</f>
        <v>106.90869140625</v>
      </c>
      <c r="BB39" s="17" t="n">
        <f aca="false">_xlfn.IFS(AI39&lt;10,AJ39,AI39&lt;250,AV39,AI39&gt;=250,AP39)*0.1</f>
        <v>5.60842208862305</v>
      </c>
      <c r="BC39" s="17" t="n">
        <f aca="false">_xlfn.IFS(AI39&lt;10,AK39,AI39&lt;250,AX39,AI39&gt;=250,AQ39)*0.1</f>
        <v>0.826689624786377</v>
      </c>
      <c r="BD39" s="4" t="n">
        <f aca="false">AR39*0.1</f>
        <v>0.817741584777832</v>
      </c>
      <c r="BE39" s="4" t="n">
        <f aca="false">AY39*0.1</f>
        <v>0.166065144538879</v>
      </c>
      <c r="BF39" s="3" t="n">
        <f aca="false">BB39+BD39+BE39</f>
        <v>6.59222881793976</v>
      </c>
      <c r="BG39" s="12" t="n">
        <v>499.861</v>
      </c>
      <c r="BH39" s="12" t="n">
        <f aca="false">BS39*0.04</f>
        <v>280.16</v>
      </c>
      <c r="BI39" s="7" t="n">
        <f aca="false">BH39/BG39</f>
        <v>0.560475812275813</v>
      </c>
      <c r="BJ39" s="12" t="n">
        <v>12.61</v>
      </c>
      <c r="BK39" s="12" t="n">
        <v>7004</v>
      </c>
      <c r="BL39" s="12" t="n">
        <v>-7.0466E-006</v>
      </c>
      <c r="BM39" s="12" t="n">
        <v>18.319074631</v>
      </c>
      <c r="BN39" s="12" t="n">
        <v>9.5477861754</v>
      </c>
      <c r="BO39" s="12" t="n">
        <v>6.573096366</v>
      </c>
      <c r="BP39" s="12" t="n">
        <v>1.4927823544</v>
      </c>
      <c r="BQ39" s="12" t="n">
        <v>12.599367142</v>
      </c>
      <c r="BR39" s="12" t="n">
        <v>15.388719559</v>
      </c>
      <c r="BS39" s="12" t="n">
        <v>7004</v>
      </c>
      <c r="BT39" s="12" t="n">
        <v>0.4307693839</v>
      </c>
      <c r="BU39" s="12" t="n">
        <v>18.639356613</v>
      </c>
      <c r="BV39" s="12" t="n">
        <v>12.054224186</v>
      </c>
      <c r="BW39" s="12" t="n">
        <v>4.5003560318</v>
      </c>
      <c r="BX39" s="12" t="n">
        <v>9.3302612305</v>
      </c>
      <c r="BY39" s="12" t="n">
        <v>13.686435699</v>
      </c>
      <c r="BZ39" s="12" t="n">
        <v>15.531059265</v>
      </c>
      <c r="CA39" s="12" t="n">
        <v>22</v>
      </c>
      <c r="CB39" s="12" t="n">
        <v>249</v>
      </c>
      <c r="CC39" s="12" t="n">
        <v>137.18914217</v>
      </c>
      <c r="CD39" s="12" t="n">
        <v>35.738792571</v>
      </c>
      <c r="CE39" s="12" t="n">
        <v>113</v>
      </c>
      <c r="CF39" s="12" t="n">
        <v>140</v>
      </c>
      <c r="CG39" s="12" t="n">
        <v>163</v>
      </c>
      <c r="CH39" s="12" t="n">
        <v>18</v>
      </c>
      <c r="CI39" s="12" t="n">
        <v>243</v>
      </c>
      <c r="CJ39" s="12" t="n">
        <v>138.62657804</v>
      </c>
      <c r="CK39" s="12" t="n">
        <v>35.02698498</v>
      </c>
      <c r="CL39" s="12" t="n">
        <v>115</v>
      </c>
      <c r="CM39" s="12" t="n">
        <v>142</v>
      </c>
      <c r="CN39" s="12" t="n">
        <v>164</v>
      </c>
      <c r="CO39" s="12" t="n">
        <v>13</v>
      </c>
      <c r="CP39" s="12" t="n">
        <v>229</v>
      </c>
      <c r="CQ39" s="12" t="n">
        <v>101.19389749</v>
      </c>
      <c r="CR39" s="12" t="n">
        <v>29.472287632</v>
      </c>
      <c r="CS39" s="12" t="n">
        <v>80</v>
      </c>
      <c r="CT39" s="12" t="n">
        <v>101</v>
      </c>
      <c r="CU39" s="12" t="n">
        <v>121</v>
      </c>
      <c r="CV39" s="12" t="n">
        <v>0.004801841</v>
      </c>
      <c r="CW39" s="12" t="n">
        <v>0.0617167652</v>
      </c>
      <c r="CX39" s="12" t="n">
        <v>0.0052249622</v>
      </c>
      <c r="CY39" s="12" t="n">
        <v>0.001415322</v>
      </c>
      <c r="CZ39" s="12" t="n">
        <v>0.0049908548</v>
      </c>
      <c r="DA39" s="12" t="n">
        <v>0.0050637173</v>
      </c>
      <c r="DB39" s="12" t="n">
        <v>0.0051669464</v>
      </c>
      <c r="DC39" s="12" t="n">
        <v>0.0047964156</v>
      </c>
      <c r="DD39" s="12" t="n">
        <v>0.0373535454</v>
      </c>
      <c r="DE39" s="12" t="n">
        <v>0.0051913866</v>
      </c>
      <c r="DF39" s="12" t="n">
        <v>0.0008305737</v>
      </c>
      <c r="DG39" s="12" t="n">
        <v>0.0049907365</v>
      </c>
      <c r="DH39" s="12" t="n">
        <v>0.0050658351</v>
      </c>
      <c r="DI39" s="12" t="n">
        <v>0.0051711802</v>
      </c>
      <c r="DJ39" s="12" t="n">
        <v>0.0048041488</v>
      </c>
      <c r="DK39" s="12" t="n">
        <v>0.1014164016</v>
      </c>
      <c r="DL39" s="12" t="n">
        <v>0.005330462</v>
      </c>
      <c r="DM39" s="12" t="n">
        <v>0.0022259837</v>
      </c>
      <c r="DN39" s="12" t="n">
        <v>0.005003362</v>
      </c>
      <c r="DO39" s="12" t="n">
        <v>0.0050842161</v>
      </c>
      <c r="DP39" s="12" t="n">
        <v>0.0052005998</v>
      </c>
      <c r="DQ39" s="12" t="n">
        <v>2.5587131977</v>
      </c>
      <c r="DR39" s="12" t="n">
        <v>3212.001709</v>
      </c>
      <c r="DS39" s="12" t="n">
        <v>907.10849916</v>
      </c>
      <c r="DT39" s="12" t="n">
        <v>353.21195676</v>
      </c>
      <c r="DU39" s="12" t="n">
        <v>677.87286377</v>
      </c>
      <c r="DV39" s="12" t="n">
        <v>873.94116211</v>
      </c>
      <c r="DW39" s="12" t="n">
        <v>1096.119873</v>
      </c>
      <c r="DX39" s="12" t="n">
        <v>2.6827940941</v>
      </c>
      <c r="DY39" s="12" t="n">
        <v>2979.5585938</v>
      </c>
      <c r="DZ39" s="12" t="n">
        <v>906.2469419</v>
      </c>
      <c r="EA39" s="12" t="n">
        <v>349.04773252</v>
      </c>
      <c r="EB39" s="12" t="n">
        <v>677.65661621</v>
      </c>
      <c r="EC39" s="12" t="n">
        <v>875.13928223</v>
      </c>
      <c r="ED39" s="12" t="n">
        <v>1095.0472412</v>
      </c>
      <c r="EE39" s="12" t="n">
        <v>1.9279265404</v>
      </c>
      <c r="EF39" s="12" t="n">
        <v>2928.9121094</v>
      </c>
      <c r="EG39" s="12" t="n">
        <v>825.82881155</v>
      </c>
      <c r="EH39" s="12" t="n">
        <v>321.31116777</v>
      </c>
      <c r="EI39" s="12" t="n">
        <v>618.50946045</v>
      </c>
      <c r="EJ39" s="12" t="n">
        <v>795.2946167</v>
      </c>
      <c r="EK39" s="12" t="n">
        <v>996.08703613</v>
      </c>
      <c r="EL39" s="12" t="n">
        <v>-0.0461848862</v>
      </c>
      <c r="EM39" s="12" t="n">
        <v>0.9465169907</v>
      </c>
      <c r="EN39" s="12" t="n">
        <v>0.4791195922</v>
      </c>
      <c r="EO39" s="12" t="n">
        <v>0.1326061379</v>
      </c>
      <c r="EP39" s="12" t="n">
        <v>0.3866147697</v>
      </c>
      <c r="EQ39" s="12" t="n">
        <v>0.4744964838</v>
      </c>
      <c r="ER39" s="12" t="n">
        <v>0.5694630742</v>
      </c>
      <c r="ES39" s="12" t="n">
        <v>0.0089234151</v>
      </c>
      <c r="ET39" s="12" t="n">
        <v>0.9518766403</v>
      </c>
      <c r="EU39" s="12" t="n">
        <v>0.4808382243</v>
      </c>
      <c r="EV39" s="12" t="n">
        <v>0.1289477529</v>
      </c>
      <c r="EW39" s="12" t="n">
        <v>0.3900431693</v>
      </c>
      <c r="EX39" s="12" t="n">
        <v>0.478092432</v>
      </c>
      <c r="EY39" s="12" t="n">
        <v>0.5694457293</v>
      </c>
      <c r="EZ39" s="12" t="n">
        <v>-0.0544417128</v>
      </c>
      <c r="FA39" s="12" t="n">
        <v>0.9454963207</v>
      </c>
      <c r="FB39" s="12" t="n">
        <v>0.4359223319</v>
      </c>
      <c r="FC39" s="12" t="n">
        <v>0.1237715741</v>
      </c>
      <c r="FD39" s="12" t="n">
        <v>0.3492655754</v>
      </c>
      <c r="FE39" s="12" t="n">
        <v>0.428611666</v>
      </c>
      <c r="FF39" s="12" t="n">
        <v>0.5174803734</v>
      </c>
      <c r="FG39" s="12" t="n">
        <v>0.0158009566</v>
      </c>
      <c r="FH39" s="12" t="n">
        <v>0.6093686819</v>
      </c>
      <c r="FI39" s="12" t="n">
        <v>0.0571948215</v>
      </c>
      <c r="FJ39" s="12" t="n">
        <v>0.0348294995</v>
      </c>
      <c r="FK39" s="12" t="n">
        <v>0.0423236899</v>
      </c>
      <c r="FL39" s="12" t="n">
        <v>0.0498692542</v>
      </c>
      <c r="FM39" s="12" t="n">
        <v>0.0600720234</v>
      </c>
      <c r="FN39" s="12" t="n">
        <v>0.0159567837</v>
      </c>
      <c r="FO39" s="12" t="n">
        <v>0.5738582611</v>
      </c>
      <c r="FP39" s="12" t="n">
        <v>0.0571798208</v>
      </c>
      <c r="FQ39" s="12" t="n">
        <v>0.0325455401</v>
      </c>
      <c r="FR39" s="12" t="n">
        <v>0.0424696207</v>
      </c>
      <c r="FS39" s="12" t="n">
        <v>0.0501463935</v>
      </c>
      <c r="FT39" s="12" t="n">
        <v>0.0604489781</v>
      </c>
      <c r="FU39" s="12" t="n">
        <v>0.0190679003</v>
      </c>
      <c r="FV39" s="12" t="n">
        <v>0.6768411994</v>
      </c>
      <c r="FW39" s="12" t="n">
        <v>0.0602155484</v>
      </c>
      <c r="FX39" s="12" t="n">
        <v>0.0408271605</v>
      </c>
      <c r="FY39" s="12" t="n">
        <v>0.0435586311</v>
      </c>
      <c r="FZ39" s="12" t="n">
        <v>0.0513999797</v>
      </c>
      <c r="GA39" s="12" t="n">
        <v>0.0623907484</v>
      </c>
    </row>
    <row r="40" customFormat="false" ht="13.8" hidden="false" customHeight="false" outlineLevel="0" collapsed="false">
      <c r="A40" s="13" t="n">
        <v>39</v>
      </c>
      <c r="B40" s="13" t="n">
        <v>249.965217712587</v>
      </c>
      <c r="C40" s="13" t="n">
        <v>51.33316755</v>
      </c>
      <c r="D40" s="13" t="n">
        <v>30.13332546</v>
      </c>
      <c r="E40" s="13" t="n">
        <v>36.41</v>
      </c>
      <c r="F40" s="13" t="s">
        <v>184</v>
      </c>
      <c r="G40" s="13" t="n">
        <v>1</v>
      </c>
      <c r="H40" s="13" t="s">
        <v>185</v>
      </c>
      <c r="I40" s="13" t="n">
        <v>0</v>
      </c>
      <c r="J40" s="13" t="n">
        <v>100</v>
      </c>
      <c r="K40" s="13" t="n">
        <v>42</v>
      </c>
      <c r="L40" s="13" t="n">
        <v>839</v>
      </c>
      <c r="M40" s="13"/>
      <c r="N40" s="13"/>
      <c r="O40" s="13"/>
      <c r="P40" s="14" t="n">
        <f aca="false">_xlfn.IFS(M40=0,K40,M40&gt;0,(J40*K40+M40*N40)/(J40+M40))</f>
        <v>42</v>
      </c>
      <c r="Q40" s="14" t="n">
        <f aca="false">_xlfn.IFS(M40=0,L40,M40&gt;0,(J40*L40+M40*O40)/(J40+M40))</f>
        <v>839</v>
      </c>
      <c r="R40" s="0" t="s">
        <v>183</v>
      </c>
      <c r="S40" s="0" t="n">
        <v>2</v>
      </c>
      <c r="T40" s="0" t="n">
        <v>300319.033</v>
      </c>
      <c r="U40" s="0" t="n">
        <v>5690779.193</v>
      </c>
      <c r="V40" s="1" t="n">
        <v>669.05067954</v>
      </c>
      <c r="W40" s="1" t="n">
        <v>274.58348406</v>
      </c>
      <c r="X40" s="0" t="n">
        <v>13</v>
      </c>
      <c r="Y40" s="7" t="n">
        <v>0.673846</v>
      </c>
      <c r="Z40" s="7" t="n">
        <v>0.67</v>
      </c>
      <c r="AA40" s="7" t="n">
        <v>0.087137</v>
      </c>
      <c r="AB40" s="15" t="n">
        <f aca="false">SQRT((T40-298142)^2+(U40-5697101)^2)/1000</f>
        <v>6.68615857038542</v>
      </c>
      <c r="AC40" s="0" t="n">
        <v>161</v>
      </c>
      <c r="AD40" s="13" t="n">
        <v>61</v>
      </c>
      <c r="AE40" s="13" t="n">
        <v>40</v>
      </c>
      <c r="AF40" s="13" t="n">
        <v>16.8661396492104</v>
      </c>
      <c r="AG40" s="13" t="n">
        <v>15.5424966805278</v>
      </c>
      <c r="AH40" s="13" t="n">
        <v>53.6281646524161</v>
      </c>
      <c r="AI40" s="15" t="n">
        <v>354.988566658435</v>
      </c>
      <c r="AJ40" s="15" t="n">
        <v>120.297553831247</v>
      </c>
      <c r="AK40" s="15" t="n">
        <f aca="false">_xlfn.IFS(AND(H40="Pine",F40="n"),0.198*AF40^-0.757*AG40^1.342*AH40^0.642,AND(H40="Pine",F40="a"),0.144*AF40^-0.507*AG40^1.299*AH40^0.524,H40="Spruce",0.068*AF40^0.082*AG40^0.787*AH40^1.11,H40="Birch",0.183*AF40^-0.171*AG40^0.806*AH40^0.803,H40="Alder",0.048*AF40^0.156*AG40^0.514*AH40^1.165,H40="Oak",0.132*AF40^-0.037*AG40^0.633*AH40^1.039,H40="Aspen",0.445*AF40^0.651*AG40^-0.617*AH40^1.049)</f>
        <v>9.77806525527432</v>
      </c>
      <c r="AL40" s="15" t="n">
        <v>21.0860842271549</v>
      </c>
      <c r="AM40" s="15" t="n">
        <v>9.01311153057596</v>
      </c>
      <c r="AN40" s="15" t="n">
        <v>150.396749588978</v>
      </c>
      <c r="AO40" s="1" t="n">
        <v>289.410858154297</v>
      </c>
      <c r="AP40" s="1" t="n">
        <v>131.999954223633</v>
      </c>
      <c r="AQ40" s="15" t="n">
        <v>12.5831804275513</v>
      </c>
      <c r="AR40" s="15" t="n">
        <v>16.5492897033691</v>
      </c>
      <c r="AS40" s="15" t="n">
        <v>8.73768424987793</v>
      </c>
      <c r="AT40" s="1" t="n">
        <v>157.286926269531</v>
      </c>
      <c r="AU40" s="1" t="n">
        <v>280.625366210938</v>
      </c>
      <c r="AV40" s="1" t="n">
        <v>117.739448547363</v>
      </c>
      <c r="AW40" s="15" t="n">
        <v>10.0848999023438</v>
      </c>
      <c r="AX40" s="15" t="n">
        <v>18.705114364624</v>
      </c>
      <c r="AY40" s="15" t="n">
        <v>7.90569639205933</v>
      </c>
      <c r="AZ40" s="1" t="n">
        <v>144.35026550293</v>
      </c>
      <c r="BA40" s="16" t="n">
        <f aca="false">_xlfn.IFS(AI40&lt;10,AI40,AI40&lt;250,AU40,AI40&gt;=250,AO40)</f>
        <v>289.410858154297</v>
      </c>
      <c r="BB40" s="17" t="n">
        <f aca="false">_xlfn.IFS(AI40&lt;10,AJ40,AI40&lt;250,AV40,AI40&gt;=250,AP40)*0.1</f>
        <v>13.1999954223633</v>
      </c>
      <c r="BC40" s="17" t="n">
        <f aca="false">_xlfn.IFS(AI40&lt;10,AK40,AI40&lt;250,AX40,AI40&gt;=250,AQ40)*0.1</f>
        <v>1.25831804275513</v>
      </c>
      <c r="BD40" s="4" t="n">
        <f aca="false">AR40*0.1</f>
        <v>1.65492897033691</v>
      </c>
      <c r="BE40" s="4" t="n">
        <f aca="false">AY40*0.1</f>
        <v>0.790569639205933</v>
      </c>
      <c r="BF40" s="3" t="n">
        <f aca="false">BB40+BD40+BE40</f>
        <v>15.6454940319061</v>
      </c>
      <c r="BG40" s="12" t="n">
        <v>249.926</v>
      </c>
      <c r="BH40" s="12" t="n">
        <f aca="false">BS40*0.04</f>
        <v>249.48</v>
      </c>
      <c r="BI40" s="7" t="n">
        <f aca="false">BH40/BG40</f>
        <v>0.998215471779647</v>
      </c>
      <c r="BJ40" s="12" t="n">
        <v>8.92</v>
      </c>
      <c r="BK40" s="12" t="n">
        <v>6237</v>
      </c>
      <c r="BL40" s="12" t="n">
        <v>8.6259260178</v>
      </c>
      <c r="BM40" s="12" t="n">
        <v>15.345336914</v>
      </c>
      <c r="BN40" s="12" t="n">
        <v>12.907258403</v>
      </c>
      <c r="BO40" s="12" t="n">
        <v>1.1471575505</v>
      </c>
      <c r="BP40" s="12" t="n">
        <v>12.220535278</v>
      </c>
      <c r="BQ40" s="12" t="n">
        <v>13.115623474</v>
      </c>
      <c r="BR40" s="12" t="n">
        <v>13.748311043</v>
      </c>
      <c r="BS40" s="12" t="n">
        <v>6237</v>
      </c>
      <c r="BT40" s="12" t="n">
        <v>8.2531843185</v>
      </c>
      <c r="BU40" s="12" t="n">
        <v>15.542568207</v>
      </c>
      <c r="BV40" s="12" t="n">
        <v>13.011175404</v>
      </c>
      <c r="BW40" s="12" t="n">
        <v>1.222308021</v>
      </c>
      <c r="BX40" s="12" t="n">
        <v>12.263957977</v>
      </c>
      <c r="BY40" s="12" t="n">
        <v>13.249585152</v>
      </c>
      <c r="BZ40" s="12" t="n">
        <v>13.905330658</v>
      </c>
      <c r="CA40" s="12" t="n">
        <v>3</v>
      </c>
      <c r="CB40" s="12" t="n">
        <v>221</v>
      </c>
      <c r="CC40" s="12" t="n">
        <v>99.266324608</v>
      </c>
      <c r="CD40" s="12" t="n">
        <v>47.999172421</v>
      </c>
      <c r="CE40" s="12" t="n">
        <v>56</v>
      </c>
      <c r="CF40" s="12" t="n">
        <v>96</v>
      </c>
      <c r="CG40" s="12" t="n">
        <v>142</v>
      </c>
      <c r="CH40" s="12" t="n">
        <v>11</v>
      </c>
      <c r="CI40" s="12" t="n">
        <v>248</v>
      </c>
      <c r="CJ40" s="12" t="n">
        <v>123.92311855</v>
      </c>
      <c r="CK40" s="12" t="n">
        <v>55.010300137</v>
      </c>
      <c r="CL40" s="12" t="n">
        <v>76</v>
      </c>
      <c r="CM40" s="12" t="n">
        <v>122</v>
      </c>
      <c r="CN40" s="12" t="n">
        <v>173</v>
      </c>
      <c r="CO40" s="12" t="n">
        <v>6</v>
      </c>
      <c r="CP40" s="12" t="n">
        <v>205</v>
      </c>
      <c r="CQ40" s="12" t="n">
        <v>91.750593753</v>
      </c>
      <c r="CR40" s="12" t="n">
        <v>39.215647479</v>
      </c>
      <c r="CS40" s="12" t="n">
        <v>58</v>
      </c>
      <c r="CT40" s="12" t="n">
        <v>88</v>
      </c>
      <c r="CU40" s="12" t="n">
        <v>125</v>
      </c>
      <c r="CV40" s="12" t="n">
        <v>0.0047836988</v>
      </c>
      <c r="CW40" s="12" t="n">
        <v>0.0209414288</v>
      </c>
      <c r="CX40" s="12" t="n">
        <v>0.0052299914</v>
      </c>
      <c r="CY40" s="12" t="n">
        <v>0.0008114873</v>
      </c>
      <c r="CZ40" s="12" t="n">
        <v>0.0049546435</v>
      </c>
      <c r="DA40" s="12" t="n">
        <v>0.0050320579</v>
      </c>
      <c r="DB40" s="12" t="n">
        <v>0.005185355</v>
      </c>
      <c r="DC40" s="12" t="n">
        <v>0.0047846185</v>
      </c>
      <c r="DD40" s="12" t="n">
        <v>0.0327383503</v>
      </c>
      <c r="DE40" s="12" t="n">
        <v>0.0052197388</v>
      </c>
      <c r="DF40" s="12" t="n">
        <v>0.0010014346</v>
      </c>
      <c r="DG40" s="12" t="n">
        <v>0.0049432269</v>
      </c>
      <c r="DH40" s="12" t="n">
        <v>0.0050170338</v>
      </c>
      <c r="DI40" s="12" t="n">
        <v>0.0051652007</v>
      </c>
      <c r="DJ40" s="12" t="n">
        <v>0.0047935788</v>
      </c>
      <c r="DK40" s="12" t="n">
        <v>0.0294655766</v>
      </c>
      <c r="DL40" s="12" t="n">
        <v>0.0052531682</v>
      </c>
      <c r="DM40" s="12" t="n">
        <v>0.0010013962</v>
      </c>
      <c r="DN40" s="12" t="n">
        <v>0.004961899</v>
      </c>
      <c r="DO40" s="12" t="n">
        <v>0.005041522</v>
      </c>
      <c r="DP40" s="12" t="n">
        <v>0.0051924963</v>
      </c>
      <c r="DQ40" s="12" t="n">
        <v>7.6154546738</v>
      </c>
      <c r="DR40" s="12" t="n">
        <v>3289.8991699</v>
      </c>
      <c r="DS40" s="12" t="n">
        <v>1150.8714889</v>
      </c>
      <c r="DT40" s="12" t="n">
        <v>518.28720715</v>
      </c>
      <c r="DU40" s="12" t="n">
        <v>800.17321777</v>
      </c>
      <c r="DV40" s="12" t="n">
        <v>1176.6187744</v>
      </c>
      <c r="DW40" s="12" t="n">
        <v>1500.638916</v>
      </c>
      <c r="DX40" s="12" t="n">
        <v>6.0655345917</v>
      </c>
      <c r="DY40" s="12" t="n">
        <v>3335.6691895</v>
      </c>
      <c r="DZ40" s="12" t="n">
        <v>1236.6842082</v>
      </c>
      <c r="EA40" s="12" t="n">
        <v>556.283738</v>
      </c>
      <c r="EB40" s="12" t="n">
        <v>859.90240479</v>
      </c>
      <c r="EC40" s="12" t="n">
        <v>1259.0906982</v>
      </c>
      <c r="ED40" s="12" t="n">
        <v>1605.9613037</v>
      </c>
      <c r="EE40" s="12" t="n">
        <v>7.4842824936</v>
      </c>
      <c r="EF40" s="12" t="n">
        <v>3017.0932617</v>
      </c>
      <c r="EG40" s="12" t="n">
        <v>1078.6349125</v>
      </c>
      <c r="EH40" s="12" t="n">
        <v>474.25666347</v>
      </c>
      <c r="EI40" s="12" t="n">
        <v>763.63604736</v>
      </c>
      <c r="EJ40" s="12" t="n">
        <v>1108.244751</v>
      </c>
      <c r="EK40" s="12" t="n">
        <v>1402.475708</v>
      </c>
      <c r="EL40" s="12" t="n">
        <v>0.1147609651</v>
      </c>
      <c r="EM40" s="12" t="n">
        <v>0.8614584208</v>
      </c>
      <c r="EN40" s="12" t="n">
        <v>0.5384318431</v>
      </c>
      <c r="EO40" s="12" t="n">
        <v>0.1148313091</v>
      </c>
      <c r="EP40" s="12" t="n">
        <v>0.4595429599</v>
      </c>
      <c r="EQ40" s="12" t="n">
        <v>0.5440964103</v>
      </c>
      <c r="ER40" s="12" t="n">
        <v>0.6214952469</v>
      </c>
      <c r="ES40" s="12" t="n">
        <v>0.1088908166</v>
      </c>
      <c r="ET40" s="12" t="n">
        <v>0.8733300567</v>
      </c>
      <c r="EU40" s="12" t="n">
        <v>0.5737269898</v>
      </c>
      <c r="EV40" s="12" t="n">
        <v>0.1127363019</v>
      </c>
      <c r="EW40" s="12" t="n">
        <v>0.4979833067</v>
      </c>
      <c r="EX40" s="12" t="n">
        <v>0.5797117353</v>
      </c>
      <c r="EY40" s="12" t="n">
        <v>0.6553367972</v>
      </c>
      <c r="EZ40" s="12" t="n">
        <v>0.0637320206</v>
      </c>
      <c r="FA40" s="12" t="n">
        <v>0.8446323872</v>
      </c>
      <c r="FB40" s="12" t="n">
        <v>0.5031949715</v>
      </c>
      <c r="FC40" s="12" t="n">
        <v>0.1072120364</v>
      </c>
      <c r="FD40" s="12" t="n">
        <v>0.4292746186</v>
      </c>
      <c r="FE40" s="12" t="n">
        <v>0.5048882961</v>
      </c>
      <c r="FF40" s="12" t="n">
        <v>0.5781700015</v>
      </c>
      <c r="FG40" s="12" t="n">
        <v>0.0153660579</v>
      </c>
      <c r="FH40" s="12" t="n">
        <v>0.4057390988</v>
      </c>
      <c r="FI40" s="12" t="n">
        <v>0.0575499831</v>
      </c>
      <c r="FJ40" s="12" t="n">
        <v>0.0357049543</v>
      </c>
      <c r="FK40" s="12" t="n">
        <v>0.0382059813</v>
      </c>
      <c r="FL40" s="12" t="n">
        <v>0.0465650186</v>
      </c>
      <c r="FM40" s="12" t="n">
        <v>0.0618787557</v>
      </c>
      <c r="FN40" s="12" t="n">
        <v>0.0177027583</v>
      </c>
      <c r="FO40" s="12" t="n">
        <v>0.4602820575</v>
      </c>
      <c r="FP40" s="12" t="n">
        <v>0.0562013625</v>
      </c>
      <c r="FQ40" s="12" t="n">
        <v>0.035592899</v>
      </c>
      <c r="FR40" s="12" t="n">
        <v>0.0373169743</v>
      </c>
      <c r="FS40" s="12" t="n">
        <v>0.0456399769</v>
      </c>
      <c r="FT40" s="12" t="n">
        <v>0.0604415983</v>
      </c>
      <c r="FU40" s="12" t="n">
        <v>0.0151455244</v>
      </c>
      <c r="FV40" s="12" t="n">
        <v>0.3980204761</v>
      </c>
      <c r="FW40" s="12" t="n">
        <v>0.0581524637</v>
      </c>
      <c r="FX40" s="12" t="n">
        <v>0.0356019769</v>
      </c>
      <c r="FY40" s="12" t="n">
        <v>0.0390351154</v>
      </c>
      <c r="FZ40" s="12" t="n">
        <v>0.0476407073</v>
      </c>
      <c r="GA40" s="12" t="n">
        <v>0.0622577779</v>
      </c>
    </row>
    <row r="41" customFormat="false" ht="13.8" hidden="false" customHeight="false" outlineLevel="0" collapsed="false">
      <c r="A41" s="13" t="n">
        <v>40</v>
      </c>
      <c r="B41" s="13" t="n">
        <v>249.965217712587</v>
      </c>
      <c r="C41" s="13" t="n">
        <v>51.3322556</v>
      </c>
      <c r="D41" s="13" t="n">
        <v>30.13372242</v>
      </c>
      <c r="E41" s="13" t="n">
        <v>21.24</v>
      </c>
      <c r="F41" s="13" t="s">
        <v>184</v>
      </c>
      <c r="G41" s="13" t="n">
        <v>1</v>
      </c>
      <c r="H41" s="13" t="s">
        <v>185</v>
      </c>
      <c r="I41" s="13" t="n">
        <v>0</v>
      </c>
      <c r="J41" s="13" t="n">
        <v>100</v>
      </c>
      <c r="K41" s="13" t="n">
        <v>215</v>
      </c>
      <c r="L41" s="13" t="n">
        <v>3400</v>
      </c>
      <c r="M41" s="13"/>
      <c r="N41" s="13"/>
      <c r="O41" s="13"/>
      <c r="P41" s="14" t="n">
        <f aca="false">_xlfn.IFS(M41=0,K41,M41&gt;0,(J41*K41+M41*N41)/(J41+M41))</f>
        <v>215</v>
      </c>
      <c r="Q41" s="14" t="n">
        <f aca="false">_xlfn.IFS(M41=0,L41,M41&gt;0,(J41*L41+M41*O41)/(J41+M41))</f>
        <v>3400</v>
      </c>
      <c r="R41" s="0" t="s">
        <v>188</v>
      </c>
      <c r="S41" s="0" t="n">
        <v>2</v>
      </c>
      <c r="T41" s="0" t="n">
        <v>300329.938</v>
      </c>
      <c r="U41" s="0" t="n">
        <v>5690672.543</v>
      </c>
      <c r="V41" s="1" t="n">
        <v>1192.6323298</v>
      </c>
      <c r="W41" s="1" t="n">
        <v>498.38437575</v>
      </c>
      <c r="X41" s="0" t="n">
        <v>61</v>
      </c>
      <c r="Y41" s="7" t="n">
        <v>1.470328</v>
      </c>
      <c r="Z41" s="7" t="n">
        <v>1.5</v>
      </c>
      <c r="AA41" s="7" t="n">
        <v>0.153836</v>
      </c>
      <c r="AB41" s="15" t="n">
        <f aca="false">SQRT((T41-298142)^2+(U41-5697101)^2)/1000</f>
        <v>6.79059143909411</v>
      </c>
      <c r="AC41" s="0" t="n">
        <v>161</v>
      </c>
      <c r="AD41" s="13" t="n">
        <v>33</v>
      </c>
      <c r="AE41" s="13" t="n">
        <v>68</v>
      </c>
      <c r="AF41" s="13" t="n">
        <v>21.1495397184674</v>
      </c>
      <c r="AG41" s="13" t="n">
        <v>23.4339839129843</v>
      </c>
      <c r="AH41" s="13" t="n">
        <v>46.3795019002996</v>
      </c>
      <c r="AI41" s="15" t="n">
        <v>513.77616302184</v>
      </c>
      <c r="AJ41" s="15" t="n">
        <v>198.252058023059</v>
      </c>
      <c r="AK41" s="15" t="n">
        <f aca="false">_xlfn.IFS(AND(H41="Pine",F41="n"),0.198*AF41^-0.757*AG41^1.342*AH41^0.642,AND(H41="Pine",F41="a"),0.144*AF41^-0.507*AG41^1.299*AH41^0.524,H41="Spruce",0.068*AF41^0.082*AG41^0.787*AH41^1.11,H41="Birch",0.183*AF41^-0.171*AG41^0.806*AH41^0.803,H41="Alder",0.048*AF41^0.156*AG41^0.514*AH41^1.165,H41="Oak",0.132*AF41^-0.037*AG41^0.633*AH41^1.039,H41="Aspen",0.445*AF41^0.651*AG41^-0.617*AH41^1.049)</f>
        <v>13.7727261134486</v>
      </c>
      <c r="AL41" s="15" t="n">
        <v>16.796996180854</v>
      </c>
      <c r="AM41" s="15" t="n">
        <v>7.441170197879</v>
      </c>
      <c r="AN41" s="15" t="n">
        <v>222.490224401792</v>
      </c>
      <c r="AO41" s="1" t="n">
        <v>477.431640625</v>
      </c>
      <c r="AP41" s="1" t="n">
        <v>173.259124755859</v>
      </c>
      <c r="AQ41" s="15" t="n">
        <v>8.97165775299072</v>
      </c>
      <c r="AR41" s="15" t="n">
        <v>18.2069911956787</v>
      </c>
      <c r="AS41" s="15" t="n">
        <v>6.94638395309448</v>
      </c>
      <c r="AT41" s="1" t="n">
        <v>198.412490844727</v>
      </c>
      <c r="AU41" s="1" t="n">
        <v>510.368347167969</v>
      </c>
      <c r="AV41" s="1" t="n">
        <v>174.095260620117</v>
      </c>
      <c r="AW41" s="15" t="n">
        <v>11.3447790145874</v>
      </c>
      <c r="AX41" s="15" t="n">
        <v>11.2968492507935</v>
      </c>
      <c r="AY41" s="15" t="n">
        <v>4.86736917495728</v>
      </c>
      <c r="AZ41" s="1" t="n">
        <v>190.259475708008</v>
      </c>
      <c r="BA41" s="16" t="n">
        <f aca="false">_xlfn.IFS(AI41&lt;10,AI41,AI41&lt;250,AU41,AI41&gt;=250,AO41)</f>
        <v>477.431640625</v>
      </c>
      <c r="BB41" s="17" t="n">
        <f aca="false">_xlfn.IFS(AI41&lt;10,AJ41,AI41&lt;250,AV41,AI41&gt;=250,AP41)*0.1</f>
        <v>17.3259124755859</v>
      </c>
      <c r="BC41" s="17" t="n">
        <f aca="false">_xlfn.IFS(AI41&lt;10,AK41,AI41&lt;250,AX41,AI41&gt;=250,AQ41)*0.1</f>
        <v>0.897165775299072</v>
      </c>
      <c r="BD41" s="4" t="n">
        <f aca="false">AR41*0.1</f>
        <v>1.82069911956787</v>
      </c>
      <c r="BE41" s="4" t="n">
        <f aca="false">AY41*0.1</f>
        <v>0.486736917495728</v>
      </c>
      <c r="BF41" s="3" t="n">
        <f aca="false">BB41+BD41+BE41</f>
        <v>19.6333485126495</v>
      </c>
      <c r="BG41" s="12" t="n">
        <v>249.926</v>
      </c>
      <c r="BH41" s="12" t="n">
        <f aca="false">BS41*0.04</f>
        <v>250</v>
      </c>
      <c r="BI41" s="7" t="n">
        <f aca="false">BH41/BG41</f>
        <v>1.00029608764194</v>
      </c>
      <c r="BJ41" s="12" t="n">
        <v>8.92</v>
      </c>
      <c r="BK41" s="12" t="n">
        <v>6250</v>
      </c>
      <c r="BL41" s="12" t="n">
        <v>13.86076355</v>
      </c>
      <c r="BM41" s="12" t="n">
        <v>22.672201157</v>
      </c>
      <c r="BN41" s="12" t="n">
        <v>18.058647771</v>
      </c>
      <c r="BO41" s="12" t="n">
        <v>1.539448778</v>
      </c>
      <c r="BP41" s="12" t="n">
        <v>16.940958023</v>
      </c>
      <c r="BQ41" s="12" t="n">
        <v>18.024250031</v>
      </c>
      <c r="BR41" s="12" t="n">
        <v>19.154502869</v>
      </c>
      <c r="BS41" s="12" t="n">
        <v>6250</v>
      </c>
      <c r="BT41" s="12" t="n">
        <v>17.862922668</v>
      </c>
      <c r="BU41" s="12" t="n">
        <v>24.891716003</v>
      </c>
      <c r="BV41" s="12" t="n">
        <v>21.162271696</v>
      </c>
      <c r="BW41" s="12" t="n">
        <v>1.1557686545</v>
      </c>
      <c r="BX41" s="12" t="n">
        <v>20.366575241</v>
      </c>
      <c r="BY41" s="12" t="n">
        <v>21.118106842</v>
      </c>
      <c r="BZ41" s="12" t="n">
        <v>21.911186218</v>
      </c>
      <c r="CA41" s="12" t="n">
        <v>19</v>
      </c>
      <c r="CB41" s="12" t="n">
        <v>233</v>
      </c>
      <c r="CC41" s="12" t="n">
        <v>121.51711791</v>
      </c>
      <c r="CD41" s="12" t="n">
        <v>41.882371078</v>
      </c>
      <c r="CE41" s="12" t="n">
        <v>86</v>
      </c>
      <c r="CF41" s="12" t="n">
        <v>119</v>
      </c>
      <c r="CG41" s="12" t="n">
        <v>157</v>
      </c>
      <c r="CH41" s="12" t="n">
        <v>26</v>
      </c>
      <c r="CI41" s="12" t="n">
        <v>250</v>
      </c>
      <c r="CJ41" s="12" t="n">
        <v>142.22224778</v>
      </c>
      <c r="CK41" s="12" t="n">
        <v>48.410575224</v>
      </c>
      <c r="CL41" s="12" t="n">
        <v>101</v>
      </c>
      <c r="CM41" s="12" t="n">
        <v>140</v>
      </c>
      <c r="CN41" s="12" t="n">
        <v>184</v>
      </c>
      <c r="CO41" s="12" t="n">
        <v>21</v>
      </c>
      <c r="CP41" s="12" t="n">
        <v>214</v>
      </c>
      <c r="CQ41" s="12" t="n">
        <v>110.9623336</v>
      </c>
      <c r="CR41" s="12" t="n">
        <v>36.806067954</v>
      </c>
      <c r="CS41" s="12" t="n">
        <v>80</v>
      </c>
      <c r="CT41" s="12" t="n">
        <v>108</v>
      </c>
      <c r="CU41" s="12" t="n">
        <v>141</v>
      </c>
      <c r="CV41" s="12" t="n">
        <v>0.0047944537</v>
      </c>
      <c r="CW41" s="12" t="n">
        <v>0.0648248047</v>
      </c>
      <c r="CX41" s="12" t="n">
        <v>0.0056791646</v>
      </c>
      <c r="CY41" s="12" t="n">
        <v>0.0023919814</v>
      </c>
      <c r="CZ41" s="12" t="n">
        <v>0.0050180005</v>
      </c>
      <c r="DA41" s="12" t="n">
        <v>0.0051413728</v>
      </c>
      <c r="DB41" s="12" t="n">
        <v>0.0054457467</v>
      </c>
      <c r="DC41" s="12" t="n">
        <v>0.0047994698</v>
      </c>
      <c r="DD41" s="12" t="n">
        <v>0.0637470931</v>
      </c>
      <c r="DE41" s="12" t="n">
        <v>0.0055818396</v>
      </c>
      <c r="DF41" s="12" t="n">
        <v>0.0020289235</v>
      </c>
      <c r="DG41" s="12" t="n">
        <v>0.0050025666</v>
      </c>
      <c r="DH41" s="12" t="n">
        <v>0.0051253294</v>
      </c>
      <c r="DI41" s="12" t="n">
        <v>0.0054125413</v>
      </c>
      <c r="DJ41" s="12" t="n">
        <v>0.0048031667</v>
      </c>
      <c r="DK41" s="12" t="n">
        <v>0.1256023794</v>
      </c>
      <c r="DL41" s="12" t="n">
        <v>0.0058429224</v>
      </c>
      <c r="DM41" s="12" t="n">
        <v>0.0033619489</v>
      </c>
      <c r="DN41" s="12" t="n">
        <v>0.0050262585</v>
      </c>
      <c r="DO41" s="12" t="n">
        <v>0.0051577603</v>
      </c>
      <c r="DP41" s="12" t="n">
        <v>0.0054785376</v>
      </c>
      <c r="DQ41" s="12" t="n">
        <v>0.8907159567</v>
      </c>
      <c r="DR41" s="12" t="n">
        <v>2722.2565918</v>
      </c>
      <c r="DS41" s="12" t="n">
        <v>839.480069</v>
      </c>
      <c r="DT41" s="12" t="n">
        <v>467.37161378</v>
      </c>
      <c r="DU41" s="12" t="n">
        <v>492.5892334</v>
      </c>
      <c r="DV41" s="12" t="n">
        <v>818.57122803</v>
      </c>
      <c r="DW41" s="12" t="n">
        <v>1147.5460205</v>
      </c>
      <c r="DX41" s="12" t="n">
        <v>1.0523456335</v>
      </c>
      <c r="DY41" s="12" t="n">
        <v>3460.1359863</v>
      </c>
      <c r="DZ41" s="12" t="n">
        <v>927.50464723</v>
      </c>
      <c r="EA41" s="12" t="n">
        <v>536.62782891</v>
      </c>
      <c r="EB41" s="12" t="n">
        <v>516.68518066</v>
      </c>
      <c r="EC41" s="12" t="n">
        <v>895.40820313</v>
      </c>
      <c r="ED41" s="12" t="n">
        <v>1276.8294678</v>
      </c>
      <c r="EE41" s="12" t="n">
        <v>0.6159269214</v>
      </c>
      <c r="EF41" s="12" t="n">
        <v>2619.3325195</v>
      </c>
      <c r="EG41" s="12" t="n">
        <v>804.96341577</v>
      </c>
      <c r="EH41" s="12" t="n">
        <v>452.66375138</v>
      </c>
      <c r="EI41" s="12" t="n">
        <v>464.08563232</v>
      </c>
      <c r="EJ41" s="12" t="n">
        <v>787.17681885</v>
      </c>
      <c r="EK41" s="12" t="n">
        <v>1106.5039063</v>
      </c>
      <c r="EL41" s="12" t="n">
        <v>0.0784887671</v>
      </c>
      <c r="EM41" s="12" t="n">
        <v>0.9521661401</v>
      </c>
      <c r="EN41" s="12" t="n">
        <v>0.5720290616</v>
      </c>
      <c r="EO41" s="12" t="n">
        <v>0.1409907139</v>
      </c>
      <c r="EP41" s="12" t="n">
        <v>0.4764975607</v>
      </c>
      <c r="EQ41" s="12" t="n">
        <v>0.5707950592</v>
      </c>
      <c r="ER41" s="12" t="n">
        <v>0.6644963026</v>
      </c>
      <c r="ES41" s="12" t="n">
        <v>0.0923140049</v>
      </c>
      <c r="ET41" s="12" t="n">
        <v>0.9530897737</v>
      </c>
      <c r="EU41" s="12" t="n">
        <v>0.5931328389</v>
      </c>
      <c r="EV41" s="12" t="n">
        <v>0.1396406796</v>
      </c>
      <c r="EW41" s="12" t="n">
        <v>0.4979079366</v>
      </c>
      <c r="EX41" s="12" t="n">
        <v>0.592930913</v>
      </c>
      <c r="EY41" s="12" t="n">
        <v>0.687345922</v>
      </c>
      <c r="EZ41" s="12" t="n">
        <v>0.0647367388</v>
      </c>
      <c r="FA41" s="12" t="n">
        <v>0.9531031847</v>
      </c>
      <c r="FB41" s="12" t="n">
        <v>0.5452923587</v>
      </c>
      <c r="FC41" s="12" t="n">
        <v>0.1411606243</v>
      </c>
      <c r="FD41" s="12" t="n">
        <v>0.4484773278</v>
      </c>
      <c r="FE41" s="12" t="n">
        <v>0.5400333405</v>
      </c>
      <c r="FF41" s="12" t="n">
        <v>0.6348965168</v>
      </c>
      <c r="FG41" s="12" t="n">
        <v>0.0202393308</v>
      </c>
      <c r="FH41" s="12" t="n">
        <v>0.6850409508</v>
      </c>
      <c r="FI41" s="12" t="n">
        <v>0.0837961785</v>
      </c>
      <c r="FJ41" s="12" t="n">
        <v>0.0686598997</v>
      </c>
      <c r="FK41" s="12" t="n">
        <v>0.0480849221</v>
      </c>
      <c r="FL41" s="12" t="n">
        <v>0.0620160922</v>
      </c>
      <c r="FM41" s="12" t="n">
        <v>0.0884022191</v>
      </c>
      <c r="FN41" s="12" t="n">
        <v>0.0169935506</v>
      </c>
      <c r="FO41" s="12" t="n">
        <v>0.6552952528</v>
      </c>
      <c r="FP41" s="12" t="n">
        <v>0.0801775572</v>
      </c>
      <c r="FQ41" s="12" t="n">
        <v>0.0626980637</v>
      </c>
      <c r="FR41" s="12" t="n">
        <v>0.0468152985</v>
      </c>
      <c r="FS41" s="12" t="n">
        <v>0.0605339445</v>
      </c>
      <c r="FT41" s="12" t="n">
        <v>0.0865255371</v>
      </c>
      <c r="FU41" s="12" t="n">
        <v>0.0211639199</v>
      </c>
      <c r="FV41" s="12" t="n">
        <v>0.7534344792</v>
      </c>
      <c r="FW41" s="12" t="n">
        <v>0.0867981444</v>
      </c>
      <c r="FX41" s="12" t="n">
        <v>0.0752399225</v>
      </c>
      <c r="FY41" s="12" t="n">
        <v>0.0483966395</v>
      </c>
      <c r="FZ41" s="12" t="n">
        <v>0.0626685768</v>
      </c>
      <c r="GA41" s="12" t="n">
        <v>0.0910327137</v>
      </c>
    </row>
    <row r="42" customFormat="false" ht="13.8" hidden="false" customHeight="false" outlineLevel="0" collapsed="false">
      <c r="A42" s="13" t="n">
        <v>41</v>
      </c>
      <c r="B42" s="13" t="n">
        <v>500.343869018386</v>
      </c>
      <c r="C42" s="13" t="n">
        <v>51.33293152</v>
      </c>
      <c r="D42" s="13" t="n">
        <v>30.13400674</v>
      </c>
      <c r="E42" s="13" t="n">
        <v>25.79</v>
      </c>
      <c r="F42" s="13" t="s">
        <v>184</v>
      </c>
      <c r="G42" s="13" t="n">
        <v>1</v>
      </c>
      <c r="H42" s="13" t="s">
        <v>185</v>
      </c>
      <c r="I42" s="13" t="n">
        <v>0</v>
      </c>
      <c r="J42" s="13" t="n">
        <v>100</v>
      </c>
      <c r="K42" s="13" t="n">
        <v>279</v>
      </c>
      <c r="L42" s="13" t="n">
        <v>2100</v>
      </c>
      <c r="M42" s="13"/>
      <c r="N42" s="13"/>
      <c r="O42" s="13"/>
      <c r="P42" s="14" t="n">
        <f aca="false">_xlfn.IFS(M42=0,K42,M42&gt;0,(J42*K42+M42*N42)/(J42+M42))</f>
        <v>279</v>
      </c>
      <c r="Q42" s="14" t="n">
        <f aca="false">_xlfn.IFS(M42=0,L42,M42&gt;0,(J42*L42+M42*O42)/(J42+M42))</f>
        <v>2100</v>
      </c>
      <c r="R42" s="0" t="s">
        <v>183</v>
      </c>
      <c r="S42" s="0" t="n">
        <v>2</v>
      </c>
      <c r="T42" s="0" t="n">
        <v>300359.353</v>
      </c>
      <c r="U42" s="0" t="n">
        <v>5690733.465</v>
      </c>
      <c r="V42" s="1" t="n">
        <v>1008.0066296</v>
      </c>
      <c r="W42" s="1" t="n">
        <v>414.16936216</v>
      </c>
      <c r="X42" s="0" t="n">
        <v>16</v>
      </c>
      <c r="Y42" s="7" t="n">
        <v>1.285</v>
      </c>
      <c r="Z42" s="7" t="n">
        <v>1.295</v>
      </c>
      <c r="AA42" s="7" t="n">
        <v>0.259904</v>
      </c>
      <c r="AB42" s="15" t="n">
        <f aca="false">SQRT((T42-298142)^2+(U42-5697101)^2)/1000</f>
        <v>6.74256303662308</v>
      </c>
      <c r="AC42" s="0" t="n">
        <v>161</v>
      </c>
      <c r="AD42" s="13" t="n">
        <v>35</v>
      </c>
      <c r="AE42" s="13" t="n">
        <v>68</v>
      </c>
      <c r="AF42" s="13" t="n">
        <v>27.188340926819</v>
      </c>
      <c r="AG42" s="13" t="n">
        <v>23.2019862616252</v>
      </c>
      <c r="AH42" s="13" t="n">
        <v>39.4516916523718</v>
      </c>
      <c r="AI42" s="15" t="n">
        <v>416.479456809196</v>
      </c>
      <c r="AJ42" s="15" t="n">
        <v>152.738214899699</v>
      </c>
      <c r="AK42" s="15" t="n">
        <f aca="false">_xlfn.IFS(AND(H42="Pine",F42="n"),0.198*AF42^-0.757*AG42^1.342*AH42^0.642,AND(H42="Pine",F42="a"),0.144*AF42^-0.507*AG42^1.299*AH42^0.524,H42="Spruce",0.068*AF42^0.082*AG42^0.787*AH42^1.11,H42="Birch",0.183*AF42^-0.171*AG42^0.806*AH42^0.803,H42="Alder",0.048*AF42^0.156*AG42^0.514*AH42^1.165,H42="Oak",0.132*AF42^-0.037*AG42^0.633*AH42^1.039,H42="Aspen",0.445*AF42^0.651*AG42^-0.617*AH42^1.049)</f>
        <v>10.9972991637196</v>
      </c>
      <c r="AL42" s="15" t="n">
        <v>18.4792852629731</v>
      </c>
      <c r="AM42" s="15" t="n">
        <v>7.02876761572715</v>
      </c>
      <c r="AN42" s="15" t="n">
        <v>178.2462677784</v>
      </c>
      <c r="AO42" s="1" t="n">
        <v>415.463989257813</v>
      </c>
      <c r="AP42" s="1" t="n">
        <v>170.622573852539</v>
      </c>
      <c r="AQ42" s="15" t="n">
        <v>10.0219984054565</v>
      </c>
      <c r="AR42" s="15" t="n">
        <v>12.3135232925415</v>
      </c>
      <c r="AS42" s="15" t="n">
        <v>6.51554012298584</v>
      </c>
      <c r="AT42" s="1" t="n">
        <v>189.451629638672</v>
      </c>
      <c r="AU42" s="1" t="n">
        <v>457.822479248047</v>
      </c>
      <c r="AV42" s="1" t="n">
        <v>171.934371948242</v>
      </c>
      <c r="AW42" s="15" t="n">
        <v>10.6615228652954</v>
      </c>
      <c r="AX42" s="15" t="n">
        <v>17.8838958740234</v>
      </c>
      <c r="AY42" s="15" t="n">
        <v>6.316246509552</v>
      </c>
      <c r="AZ42" s="1" t="n">
        <v>196.134521484375</v>
      </c>
      <c r="BA42" s="16" t="n">
        <f aca="false">_xlfn.IFS(AI42&lt;10,AI42,AI42&lt;250,AU42,AI42&gt;=250,AO42)</f>
        <v>415.463989257813</v>
      </c>
      <c r="BB42" s="17" t="n">
        <f aca="false">_xlfn.IFS(AI42&lt;10,AJ42,AI42&lt;250,AV42,AI42&gt;=250,AP42)*0.1</f>
        <v>17.0622573852539</v>
      </c>
      <c r="BC42" s="17" t="n">
        <f aca="false">_xlfn.IFS(AI42&lt;10,AK42,AI42&lt;250,AX42,AI42&gt;=250,AQ42)*0.1</f>
        <v>1.00219984054565</v>
      </c>
      <c r="BD42" s="4" t="n">
        <f aca="false">AR42*0.1</f>
        <v>1.23135232925415</v>
      </c>
      <c r="BE42" s="4" t="n">
        <f aca="false">AY42*0.1</f>
        <v>0.6316246509552</v>
      </c>
      <c r="BF42" s="3" t="n">
        <f aca="false">BB42+BD42+BE42</f>
        <v>18.9252343654633</v>
      </c>
      <c r="BG42" s="12" t="n">
        <v>499.836</v>
      </c>
      <c r="BH42" s="12" t="n">
        <f aca="false">BS42*0.04</f>
        <v>463.12</v>
      </c>
      <c r="BI42" s="7" t="n">
        <f aca="false">BH42/BG42</f>
        <v>0.926543906401299</v>
      </c>
      <c r="BJ42" s="12" t="n">
        <v>12.61</v>
      </c>
      <c r="BK42" s="12" t="n">
        <v>11578</v>
      </c>
      <c r="BL42" s="12" t="n">
        <v>0</v>
      </c>
      <c r="BM42" s="12" t="n">
        <v>22.949344635</v>
      </c>
      <c r="BN42" s="12" t="n">
        <v>17.371572749</v>
      </c>
      <c r="BO42" s="12" t="n">
        <v>2.5003744791</v>
      </c>
      <c r="BP42" s="12" t="n">
        <v>16.087995529</v>
      </c>
      <c r="BQ42" s="12" t="n">
        <v>17.516639709</v>
      </c>
      <c r="BR42" s="12" t="n">
        <v>19.08716011</v>
      </c>
      <c r="BS42" s="12" t="n">
        <v>11578</v>
      </c>
      <c r="BT42" s="12" t="n">
        <v>0.4339688718</v>
      </c>
      <c r="BU42" s="12" t="n">
        <v>23.270036697</v>
      </c>
      <c r="BV42" s="12" t="n">
        <v>18.138748004</v>
      </c>
      <c r="BW42" s="12" t="n">
        <v>3.915118843</v>
      </c>
      <c r="BX42" s="12" t="n">
        <v>17.453557968</v>
      </c>
      <c r="BY42" s="12" t="n">
        <v>19.200195313</v>
      </c>
      <c r="BZ42" s="12" t="n">
        <v>20.425531387</v>
      </c>
      <c r="CA42" s="12" t="n">
        <v>19</v>
      </c>
      <c r="CB42" s="12" t="n">
        <v>250</v>
      </c>
      <c r="CC42" s="12" t="n">
        <v>116.53526705</v>
      </c>
      <c r="CD42" s="12" t="n">
        <v>46.220539205</v>
      </c>
      <c r="CE42" s="12" t="n">
        <v>76</v>
      </c>
      <c r="CF42" s="12" t="n">
        <v>112</v>
      </c>
      <c r="CG42" s="12" t="n">
        <v>156</v>
      </c>
      <c r="CH42" s="12" t="n">
        <v>23</v>
      </c>
      <c r="CI42" s="12" t="n">
        <v>251</v>
      </c>
      <c r="CJ42" s="12" t="n">
        <v>135.71463719</v>
      </c>
      <c r="CK42" s="12" t="n">
        <v>51.725572989</v>
      </c>
      <c r="CL42" s="12" t="n">
        <v>92</v>
      </c>
      <c r="CM42" s="12" t="n">
        <v>130</v>
      </c>
      <c r="CN42" s="12" t="n">
        <v>181</v>
      </c>
      <c r="CO42" s="12" t="n">
        <v>14</v>
      </c>
      <c r="CP42" s="12" t="n">
        <v>233</v>
      </c>
      <c r="CQ42" s="12" t="n">
        <v>102.27492271</v>
      </c>
      <c r="CR42" s="12" t="n">
        <v>38.058515952</v>
      </c>
      <c r="CS42" s="12" t="n">
        <v>70</v>
      </c>
      <c r="CT42" s="12" t="n">
        <v>97</v>
      </c>
      <c r="CU42" s="12" t="n">
        <v>133</v>
      </c>
      <c r="CV42" s="12" t="n">
        <v>0.0047839782</v>
      </c>
      <c r="CW42" s="12" t="n">
        <v>0.1747419387</v>
      </c>
      <c r="CX42" s="12" t="n">
        <v>0.0052794748</v>
      </c>
      <c r="CY42" s="12" t="n">
        <v>0.0017209779</v>
      </c>
      <c r="CZ42" s="12" t="n">
        <v>0.0049787182</v>
      </c>
      <c r="DA42" s="12" t="n">
        <v>0.0050719525</v>
      </c>
      <c r="DB42" s="12" t="n">
        <v>0.0052607208</v>
      </c>
      <c r="DC42" s="12" t="n">
        <v>0.0047842548</v>
      </c>
      <c r="DD42" s="12" t="n">
        <v>0.1518154293</v>
      </c>
      <c r="DE42" s="12" t="n">
        <v>0.0052717754</v>
      </c>
      <c r="DF42" s="12" t="n">
        <v>0.0016017219</v>
      </c>
      <c r="DG42" s="12" t="n">
        <v>0.0049723536</v>
      </c>
      <c r="DH42" s="12" t="n">
        <v>0.0050658328</v>
      </c>
      <c r="DI42" s="12" t="n">
        <v>0.0052458243</v>
      </c>
      <c r="DJ42" s="12" t="n">
        <v>0.0047790483</v>
      </c>
      <c r="DK42" s="12" t="n">
        <v>0.2087825239</v>
      </c>
      <c r="DL42" s="12" t="n">
        <v>0.0053316294</v>
      </c>
      <c r="DM42" s="12" t="n">
        <v>0.0020620011</v>
      </c>
      <c r="DN42" s="12" t="n">
        <v>0.004989564</v>
      </c>
      <c r="DO42" s="12" t="n">
        <v>0.0050884411</v>
      </c>
      <c r="DP42" s="12" t="n">
        <v>0.0052982005</v>
      </c>
      <c r="DQ42" s="12" t="n">
        <v>1.623499155</v>
      </c>
      <c r="DR42" s="12" t="n">
        <v>5197.125</v>
      </c>
      <c r="DS42" s="12" t="n">
        <v>1054.3868255</v>
      </c>
      <c r="DT42" s="12" t="n">
        <v>543.23063513</v>
      </c>
      <c r="DU42" s="12" t="n">
        <v>661.87823486</v>
      </c>
      <c r="DV42" s="12" t="n">
        <v>1025.1444092</v>
      </c>
      <c r="DW42" s="12" t="n">
        <v>1390.8765869</v>
      </c>
      <c r="DX42" s="12" t="n">
        <v>1.3344497681</v>
      </c>
      <c r="DY42" s="12" t="n">
        <v>5018.1074219</v>
      </c>
      <c r="DZ42" s="12" t="n">
        <v>1103.6483432</v>
      </c>
      <c r="EA42" s="12" t="n">
        <v>577.22188995</v>
      </c>
      <c r="EB42" s="12" t="n">
        <v>676.60296631</v>
      </c>
      <c r="EC42" s="12" t="n">
        <v>1064.3620605</v>
      </c>
      <c r="ED42" s="12" t="n">
        <v>1473.1552734</v>
      </c>
      <c r="EE42" s="12" t="n">
        <v>1.8810973167</v>
      </c>
      <c r="EF42" s="12" t="n">
        <v>5133.9160156</v>
      </c>
      <c r="EG42" s="12" t="n">
        <v>966.62941308</v>
      </c>
      <c r="EH42" s="12" t="n">
        <v>499.53486751</v>
      </c>
      <c r="EI42" s="12" t="n">
        <v>601.72784424</v>
      </c>
      <c r="EJ42" s="12" t="n">
        <v>942.51324463</v>
      </c>
      <c r="EK42" s="12" t="n">
        <v>1284.0692139</v>
      </c>
      <c r="EL42" s="12" t="n">
        <v>-0.0624502897</v>
      </c>
      <c r="EM42" s="12" t="n">
        <v>0.9124789834</v>
      </c>
      <c r="EN42" s="12" t="n">
        <v>0.5258412854</v>
      </c>
      <c r="EO42" s="12" t="n">
        <v>0.1285032542</v>
      </c>
      <c r="EP42" s="12" t="n">
        <v>0.4371560812</v>
      </c>
      <c r="EQ42" s="12" t="n">
        <v>0.5303735733</v>
      </c>
      <c r="ER42" s="12" t="n">
        <v>0.6193107367</v>
      </c>
      <c r="ES42" s="12" t="n">
        <v>-0.1052680835</v>
      </c>
      <c r="ET42" s="12" t="n">
        <v>0.9385498166</v>
      </c>
      <c r="EU42" s="12" t="n">
        <v>0.5416925343</v>
      </c>
      <c r="EV42" s="12" t="n">
        <v>0.1280734775</v>
      </c>
      <c r="EW42" s="12" t="n">
        <v>0.4524103403</v>
      </c>
      <c r="EX42" s="12" t="n">
        <v>0.5472175479</v>
      </c>
      <c r="EY42" s="12" t="n">
        <v>0.6362474561</v>
      </c>
      <c r="EZ42" s="12" t="n">
        <v>-0.1188432202</v>
      </c>
      <c r="FA42" s="12" t="n">
        <v>0.9378124476</v>
      </c>
      <c r="FB42" s="12" t="n">
        <v>0.4807551468</v>
      </c>
      <c r="FC42" s="12" t="n">
        <v>0.1226005217</v>
      </c>
      <c r="FD42" s="12" t="n">
        <v>0.3949287236</v>
      </c>
      <c r="FE42" s="12" t="n">
        <v>0.4818042815</v>
      </c>
      <c r="FF42" s="12" t="n">
        <v>0.5688021183</v>
      </c>
      <c r="FG42" s="12" t="n">
        <v>0.0169568937</v>
      </c>
      <c r="FH42" s="12" t="n">
        <v>0.7483898401</v>
      </c>
      <c r="FI42" s="12" t="n">
        <v>0.0611455916</v>
      </c>
      <c r="FJ42" s="12" t="n">
        <v>0.0360380763</v>
      </c>
      <c r="FK42" s="12" t="n">
        <v>0.0409651101</v>
      </c>
      <c r="FL42" s="12" t="n">
        <v>0.050822515</v>
      </c>
      <c r="FM42" s="12" t="n">
        <v>0.0687861443</v>
      </c>
      <c r="FN42" s="12" t="n">
        <v>0.0140582584</v>
      </c>
      <c r="FO42" s="12" t="n">
        <v>0.7507880926</v>
      </c>
      <c r="FP42" s="12" t="n">
        <v>0.0610102255</v>
      </c>
      <c r="FQ42" s="12" t="n">
        <v>0.0364677307</v>
      </c>
      <c r="FR42" s="12" t="n">
        <v>0.0408490263</v>
      </c>
      <c r="FS42" s="12" t="n">
        <v>0.0507218465</v>
      </c>
      <c r="FT42" s="12" t="n">
        <v>0.0686211661</v>
      </c>
      <c r="FU42" s="12" t="n">
        <v>0.0128357159</v>
      </c>
      <c r="FV42" s="12" t="n">
        <v>0.7250750065</v>
      </c>
      <c r="FW42" s="12" t="n">
        <v>0.0632180056</v>
      </c>
      <c r="FX42" s="12" t="n">
        <v>0.0381866292</v>
      </c>
      <c r="FY42" s="12" t="n">
        <v>0.0420606174</v>
      </c>
      <c r="FZ42" s="12" t="n">
        <v>0.0521984734</v>
      </c>
      <c r="GA42" s="12" t="n">
        <v>0.0709687322</v>
      </c>
    </row>
    <row r="43" customFormat="false" ht="13.8" hidden="false" customHeight="false" outlineLevel="0" collapsed="false">
      <c r="A43" s="13" t="n">
        <v>42</v>
      </c>
      <c r="B43" s="13" t="n">
        <v>249.965217712587</v>
      </c>
      <c r="C43" s="13" t="n">
        <v>51.33324265</v>
      </c>
      <c r="D43" s="13" t="n">
        <v>30.13159811</v>
      </c>
      <c r="E43" s="13" t="n">
        <v>13.65</v>
      </c>
      <c r="F43" s="13" t="s">
        <v>181</v>
      </c>
      <c r="G43" s="13" t="n">
        <v>0</v>
      </c>
      <c r="H43" s="13" t="s">
        <v>185</v>
      </c>
      <c r="I43" s="13" t="n">
        <v>0</v>
      </c>
      <c r="J43" s="13" t="n">
        <v>100</v>
      </c>
      <c r="K43" s="13" t="n">
        <v>60</v>
      </c>
      <c r="L43" s="13" t="n">
        <v>789</v>
      </c>
      <c r="M43" s="13"/>
      <c r="N43" s="13"/>
      <c r="O43" s="13"/>
      <c r="P43" s="14" t="n">
        <f aca="false">_xlfn.IFS(M43=0,K43,M43&gt;0,(J43*K43+M43*N43)/(J43+M43))</f>
        <v>60</v>
      </c>
      <c r="Q43" s="14" t="n">
        <f aca="false">_xlfn.IFS(M43=0,L43,M43&gt;0,(J43*L43+M43*O43)/(J43+M43))</f>
        <v>789</v>
      </c>
      <c r="R43" s="0" t="s">
        <v>183</v>
      </c>
      <c r="S43" s="0" t="n">
        <v>2</v>
      </c>
      <c r="T43" s="0" t="n">
        <v>300193.092</v>
      </c>
      <c r="U43" s="0" t="n">
        <v>5690785.353</v>
      </c>
      <c r="V43" s="1" t="n">
        <v>632.24458317</v>
      </c>
      <c r="W43" s="1" t="n">
        <v>274.66776813</v>
      </c>
      <c r="X43" s="0" t="n">
        <v>15</v>
      </c>
      <c r="Y43" s="7" t="n">
        <v>0.756</v>
      </c>
      <c r="Z43" s="7" t="n">
        <v>0.75</v>
      </c>
      <c r="AA43" s="7" t="n">
        <v>0.078892</v>
      </c>
      <c r="AB43" s="15" t="n">
        <f aca="false">SQRT((T43-298142)^2+(U43-5697101)^2)/1000</f>
        <v>6.64035958522364</v>
      </c>
      <c r="AC43" s="0" t="n">
        <v>162</v>
      </c>
      <c r="AD43" s="13" t="n">
        <v>31</v>
      </c>
      <c r="AE43" s="13" t="n">
        <v>30</v>
      </c>
      <c r="AF43" s="13" t="n">
        <v>16.2262232999748</v>
      </c>
      <c r="AG43" s="13" t="n">
        <v>9.93230840650077</v>
      </c>
      <c r="AH43" s="13" t="n">
        <v>25.645247240041</v>
      </c>
      <c r="AI43" s="15" t="n">
        <v>104.099339780328</v>
      </c>
      <c r="AJ43" s="15" t="n">
        <v>43.0519221241923</v>
      </c>
      <c r="AK43" s="15" t="n">
        <f aca="false">_xlfn.IFS(AND(H43="Pine",F43="n"),0.198*AF43^-0.757*AG43^1.342*AH43^0.642,AND(H43="Pine",F43="a"),0.144*AF43^-0.507*AG43^1.299*AH43^0.524,H43="Spruce",0.068*AF43^0.082*AG43^0.787*AH43^1.11,H43="Birch",0.183*AF43^-0.171*AG43^0.806*AH43^0.803,H43="Alder",0.048*AF43^0.156*AG43^0.514*AH43^1.165,H43="Oak",0.132*AF43^-0.037*AG43^0.633*AH43^1.039,H43="Aspen",0.445*AF43^0.651*AG43^-0.617*AH43^1.049)</f>
        <v>4.19908212843335</v>
      </c>
      <c r="AL43" s="15" t="n">
        <v>13.0052133885211</v>
      </c>
      <c r="AM43" s="15" t="n">
        <v>5.9244751405389</v>
      </c>
      <c r="AN43" s="15" t="n">
        <v>61.9816106532524</v>
      </c>
      <c r="AO43" s="1" t="n">
        <v>124.519004821777</v>
      </c>
      <c r="AP43" s="1" t="n">
        <v>62.329662322998</v>
      </c>
      <c r="AQ43" s="15" t="n">
        <v>6.83207082748413</v>
      </c>
      <c r="AR43" s="15" t="n">
        <v>10.0963115692139</v>
      </c>
      <c r="AS43" s="15" t="n">
        <v>7.13420343399048</v>
      </c>
      <c r="AT43" s="1" t="n">
        <v>79.560173034668</v>
      </c>
      <c r="AU43" s="1" t="n">
        <v>122.453300476074</v>
      </c>
      <c r="AV43" s="1" t="n">
        <v>55.2689781188965</v>
      </c>
      <c r="AW43" s="15" t="n">
        <v>7.0535740852356</v>
      </c>
      <c r="AX43" s="15" t="n">
        <v>10.4028949737549</v>
      </c>
      <c r="AY43" s="15" t="n">
        <v>5.69282245635986</v>
      </c>
      <c r="AZ43" s="1" t="n">
        <v>71.3647003173828</v>
      </c>
      <c r="BA43" s="16" t="n">
        <f aca="false">_xlfn.IFS(AI43&lt;10,AI43,AI43&lt;250,AU43,AI43&gt;=250,AO43)</f>
        <v>122.453300476074</v>
      </c>
      <c r="BB43" s="17" t="n">
        <f aca="false">_xlfn.IFS(AI43&lt;10,AJ43,AI43&lt;250,AV43,AI43&gt;=250,AP43)*0.1</f>
        <v>5.52689781188965</v>
      </c>
      <c r="BC43" s="17" t="n">
        <f aca="false">_xlfn.IFS(AI43&lt;10,AK43,AI43&lt;250,AX43,AI43&gt;=250,AQ43)*0.1</f>
        <v>1.04028949737549</v>
      </c>
      <c r="BD43" s="4" t="n">
        <f aca="false">AR43*0.1</f>
        <v>1.00963115692139</v>
      </c>
      <c r="BE43" s="4" t="n">
        <f aca="false">AY43*0.1</f>
        <v>0.569282245635986</v>
      </c>
      <c r="BF43" s="3" t="n">
        <f aca="false">BB43+BD43+BE43</f>
        <v>7.10581121444703</v>
      </c>
      <c r="BG43" s="12" t="n">
        <v>249.925</v>
      </c>
      <c r="BH43" s="12" t="n">
        <f aca="false">BS43*0.04</f>
        <v>244.28</v>
      </c>
      <c r="BI43" s="7" t="n">
        <f aca="false">BH43/BG43</f>
        <v>0.97741322396719</v>
      </c>
      <c r="BJ43" s="12" t="n">
        <v>8.92</v>
      </c>
      <c r="BK43" s="12" t="n">
        <v>6107</v>
      </c>
      <c r="BL43" s="12" t="n">
        <v>0.5191832781</v>
      </c>
      <c r="BM43" s="12" t="n">
        <v>11.369204521</v>
      </c>
      <c r="BN43" s="12" t="n">
        <v>6.8631775894</v>
      </c>
      <c r="BO43" s="12" t="n">
        <v>1.882120105</v>
      </c>
      <c r="BP43" s="12" t="n">
        <v>5.6119856834</v>
      </c>
      <c r="BQ43" s="12" t="n">
        <v>6.9460272789</v>
      </c>
      <c r="BR43" s="12" t="n">
        <v>8.2110595703</v>
      </c>
      <c r="BS43" s="12" t="n">
        <v>6107</v>
      </c>
      <c r="BT43" s="12" t="n">
        <v>0.4608366191</v>
      </c>
      <c r="BU43" s="12" t="n">
        <v>11.467292786</v>
      </c>
      <c r="BV43" s="12" t="n">
        <v>6.8189313835</v>
      </c>
      <c r="BW43" s="12" t="n">
        <v>1.9610627637</v>
      </c>
      <c r="BX43" s="12" t="n">
        <v>5.5905938148</v>
      </c>
      <c r="BY43" s="12" t="n">
        <v>6.9935102463</v>
      </c>
      <c r="BZ43" s="12" t="n">
        <v>8.1913108826</v>
      </c>
      <c r="CA43" s="12" t="n">
        <v>5</v>
      </c>
      <c r="CB43" s="12" t="n">
        <v>214</v>
      </c>
      <c r="CC43" s="12" t="n">
        <v>90.577563361</v>
      </c>
      <c r="CD43" s="12" t="n">
        <v>52.290414702</v>
      </c>
      <c r="CE43" s="12" t="n">
        <v>39</v>
      </c>
      <c r="CF43" s="12" t="n">
        <v>86</v>
      </c>
      <c r="CG43" s="12" t="n">
        <v>139</v>
      </c>
      <c r="CH43" s="12" t="n">
        <v>7</v>
      </c>
      <c r="CI43" s="12" t="n">
        <v>237</v>
      </c>
      <c r="CJ43" s="12" t="n">
        <v>109.99238789</v>
      </c>
      <c r="CK43" s="12" t="n">
        <v>57.85772841</v>
      </c>
      <c r="CL43" s="12" t="n">
        <v>53</v>
      </c>
      <c r="CM43" s="12" t="n">
        <v>107</v>
      </c>
      <c r="CN43" s="12" t="n">
        <v>163</v>
      </c>
      <c r="CO43" s="12" t="n">
        <v>10</v>
      </c>
      <c r="CP43" s="12" t="n">
        <v>194</v>
      </c>
      <c r="CQ43" s="12" t="n">
        <v>84.746170925</v>
      </c>
      <c r="CR43" s="12" t="n">
        <v>41.553322379</v>
      </c>
      <c r="CS43" s="12" t="n">
        <v>46</v>
      </c>
      <c r="CT43" s="12" t="n">
        <v>80</v>
      </c>
      <c r="CU43" s="12" t="n">
        <v>121</v>
      </c>
      <c r="CV43" s="12" t="n">
        <v>0.004800084</v>
      </c>
      <c r="CW43" s="12" t="n">
        <v>0.0504049845</v>
      </c>
      <c r="CX43" s="12" t="n">
        <v>0.0057565807</v>
      </c>
      <c r="CY43" s="12" t="n">
        <v>0.0021034058</v>
      </c>
      <c r="CZ43" s="12" t="n">
        <v>0.0049857418</v>
      </c>
      <c r="DA43" s="12" t="n">
        <v>0.0051106405</v>
      </c>
      <c r="DB43" s="12" t="n">
        <v>0.0055454718</v>
      </c>
      <c r="DC43" s="12" t="n">
        <v>0.0048013483</v>
      </c>
      <c r="DD43" s="12" t="n">
        <v>0.0462291129</v>
      </c>
      <c r="DE43" s="12" t="n">
        <v>0.0056818726</v>
      </c>
      <c r="DF43" s="12" t="n">
        <v>0.0018832035</v>
      </c>
      <c r="DG43" s="12" t="n">
        <v>0.0049736826</v>
      </c>
      <c r="DH43" s="12" t="n">
        <v>0.0050933152</v>
      </c>
      <c r="DI43" s="12" t="n">
        <v>0.0054934039</v>
      </c>
      <c r="DJ43" s="12" t="n">
        <v>0.0048045218</v>
      </c>
      <c r="DK43" s="12" t="n">
        <v>0.0434822664</v>
      </c>
      <c r="DL43" s="12" t="n">
        <v>0.0057383443</v>
      </c>
      <c r="DM43" s="12" t="n">
        <v>0.001946083</v>
      </c>
      <c r="DN43" s="12" t="n">
        <v>0.0049977028</v>
      </c>
      <c r="DO43" s="12" t="n">
        <v>0.0051205535</v>
      </c>
      <c r="DP43" s="12" t="n">
        <v>0.0055489661</v>
      </c>
      <c r="DQ43" s="12" t="n">
        <v>4.0629734993</v>
      </c>
      <c r="DR43" s="12" t="n">
        <v>3105.7568359</v>
      </c>
      <c r="DS43" s="12" t="n">
        <v>914.73202064</v>
      </c>
      <c r="DT43" s="12" t="n">
        <v>534.2804664</v>
      </c>
      <c r="DU43" s="12" t="n">
        <v>496.3772583</v>
      </c>
      <c r="DV43" s="12" t="n">
        <v>937.49493408</v>
      </c>
      <c r="DW43" s="12" t="n">
        <v>1302.9594727</v>
      </c>
      <c r="DX43" s="12" t="n">
        <v>4.0488452911</v>
      </c>
      <c r="DY43" s="12" t="n">
        <v>3267.8095703</v>
      </c>
      <c r="DZ43" s="12" t="n">
        <v>965.94013324</v>
      </c>
      <c r="EA43" s="12" t="n">
        <v>561.63877133</v>
      </c>
      <c r="EB43" s="12" t="n">
        <v>525.63525391</v>
      </c>
      <c r="EC43" s="12" t="n">
        <v>986.36621094</v>
      </c>
      <c r="ED43" s="12" t="n">
        <v>1373.0002441</v>
      </c>
      <c r="EE43" s="12" t="n">
        <v>4.0626578331</v>
      </c>
      <c r="EF43" s="12" t="n">
        <v>2808.1176758</v>
      </c>
      <c r="EG43" s="12" t="n">
        <v>859.64808003</v>
      </c>
      <c r="EH43" s="12" t="n">
        <v>491.61872393</v>
      </c>
      <c r="EI43" s="12" t="n">
        <v>474.08026123</v>
      </c>
      <c r="EJ43" s="12" t="n">
        <v>885.90594482</v>
      </c>
      <c r="EK43" s="12" t="n">
        <v>1218.5313721</v>
      </c>
      <c r="EL43" s="12" t="n">
        <v>0.1300512105</v>
      </c>
      <c r="EM43" s="12" t="n">
        <v>0.8676802516</v>
      </c>
      <c r="EN43" s="12" t="n">
        <v>0.5460395215</v>
      </c>
      <c r="EO43" s="12" t="n">
        <v>0.1163665976</v>
      </c>
      <c r="EP43" s="12" t="n">
        <v>0.4611648917</v>
      </c>
      <c r="EQ43" s="12" t="n">
        <v>0.5450926423</v>
      </c>
      <c r="ER43" s="12" t="n">
        <v>0.6296027303</v>
      </c>
      <c r="ES43" s="12" t="n">
        <v>0.0943028182</v>
      </c>
      <c r="ET43" s="12" t="n">
        <v>0.879009068</v>
      </c>
      <c r="EU43" s="12" t="n">
        <v>0.576654388</v>
      </c>
      <c r="EV43" s="12" t="n">
        <v>0.1162542927</v>
      </c>
      <c r="EW43" s="12" t="n">
        <v>0.4932000637</v>
      </c>
      <c r="EX43" s="12" t="n">
        <v>0.5781785846</v>
      </c>
      <c r="EY43" s="12" t="n">
        <v>0.6613345146</v>
      </c>
      <c r="EZ43" s="12" t="n">
        <v>0.1292102188</v>
      </c>
      <c r="FA43" s="12" t="n">
        <v>0.8547019362</v>
      </c>
      <c r="FB43" s="12" t="n">
        <v>0.5219009517</v>
      </c>
      <c r="FC43" s="12" t="n">
        <v>0.1107376873</v>
      </c>
      <c r="FD43" s="12" t="n">
        <v>0.4420449436</v>
      </c>
      <c r="FE43" s="12" t="n">
        <v>0.5192458034</v>
      </c>
      <c r="FF43" s="12" t="n">
        <v>0.5998852849</v>
      </c>
      <c r="FG43" s="12" t="n">
        <v>0.016256528</v>
      </c>
      <c r="FH43" s="12" t="n">
        <v>0.4961017668</v>
      </c>
      <c r="FI43" s="12" t="n">
        <v>0.0803397332</v>
      </c>
      <c r="FJ43" s="12" t="n">
        <v>0.0636952568</v>
      </c>
      <c r="FK43" s="12" t="n">
        <v>0.0421824753</v>
      </c>
      <c r="FL43" s="12" t="n">
        <v>0.0544470847</v>
      </c>
      <c r="FM43" s="12" t="n">
        <v>0.0901221707</v>
      </c>
      <c r="FN43" s="12" t="n">
        <v>0.0165043604</v>
      </c>
      <c r="FO43" s="12" t="n">
        <v>0.5009976029</v>
      </c>
      <c r="FP43" s="12" t="n">
        <v>0.0793474053</v>
      </c>
      <c r="FQ43" s="12" t="n">
        <v>0.0617933862</v>
      </c>
      <c r="FR43" s="12" t="n">
        <v>0.0418997891</v>
      </c>
      <c r="FS43" s="12" t="n">
        <v>0.0546332337</v>
      </c>
      <c r="FT43" s="12" t="n">
        <v>0.0893375054</v>
      </c>
      <c r="FU43" s="12" t="n">
        <v>0.0167619884</v>
      </c>
      <c r="FV43" s="12" t="n">
        <v>0.518019855</v>
      </c>
      <c r="FW43" s="12" t="n">
        <v>0.0809569107</v>
      </c>
      <c r="FX43" s="12" t="n">
        <v>0.0626743664</v>
      </c>
      <c r="FY43" s="12" t="n">
        <v>0.0432686433</v>
      </c>
      <c r="FZ43" s="12" t="n">
        <v>0.0554305352</v>
      </c>
      <c r="GA43" s="12" t="n">
        <v>0.092083782</v>
      </c>
    </row>
    <row r="44" customFormat="false" ht="13.8" hidden="false" customHeight="false" outlineLevel="0" collapsed="false">
      <c r="A44" s="13" t="n">
        <v>43</v>
      </c>
      <c r="B44" s="13" t="n">
        <v>500.343869018386</v>
      </c>
      <c r="C44" s="13" t="n">
        <v>51.33518457</v>
      </c>
      <c r="D44" s="13" t="n">
        <v>30.128932</v>
      </c>
      <c r="E44" s="13" t="n">
        <v>12.14</v>
      </c>
      <c r="F44" s="13" t="s">
        <v>181</v>
      </c>
      <c r="G44" s="13" t="n">
        <v>0</v>
      </c>
      <c r="H44" s="13" t="s">
        <v>185</v>
      </c>
      <c r="I44" s="13" t="n">
        <v>0</v>
      </c>
      <c r="J44" s="13" t="n">
        <v>100</v>
      </c>
      <c r="K44" s="13" t="n">
        <v>196</v>
      </c>
      <c r="L44" s="13" t="n">
        <v>1290</v>
      </c>
      <c r="M44" s="13"/>
      <c r="N44" s="13"/>
      <c r="O44" s="13"/>
      <c r="P44" s="14" t="n">
        <f aca="false">_xlfn.IFS(M44=0,K44,M44&gt;0,(J44*K44+M44*N44)/(J44+M44))</f>
        <v>196</v>
      </c>
      <c r="Q44" s="14" t="n">
        <f aca="false">_xlfn.IFS(M44=0,L44,M44&gt;0,(J44*L44+M44*O44)/(J44+M44))</f>
        <v>1290</v>
      </c>
      <c r="R44" s="0" t="s">
        <v>188</v>
      </c>
      <c r="S44" s="0" t="n">
        <v>1</v>
      </c>
      <c r="T44" s="0" t="n">
        <v>299998.572</v>
      </c>
      <c r="U44" s="0" t="n">
        <v>5691014.308</v>
      </c>
      <c r="V44" s="1" t="n">
        <v>602.6467255</v>
      </c>
      <c r="W44" s="1" t="n">
        <v>268.60749051</v>
      </c>
      <c r="X44" s="0" t="n">
        <v>21</v>
      </c>
      <c r="Y44" s="7" t="n">
        <v>0.721905</v>
      </c>
      <c r="Z44" s="7" t="n">
        <v>0.73</v>
      </c>
      <c r="AA44" s="7" t="n">
        <v>0.05324</v>
      </c>
      <c r="AB44" s="15" t="n">
        <f aca="false">SQRT((T44-298142)^2+(U44-5697101)^2)/1000</f>
        <v>6.36354296709354</v>
      </c>
      <c r="AC44" s="0" t="n">
        <v>163</v>
      </c>
      <c r="AD44" s="13" t="n">
        <v>15</v>
      </c>
      <c r="AE44" s="13" t="n">
        <v>15</v>
      </c>
      <c r="AF44" s="13" t="n">
        <v>8.30261003138973</v>
      </c>
      <c r="AG44" s="13" t="n">
        <v>3.49349139969323</v>
      </c>
      <c r="AH44" s="13" t="n">
        <v>1.62308714314059</v>
      </c>
      <c r="AI44" s="15" t="n">
        <v>3.76781457464524</v>
      </c>
      <c r="AJ44" s="15" t="n">
        <v>1.21010067862896</v>
      </c>
      <c r="AK44" s="15" t="n">
        <f aca="false">_xlfn.IFS(AND(H44="Pine",F44="n"),0.198*AF44^-0.757*AG44^1.342*AH44^0.642,AND(H44="Pine",F44="a"),0.144*AF44^-0.507*AG44^1.299*AH44^0.524,H44="Spruce",0.068*AF44^0.082*AG44^0.787*AH44^1.11,H44="Birch",0.183*AF44^-0.171*AG44^0.806*AH44^0.803,H44="Alder",0.048*AF44^0.156*AG44^0.514*AH44^1.165,H44="Oak",0.132*AF44^-0.037*AG44^0.633*AH44^1.039,H44="Aspen",0.445*AF44^0.651*AG44^-0.617*AH44^1.049)</f>
        <v>0.291684704588043</v>
      </c>
      <c r="AL44" s="15" t="n">
        <v>1.80294837001075</v>
      </c>
      <c r="AM44" s="15" t="n">
        <v>1.26504333925609</v>
      </c>
      <c r="AN44" s="15" t="n">
        <v>4.2780923878958</v>
      </c>
      <c r="AO44" s="1" t="n">
        <v>9.88369846343994</v>
      </c>
      <c r="AP44" s="1" t="n">
        <v>4.70621299743652</v>
      </c>
      <c r="AQ44" s="15" t="n">
        <v>0.993728160858154</v>
      </c>
      <c r="AR44" s="15" t="n">
        <v>2.66772627830505</v>
      </c>
      <c r="AS44" s="15" t="n">
        <v>2.13013029098511</v>
      </c>
      <c r="AT44" s="1" t="n">
        <v>9.50407028198242</v>
      </c>
      <c r="AU44" s="1" t="n">
        <v>4.94629049301147</v>
      </c>
      <c r="AV44" s="1" t="n">
        <v>2.93564677238464</v>
      </c>
      <c r="AW44" s="15" t="n">
        <v>0.811667919158935</v>
      </c>
      <c r="AX44" s="15" t="n">
        <v>1.60041093826294</v>
      </c>
      <c r="AY44" s="15" t="n">
        <v>0.589047789573669</v>
      </c>
      <c r="AZ44" s="1" t="n">
        <v>5.12510538101196</v>
      </c>
      <c r="BA44" s="16" t="n">
        <f aca="false">_xlfn.IFS(AI44&lt;10,AI44,AI44&lt;250,AU44,AI44&gt;=250,AO44)</f>
        <v>3.76781457464524</v>
      </c>
      <c r="BB44" s="17" t="n">
        <f aca="false">_xlfn.IFS(AI44&lt;10,AJ44,AI44&lt;250,AV44,AI44&gt;=250,AP44)*0.1</f>
        <v>0.121010067862896</v>
      </c>
      <c r="BC44" s="17" t="n">
        <f aca="false">_xlfn.IFS(AI44&lt;10,AK44,AI44&lt;250,AX44,AI44&gt;=250,AQ44)*0.1</f>
        <v>0.0291684704588043</v>
      </c>
      <c r="BD44" s="4" t="n">
        <f aca="false">AR44*0.1</f>
        <v>0.266772627830505</v>
      </c>
      <c r="BE44" s="4" t="n">
        <f aca="false">AY44*0.1</f>
        <v>0.0589047789573669</v>
      </c>
      <c r="BF44" s="3" t="n">
        <f aca="false">BB44+BD44+BE44</f>
        <v>0.446687474650768</v>
      </c>
      <c r="BG44" s="12" t="n">
        <v>499.834</v>
      </c>
      <c r="BH44" s="12" t="n">
        <f aca="false">BS44*0.04</f>
        <v>52.68</v>
      </c>
      <c r="BI44" s="7" t="n">
        <f aca="false">BH44/BG44</f>
        <v>0.105394991137057</v>
      </c>
      <c r="BJ44" s="12" t="n">
        <v>12.61</v>
      </c>
      <c r="BK44" s="12" t="n">
        <v>1317</v>
      </c>
      <c r="BL44" s="12" t="n">
        <v>0.0331904106</v>
      </c>
      <c r="BM44" s="12" t="n">
        <v>2.6610734463</v>
      </c>
      <c r="BN44" s="12" t="n">
        <v>1.2764915513</v>
      </c>
      <c r="BO44" s="12" t="n">
        <v>0.544584776</v>
      </c>
      <c r="BP44" s="12" t="n">
        <v>0.850189209</v>
      </c>
      <c r="BQ44" s="12" t="n">
        <v>1.2245737314</v>
      </c>
      <c r="BR44" s="12" t="n">
        <v>1.6462113857</v>
      </c>
      <c r="BS44" s="12" t="n">
        <v>1317</v>
      </c>
      <c r="BT44" s="12" t="n">
        <v>0.368342936</v>
      </c>
      <c r="BU44" s="12" t="n">
        <v>2.7330191135</v>
      </c>
      <c r="BV44" s="12" t="n">
        <v>1.2931383934</v>
      </c>
      <c r="BW44" s="12" t="n">
        <v>0.5316123331</v>
      </c>
      <c r="BX44" s="12" t="n">
        <v>0.8479957581</v>
      </c>
      <c r="BY44" s="12" t="n">
        <v>1.2282142639</v>
      </c>
      <c r="BZ44" s="12" t="n">
        <v>1.6383539438</v>
      </c>
      <c r="CA44" s="12" t="n">
        <v>6</v>
      </c>
      <c r="CB44" s="12" t="n">
        <v>193</v>
      </c>
      <c r="CC44" s="12" t="n">
        <v>95.536661763</v>
      </c>
      <c r="CD44" s="12" t="n">
        <v>37.425997682</v>
      </c>
      <c r="CE44" s="12" t="n">
        <v>68</v>
      </c>
      <c r="CF44" s="12" t="n">
        <v>100</v>
      </c>
      <c r="CG44" s="12" t="n">
        <v>125</v>
      </c>
      <c r="CH44" s="12" t="n">
        <v>14</v>
      </c>
      <c r="CI44" s="12" t="n">
        <v>212</v>
      </c>
      <c r="CJ44" s="12" t="n">
        <v>117.02828398</v>
      </c>
      <c r="CK44" s="12" t="n">
        <v>38.733388645</v>
      </c>
      <c r="CL44" s="12" t="n">
        <v>90</v>
      </c>
      <c r="CM44" s="12" t="n">
        <v>123</v>
      </c>
      <c r="CN44" s="12" t="n">
        <v>147</v>
      </c>
      <c r="CO44" s="12" t="n">
        <v>6</v>
      </c>
      <c r="CP44" s="12" t="n">
        <v>186</v>
      </c>
      <c r="CQ44" s="12" t="n">
        <v>91.284310934</v>
      </c>
      <c r="CR44" s="12" t="n">
        <v>30.643640944</v>
      </c>
      <c r="CS44" s="12" t="n">
        <v>69</v>
      </c>
      <c r="CT44" s="12" t="n">
        <v>94</v>
      </c>
      <c r="CU44" s="12" t="n">
        <v>114</v>
      </c>
      <c r="CV44" s="12" t="n">
        <v>0.0047827433</v>
      </c>
      <c r="CW44" s="12" t="n">
        <v>0.0102572404</v>
      </c>
      <c r="CX44" s="12" t="n">
        <v>0.0050875313</v>
      </c>
      <c r="CY44" s="12" t="n">
        <v>0.0002554283</v>
      </c>
      <c r="CZ44" s="12" t="n">
        <v>0.0049676131</v>
      </c>
      <c r="DA44" s="12" t="n">
        <v>0.0050312048</v>
      </c>
      <c r="DB44" s="12" t="n">
        <v>0.0051247193</v>
      </c>
      <c r="DC44" s="12" t="n">
        <v>0.004798986</v>
      </c>
      <c r="DD44" s="12" t="n">
        <v>0.0098120263</v>
      </c>
      <c r="DE44" s="12" t="n">
        <v>0.0050571199</v>
      </c>
      <c r="DF44" s="12" t="n">
        <v>0.0002305907</v>
      </c>
      <c r="DG44" s="12" t="n">
        <v>0.0049481695</v>
      </c>
      <c r="DH44" s="12" t="n">
        <v>0.005012651</v>
      </c>
      <c r="DI44" s="12" t="n">
        <v>0.0050974647</v>
      </c>
      <c r="DJ44" s="12" t="n">
        <v>0.0048011728</v>
      </c>
      <c r="DK44" s="12" t="n">
        <v>0.0105573116</v>
      </c>
      <c r="DL44" s="12" t="n">
        <v>0.0050852249</v>
      </c>
      <c r="DM44" s="12" t="n">
        <v>0.0002367469</v>
      </c>
      <c r="DN44" s="12" t="n">
        <v>0.0049703144</v>
      </c>
      <c r="DO44" s="12" t="n">
        <v>0.0050385846</v>
      </c>
      <c r="DP44" s="12" t="n">
        <v>0.0051299287</v>
      </c>
      <c r="DQ44" s="12" t="n">
        <v>84.516990662</v>
      </c>
      <c r="DR44" s="12" t="n">
        <v>2436.8469238</v>
      </c>
      <c r="DS44" s="12" t="n">
        <v>1007.6930494</v>
      </c>
      <c r="DT44" s="12" t="n">
        <v>321.47254688</v>
      </c>
      <c r="DU44" s="12" t="n">
        <v>774.796875</v>
      </c>
      <c r="DV44" s="12" t="n">
        <v>1004.7543945</v>
      </c>
      <c r="DW44" s="12" t="n">
        <v>1227.5825195</v>
      </c>
      <c r="DX44" s="12" t="n">
        <v>98.027206421</v>
      </c>
      <c r="DY44" s="12" t="n">
        <v>2648.9445801</v>
      </c>
      <c r="DZ44" s="12" t="n">
        <v>1071.9025831</v>
      </c>
      <c r="EA44" s="12" t="n">
        <v>348.23039139</v>
      </c>
      <c r="EB44" s="12" t="n">
        <v>822.19061279</v>
      </c>
      <c r="EC44" s="12" t="n">
        <v>1064.1879883</v>
      </c>
      <c r="ED44" s="12" t="n">
        <v>1303.8364258</v>
      </c>
      <c r="EE44" s="12" t="n">
        <v>95.809249878</v>
      </c>
      <c r="EF44" s="12" t="n">
        <v>2411.2299805</v>
      </c>
      <c r="EG44" s="12" t="n">
        <v>962.08850153</v>
      </c>
      <c r="EH44" s="12" t="n">
        <v>301.29085989</v>
      </c>
      <c r="EI44" s="12" t="n">
        <v>748.55267334</v>
      </c>
      <c r="EJ44" s="12" t="n">
        <v>959.21734619</v>
      </c>
      <c r="EK44" s="12" t="n">
        <v>1157.8391113</v>
      </c>
      <c r="EL44" s="12" t="n">
        <v>0.1345608532</v>
      </c>
      <c r="EM44" s="12" t="n">
        <v>0.8465113044</v>
      </c>
      <c r="EN44" s="12" t="n">
        <v>0.523091139</v>
      </c>
      <c r="EO44" s="12" t="n">
        <v>0.1133333325</v>
      </c>
      <c r="EP44" s="12" t="n">
        <v>0.441287905</v>
      </c>
      <c r="EQ44" s="12" t="n">
        <v>0.5161579847</v>
      </c>
      <c r="ER44" s="12" t="n">
        <v>0.6024028063</v>
      </c>
      <c r="ES44" s="12" t="n">
        <v>0.1181190535</v>
      </c>
      <c r="ET44" s="12" t="n">
        <v>0.8612023592</v>
      </c>
      <c r="EU44" s="12" t="n">
        <v>0.5371879477</v>
      </c>
      <c r="EV44" s="12" t="n">
        <v>0.1196937174</v>
      </c>
      <c r="EW44" s="12" t="n">
        <v>0.4522893429</v>
      </c>
      <c r="EX44" s="12" t="n">
        <v>0.5335125327</v>
      </c>
      <c r="EY44" s="12" t="n">
        <v>0.6225302815</v>
      </c>
      <c r="EZ44" s="12" t="n">
        <v>0.1227811053</v>
      </c>
      <c r="FA44" s="12" t="n">
        <v>0.8327735066</v>
      </c>
      <c r="FB44" s="12" t="n">
        <v>0.4759217524</v>
      </c>
      <c r="FC44" s="12" t="n">
        <v>0.1118083902</v>
      </c>
      <c r="FD44" s="12" t="n">
        <v>0.3952404261</v>
      </c>
      <c r="FE44" s="12" t="n">
        <v>0.4689187408</v>
      </c>
      <c r="FF44" s="12" t="n">
        <v>0.5501152873</v>
      </c>
      <c r="FG44" s="12" t="n">
        <v>0.0215178542</v>
      </c>
      <c r="FH44" s="12" t="n">
        <v>0.229328081</v>
      </c>
      <c r="FI44" s="12" t="n">
        <v>0.0496772585</v>
      </c>
      <c r="FJ44" s="12" t="n">
        <v>0.0186049538</v>
      </c>
      <c r="FK44" s="12" t="n">
        <v>0.0388676524</v>
      </c>
      <c r="FL44" s="12" t="n">
        <v>0.0450622588</v>
      </c>
      <c r="FM44" s="12" t="n">
        <v>0.0543386117</v>
      </c>
      <c r="FN44" s="12" t="n">
        <v>0.0205639824</v>
      </c>
      <c r="FO44" s="12" t="n">
        <v>0.2289226651</v>
      </c>
      <c r="FP44" s="12" t="n">
        <v>0.0477215397</v>
      </c>
      <c r="FQ44" s="12" t="n">
        <v>0.0176685732</v>
      </c>
      <c r="FR44" s="12" t="n">
        <v>0.0374770574</v>
      </c>
      <c r="FS44" s="12" t="n">
        <v>0.0438011289</v>
      </c>
      <c r="FT44" s="12" t="n">
        <v>0.0525720753</v>
      </c>
      <c r="FU44" s="12" t="n">
        <v>0.0221019704</v>
      </c>
      <c r="FV44" s="12" t="n">
        <v>0.2382819057</v>
      </c>
      <c r="FW44" s="12" t="n">
        <v>0.0504010825</v>
      </c>
      <c r="FX44" s="12" t="n">
        <v>0.0179658473</v>
      </c>
      <c r="FY44" s="12" t="n">
        <v>0.0397439562</v>
      </c>
      <c r="FZ44" s="12" t="n">
        <v>0.0466807</v>
      </c>
      <c r="GA44" s="12" t="n">
        <v>0.0559517927</v>
      </c>
    </row>
    <row r="45" customFormat="false" ht="13.8" hidden="false" customHeight="false" outlineLevel="0" collapsed="false">
      <c r="A45" s="13" t="n">
        <v>44</v>
      </c>
      <c r="B45" s="13" t="n">
        <v>500.343869018386</v>
      </c>
      <c r="C45" s="13" t="n">
        <v>51.33453012</v>
      </c>
      <c r="D45" s="13" t="n">
        <v>30.12964547</v>
      </c>
      <c r="E45" s="13" t="n">
        <v>16.69</v>
      </c>
      <c r="F45" s="13" t="s">
        <v>181</v>
      </c>
      <c r="G45" s="13" t="n">
        <v>0</v>
      </c>
      <c r="H45" s="13" t="s">
        <v>185</v>
      </c>
      <c r="I45" s="13" t="n">
        <v>0</v>
      </c>
      <c r="J45" s="13" t="n">
        <v>100</v>
      </c>
      <c r="K45" s="13" t="n">
        <v>35</v>
      </c>
      <c r="L45" s="13" t="n">
        <v>633</v>
      </c>
      <c r="M45" s="13"/>
      <c r="N45" s="13"/>
      <c r="O45" s="13"/>
      <c r="P45" s="14" t="n">
        <f aca="false">_xlfn.IFS(M45=0,K45,M45&gt;0,(J45*K45+M45*N45)/(J45+M45))</f>
        <v>35</v>
      </c>
      <c r="Q45" s="14" t="n">
        <f aca="false">_xlfn.IFS(M45=0,L45,M45&gt;0,(J45*L45+M45*O45)/(J45+M45))</f>
        <v>633</v>
      </c>
      <c r="R45" s="0" t="s">
        <v>183</v>
      </c>
      <c r="S45" s="0" t="n">
        <v>2</v>
      </c>
      <c r="T45" s="0" t="n">
        <v>300058.58</v>
      </c>
      <c r="U45" s="0" t="n">
        <v>5690931.645</v>
      </c>
      <c r="V45" s="1" t="n">
        <v>556.88327365</v>
      </c>
      <c r="W45" s="1" t="n">
        <v>242.34212026</v>
      </c>
      <c r="X45" s="0" t="n">
        <v>16</v>
      </c>
      <c r="Y45" s="7" t="n">
        <v>0.594375</v>
      </c>
      <c r="Z45" s="7" t="n">
        <v>0.58</v>
      </c>
      <c r="AA45" s="7" t="n">
        <v>0.109085</v>
      </c>
      <c r="AB45" s="15" t="n">
        <f aca="false">SQRT((T45-298142)^2+(U45-5697101)^2)/1000</f>
        <v>6.46020278415706</v>
      </c>
      <c r="AC45" s="0" t="n">
        <v>163</v>
      </c>
      <c r="AD45" s="13" t="n">
        <v>33</v>
      </c>
      <c r="AE45" s="13" t="n">
        <v>30</v>
      </c>
      <c r="AF45" s="13" t="n">
        <v>16.6433169770932</v>
      </c>
      <c r="AG45" s="13" t="n">
        <v>8.50027375227292</v>
      </c>
      <c r="AH45" s="13" t="n">
        <v>14.3487810207429</v>
      </c>
      <c r="AI45" s="15" t="n">
        <v>53.4238792151848</v>
      </c>
      <c r="AJ45" s="15" t="n">
        <v>21.0407221900081</v>
      </c>
      <c r="AK45" s="15" t="n">
        <f aca="false">_xlfn.IFS(AND(H45="Pine",F45="n"),0.198*AF45^-0.757*AG45^1.342*AH45^0.642,AND(H45="Pine",F45="a"),0.144*AF45^-0.507*AG45^1.299*AH45^0.524,H45="Spruce",0.068*AF45^0.082*AG45^0.787*AH45^1.11,H45="Birch",0.183*AF45^-0.171*AG45^0.806*AH45^0.803,H45="Alder",0.048*AF45^0.156*AG45^0.514*AH45^1.165,H45="Oak",0.132*AF45^-0.037*AG45^0.633*AH45^1.039,H45="Aspen",0.445*AF45^0.651*AG45^-0.617*AH45^1.049)</f>
        <v>2.30229410331744</v>
      </c>
      <c r="AL45" s="15" t="n">
        <v>9.31875500437628</v>
      </c>
      <c r="AM45" s="15" t="n">
        <v>4.09845968758369</v>
      </c>
      <c r="AN45" s="15" t="n">
        <v>34.457936881968</v>
      </c>
      <c r="AO45" s="1" t="n">
        <v>39.4971771240234</v>
      </c>
      <c r="AP45" s="1" t="n">
        <v>11.1975173950195</v>
      </c>
      <c r="AQ45" s="15" t="n">
        <v>3.10105347633362</v>
      </c>
      <c r="AR45" s="15" t="n">
        <v>8.03775501251221</v>
      </c>
      <c r="AS45" s="15" t="n">
        <v>3.50773406028748</v>
      </c>
      <c r="AT45" s="1" t="n">
        <v>22.7430057525635</v>
      </c>
      <c r="AU45" s="1" t="n">
        <v>73.9633560180664</v>
      </c>
      <c r="AV45" s="1" t="n">
        <v>28.407169342041</v>
      </c>
      <c r="AW45" s="15" t="n">
        <v>3.62977480888367</v>
      </c>
      <c r="AX45" s="15" t="n">
        <v>7.01106262207031</v>
      </c>
      <c r="AY45" s="15" t="n">
        <v>2.69997811317444</v>
      </c>
      <c r="AZ45" s="1" t="n">
        <v>38.1182098388672</v>
      </c>
      <c r="BA45" s="16" t="n">
        <f aca="false">_xlfn.IFS(AI45&lt;10,AI45,AI45&lt;250,AU45,AI45&gt;=250,AO45)</f>
        <v>73.9633560180664</v>
      </c>
      <c r="BB45" s="17" t="n">
        <f aca="false">_xlfn.IFS(AI45&lt;10,AJ45,AI45&lt;250,AV45,AI45&gt;=250,AP45)*0.1</f>
        <v>2.8407169342041</v>
      </c>
      <c r="BC45" s="17" t="n">
        <f aca="false">_xlfn.IFS(AI45&lt;10,AK45,AI45&lt;250,AX45,AI45&gt;=250,AQ45)*0.1</f>
        <v>0.701106262207031</v>
      </c>
      <c r="BD45" s="4" t="n">
        <f aca="false">AR45*0.1</f>
        <v>0.803775501251221</v>
      </c>
      <c r="BE45" s="4" t="n">
        <f aca="false">AY45*0.1</f>
        <v>0.269997811317444</v>
      </c>
      <c r="BF45" s="3" t="n">
        <f aca="false">BB45+BD45+BE45</f>
        <v>3.91449024677277</v>
      </c>
      <c r="BG45" s="12" t="n">
        <v>499.834</v>
      </c>
      <c r="BH45" s="12" t="n">
        <f aca="false">BS45*0.04</f>
        <v>383.52</v>
      </c>
      <c r="BI45" s="7" t="n">
        <f aca="false">BH45/BG45</f>
        <v>0.767294741854296</v>
      </c>
      <c r="BJ45" s="12" t="n">
        <v>12.61</v>
      </c>
      <c r="BK45" s="12" t="n">
        <v>9588</v>
      </c>
      <c r="BL45" s="12" t="n">
        <v>0.1793844402</v>
      </c>
      <c r="BM45" s="12" t="n">
        <v>8.785033226</v>
      </c>
      <c r="BN45" s="12" t="n">
        <v>4.7128612943</v>
      </c>
      <c r="BO45" s="12" t="n">
        <v>1.663376764</v>
      </c>
      <c r="BP45" s="12" t="n">
        <v>3.636251688</v>
      </c>
      <c r="BQ45" s="12" t="n">
        <v>4.8686227798</v>
      </c>
      <c r="BR45" s="12" t="n">
        <v>5.9221534729</v>
      </c>
      <c r="BS45" s="12" t="n">
        <v>9588</v>
      </c>
      <c r="BT45" s="12" t="n">
        <v>0.4915322065</v>
      </c>
      <c r="BU45" s="12" t="n">
        <v>8.9699649811</v>
      </c>
      <c r="BV45" s="12" t="n">
        <v>4.6034943181</v>
      </c>
      <c r="BW45" s="12" t="n">
        <v>1.6474872698</v>
      </c>
      <c r="BX45" s="12" t="n">
        <v>3.5559725761</v>
      </c>
      <c r="BY45" s="12" t="n">
        <v>4.7679224014</v>
      </c>
      <c r="BZ45" s="12" t="n">
        <v>5.8032326698</v>
      </c>
      <c r="CA45" s="12" t="n">
        <v>4</v>
      </c>
      <c r="CB45" s="12" t="n">
        <v>210</v>
      </c>
      <c r="CC45" s="12" t="n">
        <v>87.022373129</v>
      </c>
      <c r="CD45" s="12" t="n">
        <v>48.911985168</v>
      </c>
      <c r="CE45" s="12" t="n">
        <v>41</v>
      </c>
      <c r="CF45" s="12" t="n">
        <v>82</v>
      </c>
      <c r="CG45" s="12" t="n">
        <v>131</v>
      </c>
      <c r="CH45" s="12" t="n">
        <v>10</v>
      </c>
      <c r="CI45" s="12" t="n">
        <v>227</v>
      </c>
      <c r="CJ45" s="12" t="n">
        <v>104.15907388</v>
      </c>
      <c r="CK45" s="12" t="n">
        <v>52.788110212</v>
      </c>
      <c r="CL45" s="12" t="n">
        <v>55</v>
      </c>
      <c r="CM45" s="12" t="n">
        <v>100</v>
      </c>
      <c r="CN45" s="12" t="n">
        <v>151</v>
      </c>
      <c r="CO45" s="12" t="n">
        <v>4</v>
      </c>
      <c r="CP45" s="12" t="n">
        <v>186</v>
      </c>
      <c r="CQ45" s="12" t="n">
        <v>76.279997915</v>
      </c>
      <c r="CR45" s="12" t="n">
        <v>38.010195406</v>
      </c>
      <c r="CS45" s="12" t="n">
        <v>42</v>
      </c>
      <c r="CT45" s="12" t="n">
        <v>71</v>
      </c>
      <c r="CU45" s="12" t="n">
        <v>108</v>
      </c>
      <c r="CV45" s="12" t="n">
        <v>0.0047942037</v>
      </c>
      <c r="CW45" s="12" t="n">
        <v>0.0646079332</v>
      </c>
      <c r="CX45" s="12" t="n">
        <v>0.0058070237</v>
      </c>
      <c r="CY45" s="12" t="n">
        <v>0.002662197</v>
      </c>
      <c r="CZ45" s="12" t="n">
        <v>0.0049788635</v>
      </c>
      <c r="DA45" s="12" t="n">
        <v>0.0050881798</v>
      </c>
      <c r="DB45" s="12" t="n">
        <v>0.005476526</v>
      </c>
      <c r="DC45" s="12" t="n">
        <v>0.0047898404</v>
      </c>
      <c r="DD45" s="12" t="n">
        <v>0.0543715991</v>
      </c>
      <c r="DE45" s="12" t="n">
        <v>0.0057283831</v>
      </c>
      <c r="DF45" s="12" t="n">
        <v>0.0025083591</v>
      </c>
      <c r="DG45" s="12" t="n">
        <v>0.0049712113</v>
      </c>
      <c r="DH45" s="12" t="n">
        <v>0.0050746961</v>
      </c>
      <c r="DI45" s="12" t="n">
        <v>0.005436982</v>
      </c>
      <c r="DJ45" s="12" t="n">
        <v>0.0047913175</v>
      </c>
      <c r="DK45" s="12" t="n">
        <v>0.0650189072</v>
      </c>
      <c r="DL45" s="12" t="n">
        <v>0.005809117</v>
      </c>
      <c r="DM45" s="12" t="n">
        <v>0.0026640405</v>
      </c>
      <c r="DN45" s="12" t="n">
        <v>0.0049932338</v>
      </c>
      <c r="DO45" s="12" t="n">
        <v>0.0051029404</v>
      </c>
      <c r="DP45" s="12" t="n">
        <v>0.0054862318</v>
      </c>
      <c r="DQ45" s="12" t="n">
        <v>1.8132634163</v>
      </c>
      <c r="DR45" s="12" t="n">
        <v>3183.1435547</v>
      </c>
      <c r="DS45" s="12" t="n">
        <v>966.57720996</v>
      </c>
      <c r="DT45" s="12" t="n">
        <v>521.91528597</v>
      </c>
      <c r="DU45" s="12" t="n">
        <v>600.62640381</v>
      </c>
      <c r="DV45" s="12" t="n">
        <v>993.80450439</v>
      </c>
      <c r="DW45" s="12" t="n">
        <v>1331.0881348</v>
      </c>
      <c r="DX45" s="12" t="n">
        <v>2.0456213951</v>
      </c>
      <c r="DY45" s="12" t="n">
        <v>3471.213623</v>
      </c>
      <c r="DZ45" s="12" t="n">
        <v>1028.50785</v>
      </c>
      <c r="EA45" s="12" t="n">
        <v>555.13967842</v>
      </c>
      <c r="EB45" s="12" t="n">
        <v>644.51245117</v>
      </c>
      <c r="EC45" s="12" t="n">
        <v>1046.9747314</v>
      </c>
      <c r="ED45" s="12" t="n">
        <v>1412.736084</v>
      </c>
      <c r="EE45" s="12" t="n">
        <v>1.8054765463</v>
      </c>
      <c r="EF45" s="12" t="n">
        <v>2825.3215332</v>
      </c>
      <c r="EG45" s="12" t="n">
        <v>891.55813434</v>
      </c>
      <c r="EH45" s="12" t="n">
        <v>471.2048233</v>
      </c>
      <c r="EI45" s="12" t="n">
        <v>560.86767578</v>
      </c>
      <c r="EJ45" s="12" t="n">
        <v>922.49145508</v>
      </c>
      <c r="EK45" s="12" t="n">
        <v>1224.1843262</v>
      </c>
      <c r="EL45" s="12" t="n">
        <v>0.1402629465</v>
      </c>
      <c r="EM45" s="12" t="n">
        <v>0.8807347417</v>
      </c>
      <c r="EN45" s="12" t="n">
        <v>0.5479453996</v>
      </c>
      <c r="EO45" s="12" t="n">
        <v>0.1202370797</v>
      </c>
      <c r="EP45" s="12" t="n">
        <v>0.4620985687</v>
      </c>
      <c r="EQ45" s="12" t="n">
        <v>0.5497664213</v>
      </c>
      <c r="ER45" s="12" t="n">
        <v>0.6362460852</v>
      </c>
      <c r="ES45" s="12" t="n">
        <v>0.1273595989</v>
      </c>
      <c r="ET45" s="12" t="n">
        <v>0.888233006</v>
      </c>
      <c r="EU45" s="12" t="n">
        <v>0.5797197176</v>
      </c>
      <c r="EV45" s="12" t="n">
        <v>0.1184364261</v>
      </c>
      <c r="EW45" s="12" t="n">
        <v>0.4952558279</v>
      </c>
      <c r="EX45" s="12" t="n">
        <v>0.5846366882</v>
      </c>
      <c r="EY45" s="12" t="n">
        <v>0.6680362821</v>
      </c>
      <c r="EZ45" s="12" t="n">
        <v>0.1142995283</v>
      </c>
      <c r="FA45" s="12" t="n">
        <v>0.8618345857</v>
      </c>
      <c r="FB45" s="12" t="n">
        <v>0.5130617746</v>
      </c>
      <c r="FC45" s="12" t="n">
        <v>0.1142620836</v>
      </c>
      <c r="FD45" s="12" t="n">
        <v>0.4307559729</v>
      </c>
      <c r="FE45" s="12" t="n">
        <v>0.5123020411</v>
      </c>
      <c r="FF45" s="12" t="n">
        <v>0.5959323049</v>
      </c>
      <c r="FG45" s="12" t="n">
        <v>0.0181809589</v>
      </c>
      <c r="FH45" s="12" t="n">
        <v>0.6149019003</v>
      </c>
      <c r="FI45" s="12" t="n">
        <v>0.0790798543</v>
      </c>
      <c r="FJ45" s="12" t="n">
        <v>0.0664279196</v>
      </c>
      <c r="FK45" s="12" t="n">
        <v>0.0418065935</v>
      </c>
      <c r="FL45" s="12" t="n">
        <v>0.0530945472</v>
      </c>
      <c r="FM45" s="12" t="n">
        <v>0.0864408761</v>
      </c>
      <c r="FN45" s="12" t="n">
        <v>0.0165823102</v>
      </c>
      <c r="FO45" s="12" t="n">
        <v>0.5829493999</v>
      </c>
      <c r="FP45" s="12" t="n">
        <v>0.0773353946</v>
      </c>
      <c r="FQ45" s="12" t="n">
        <v>0.0652530231</v>
      </c>
      <c r="FR45" s="12" t="n">
        <v>0.0408110395</v>
      </c>
      <c r="FS45" s="12" t="n">
        <v>0.0519542918</v>
      </c>
      <c r="FT45" s="12" t="n">
        <v>0.0847970471</v>
      </c>
      <c r="FU45" s="12" t="n">
        <v>0.0156935323</v>
      </c>
      <c r="FV45" s="12" t="n">
        <v>0.5962280035</v>
      </c>
      <c r="FW45" s="12" t="n">
        <v>0.0799635195</v>
      </c>
      <c r="FX45" s="12" t="n">
        <v>0.0661325449</v>
      </c>
      <c r="FY45" s="12" t="n">
        <v>0.0428399108</v>
      </c>
      <c r="FZ45" s="12" t="n">
        <v>0.0539144501</v>
      </c>
      <c r="GA45" s="12" t="n">
        <v>0.0874645561</v>
      </c>
    </row>
    <row r="46" customFormat="false" ht="13.8" hidden="false" customHeight="false" outlineLevel="0" collapsed="false">
      <c r="A46" s="13" t="n">
        <v>45</v>
      </c>
      <c r="B46" s="13" t="n">
        <v>999.860870850348</v>
      </c>
      <c r="C46" s="13" t="n">
        <v>51.3340795</v>
      </c>
      <c r="D46" s="13" t="n">
        <v>30.13098657</v>
      </c>
      <c r="E46" s="13" t="n">
        <v>13.65</v>
      </c>
      <c r="F46" s="13" t="s">
        <v>181</v>
      </c>
      <c r="G46" s="13" t="n">
        <v>0</v>
      </c>
      <c r="H46" s="13" t="s">
        <v>185</v>
      </c>
      <c r="I46" s="13" t="n">
        <v>0</v>
      </c>
      <c r="J46" s="13" t="n">
        <v>100</v>
      </c>
      <c r="K46" s="13" t="n">
        <v>49</v>
      </c>
      <c r="L46" s="13" t="n">
        <v>587</v>
      </c>
      <c r="M46" s="13"/>
      <c r="N46" s="13"/>
      <c r="O46" s="13"/>
      <c r="P46" s="14" t="n">
        <f aca="false">_xlfn.IFS(M46=0,K46,M46&gt;0,(J46*K46+M46*N46)/(J46+M46))</f>
        <v>49</v>
      </c>
      <c r="Q46" s="14" t="n">
        <f aca="false">_xlfn.IFS(M46=0,L46,M46&gt;0,(J46*L46+M46*O46)/(J46+M46))</f>
        <v>587</v>
      </c>
      <c r="R46" s="0" t="s">
        <v>183</v>
      </c>
      <c r="S46" s="0" t="n">
        <v>2</v>
      </c>
      <c r="T46" s="0" t="n">
        <v>300153.141</v>
      </c>
      <c r="U46" s="0" t="n">
        <v>5690881.805</v>
      </c>
      <c r="V46" s="1" t="n">
        <v>645.99998782</v>
      </c>
      <c r="W46" s="1" t="n">
        <v>280.50006437</v>
      </c>
      <c r="X46" s="0" t="n">
        <v>18</v>
      </c>
      <c r="Y46" s="7" t="n">
        <v>0.73</v>
      </c>
      <c r="Z46" s="7" t="n">
        <v>0.73</v>
      </c>
      <c r="AA46" s="7" t="n">
        <v>0.055176</v>
      </c>
      <c r="AB46" s="15" t="n">
        <f aca="false">SQRT((T46-298142)^2+(U46-5697101)^2)/1000</f>
        <v>6.53628905189403</v>
      </c>
      <c r="AC46" s="0" t="n">
        <v>162</v>
      </c>
      <c r="AD46" s="13" t="n">
        <v>22</v>
      </c>
      <c r="AE46" s="13" t="n">
        <v>30</v>
      </c>
      <c r="AF46" s="13" t="n">
        <v>17.0520593264487</v>
      </c>
      <c r="AG46" s="13" t="n">
        <v>7.33426825072856</v>
      </c>
      <c r="AH46" s="13" t="n">
        <v>5.02489116008768</v>
      </c>
      <c r="AI46" s="15" t="n">
        <v>19.4104261856301</v>
      </c>
      <c r="AJ46" s="15" t="n">
        <v>7.00273837826566</v>
      </c>
      <c r="AK46" s="15" t="n">
        <f aca="false">_xlfn.IFS(AND(H46="Pine",F46="n"),0.198*AF46^-0.757*AG46^1.342*AH46^0.642,AND(H46="Pine",F46="a"),0.144*AF46^-0.507*AG46^1.299*AH46^0.524,H46="Spruce",0.068*AF46^0.082*AG46^0.787*AH46^1.11,H46="Birch",0.183*AF46^-0.171*AG46^0.806*AH46^0.803,H46="Alder",0.048*AF46^0.156*AG46^0.514*AH46^1.165,H46="Oak",0.132*AF46^-0.037*AG46^0.633*AH46^1.039,H46="Aspen",0.445*AF46^0.651*AG46^-0.617*AH46^1.049)</f>
        <v>0.945458028269885</v>
      </c>
      <c r="AL46" s="15" t="n">
        <v>4.57740974107446</v>
      </c>
      <c r="AM46" s="15" t="n">
        <v>2.0261242139283</v>
      </c>
      <c r="AN46" s="15" t="n">
        <v>13.6062723332684</v>
      </c>
      <c r="AO46" s="1" t="n">
        <v>10.2646322250366</v>
      </c>
      <c r="AP46" s="1" t="n">
        <v>0.33278226852417</v>
      </c>
      <c r="AQ46" s="15" t="n">
        <v>1.15015888214111</v>
      </c>
      <c r="AR46" s="15" t="n">
        <v>5.06783962249756</v>
      </c>
      <c r="AS46" s="15" t="n">
        <v>2.82708859443665</v>
      </c>
      <c r="AT46" s="1" t="n">
        <v>8.22771072387695</v>
      </c>
      <c r="AU46" s="1" t="n">
        <v>21.8289947509766</v>
      </c>
      <c r="AV46" s="1" t="n">
        <v>12.6144409179688</v>
      </c>
      <c r="AW46" s="15" t="n">
        <v>1.49371039867401</v>
      </c>
      <c r="AX46" s="15" t="n">
        <v>3.39816999435425</v>
      </c>
      <c r="AY46" s="15" t="n">
        <v>3.45688414573669</v>
      </c>
      <c r="AZ46" s="1" t="n">
        <v>19.4694957733154</v>
      </c>
      <c r="BA46" s="16" t="n">
        <f aca="false">_xlfn.IFS(AI46&lt;10,AI46,AI46&lt;250,AU46,AI46&gt;=250,AO46)</f>
        <v>21.8289947509766</v>
      </c>
      <c r="BB46" s="17" t="n">
        <f aca="false">_xlfn.IFS(AI46&lt;10,AJ46,AI46&lt;250,AV46,AI46&gt;=250,AP46)*0.1</f>
        <v>1.26144409179688</v>
      </c>
      <c r="BC46" s="17" t="n">
        <f aca="false">_xlfn.IFS(AI46&lt;10,AK46,AI46&lt;250,AX46,AI46&gt;=250,AQ46)*0.1</f>
        <v>0.339816999435425</v>
      </c>
      <c r="BD46" s="4" t="n">
        <f aca="false">AR46*0.1</f>
        <v>0.506783962249756</v>
      </c>
      <c r="BE46" s="4" t="n">
        <f aca="false">AY46*0.1</f>
        <v>0.345688414573669</v>
      </c>
      <c r="BF46" s="3" t="n">
        <f aca="false">BB46+BD46+BE46</f>
        <v>2.11391646862031</v>
      </c>
      <c r="BG46" s="12" t="n">
        <v>999.589</v>
      </c>
      <c r="BH46" s="12" t="n">
        <f aca="false">BS46*0.04</f>
        <v>330.4</v>
      </c>
      <c r="BI46" s="7" t="n">
        <f aca="false">BH46/BG46</f>
        <v>0.330535850234446</v>
      </c>
      <c r="BJ46" s="12" t="n">
        <v>17.84</v>
      </c>
      <c r="BK46" s="12" t="n">
        <v>8260</v>
      </c>
      <c r="BL46" s="12" t="n">
        <v>0</v>
      </c>
      <c r="BM46" s="12" t="n">
        <v>7.6391849518</v>
      </c>
      <c r="BN46" s="12" t="n">
        <v>3.1374984373</v>
      </c>
      <c r="BO46" s="12" t="n">
        <v>1.678744903</v>
      </c>
      <c r="BP46" s="12" t="n">
        <v>1.9034407139</v>
      </c>
      <c r="BQ46" s="12" t="n">
        <v>2.9995231628</v>
      </c>
      <c r="BR46" s="12" t="n">
        <v>4.1854162216</v>
      </c>
      <c r="BS46" s="12" t="n">
        <v>8260</v>
      </c>
      <c r="BT46" s="12" t="n">
        <v>0.3748088479</v>
      </c>
      <c r="BU46" s="12" t="n">
        <v>7.2672843933</v>
      </c>
      <c r="BV46" s="12" t="n">
        <v>3.1382865637</v>
      </c>
      <c r="BW46" s="12" t="n">
        <v>1.5568386014</v>
      </c>
      <c r="BX46" s="12" t="n">
        <v>1.9412100315</v>
      </c>
      <c r="BY46" s="12" t="n">
        <v>2.9797232151</v>
      </c>
      <c r="BZ46" s="12" t="n">
        <v>4.1557254791</v>
      </c>
      <c r="CA46" s="12" t="n">
        <v>6</v>
      </c>
      <c r="CB46" s="12" t="n">
        <v>211</v>
      </c>
      <c r="CC46" s="12" t="n">
        <v>102.92495179</v>
      </c>
      <c r="CD46" s="12" t="n">
        <v>45.790289498</v>
      </c>
      <c r="CE46" s="12" t="n">
        <v>61</v>
      </c>
      <c r="CF46" s="12" t="n">
        <v>108</v>
      </c>
      <c r="CG46" s="12" t="n">
        <v>143</v>
      </c>
      <c r="CH46" s="12" t="n">
        <v>16</v>
      </c>
      <c r="CI46" s="12" t="n">
        <v>232</v>
      </c>
      <c r="CJ46" s="12" t="n">
        <v>123.94115112</v>
      </c>
      <c r="CK46" s="12" t="n">
        <v>48.785935476</v>
      </c>
      <c r="CL46" s="12" t="n">
        <v>81</v>
      </c>
      <c r="CM46" s="12" t="n">
        <v>130</v>
      </c>
      <c r="CN46" s="12" t="n">
        <v>166</v>
      </c>
      <c r="CO46" s="12" t="n">
        <v>8</v>
      </c>
      <c r="CP46" s="12" t="n">
        <v>193</v>
      </c>
      <c r="CQ46" s="12" t="n">
        <v>90.605522071</v>
      </c>
      <c r="CR46" s="12" t="n">
        <v>35.592615154</v>
      </c>
      <c r="CS46" s="12" t="n">
        <v>60</v>
      </c>
      <c r="CT46" s="12" t="n">
        <v>92</v>
      </c>
      <c r="CU46" s="12" t="n">
        <v>120</v>
      </c>
      <c r="CV46" s="12" t="n">
        <v>0.0047909757</v>
      </c>
      <c r="CW46" s="12" t="n">
        <v>0.0219101999</v>
      </c>
      <c r="CX46" s="12" t="n">
        <v>0.0052710105</v>
      </c>
      <c r="CY46" s="12" t="n">
        <v>0.0007594412</v>
      </c>
      <c r="CZ46" s="12" t="n">
        <v>0.0049862443</v>
      </c>
      <c r="DA46" s="12" t="n">
        <v>0.0050718151</v>
      </c>
      <c r="DB46" s="12" t="n">
        <v>0.0052331244</v>
      </c>
      <c r="DC46" s="12" t="n">
        <v>0.0047927164</v>
      </c>
      <c r="DD46" s="12" t="n">
        <v>0.0225667637</v>
      </c>
      <c r="DE46" s="12" t="n">
        <v>0.0052403207</v>
      </c>
      <c r="DF46" s="12" t="n">
        <v>0.0007184453</v>
      </c>
      <c r="DG46" s="12" t="n">
        <v>0.0049784747</v>
      </c>
      <c r="DH46" s="12" t="n">
        <v>0.0050618048</v>
      </c>
      <c r="DI46" s="12" t="n">
        <v>0.0052170982</v>
      </c>
      <c r="DJ46" s="12" t="n">
        <v>0.0047893436</v>
      </c>
      <c r="DK46" s="12" t="n">
        <v>0.0217141844</v>
      </c>
      <c r="DL46" s="12" t="n">
        <v>0.0052794364</v>
      </c>
      <c r="DM46" s="12" t="n">
        <v>0.0007866251</v>
      </c>
      <c r="DN46" s="12" t="n">
        <v>0.0049950234</v>
      </c>
      <c r="DO46" s="12" t="n">
        <v>0.0050800289</v>
      </c>
      <c r="DP46" s="12" t="n">
        <v>0.0052435379</v>
      </c>
      <c r="DQ46" s="12" t="n">
        <v>7.9709210396</v>
      </c>
      <c r="DR46" s="12" t="n">
        <v>3288.6120605</v>
      </c>
      <c r="DS46" s="12" t="n">
        <v>906.39883807</v>
      </c>
      <c r="DT46" s="12" t="n">
        <v>407.20835165</v>
      </c>
      <c r="DU46" s="12" t="n">
        <v>633.72503662</v>
      </c>
      <c r="DV46" s="12" t="n">
        <v>896.76177979</v>
      </c>
      <c r="DW46" s="12" t="n">
        <v>1171.8527832</v>
      </c>
      <c r="DX46" s="12" t="n">
        <v>9.0001220703</v>
      </c>
      <c r="DY46" s="12" t="n">
        <v>3577.9714355</v>
      </c>
      <c r="DZ46" s="12" t="n">
        <v>953.20797951</v>
      </c>
      <c r="EA46" s="12" t="n">
        <v>430.15262283</v>
      </c>
      <c r="EB46" s="12" t="n">
        <v>662.63140869</v>
      </c>
      <c r="EC46" s="12" t="n">
        <v>933.99084473</v>
      </c>
      <c r="ED46" s="12" t="n">
        <v>1229.0163574</v>
      </c>
      <c r="EE46" s="12" t="n">
        <v>8.7173128128</v>
      </c>
      <c r="EF46" s="12" t="n">
        <v>2845.6945801</v>
      </c>
      <c r="EG46" s="12" t="n">
        <v>844.92623512</v>
      </c>
      <c r="EH46" s="12" t="n">
        <v>363.75807467</v>
      </c>
      <c r="EI46" s="12" t="n">
        <v>607.36456299</v>
      </c>
      <c r="EJ46" s="12" t="n">
        <v>841.82049561</v>
      </c>
      <c r="EK46" s="12" t="n">
        <v>1080.9719238</v>
      </c>
      <c r="EL46" s="12" t="n">
        <v>0.0583590269</v>
      </c>
      <c r="EM46" s="12" t="n">
        <v>0.8788660765</v>
      </c>
      <c r="EN46" s="12" t="n">
        <v>0.5427316798</v>
      </c>
      <c r="EO46" s="12" t="n">
        <v>0.1180256678</v>
      </c>
      <c r="EP46" s="12" t="n">
        <v>0.4590103924</v>
      </c>
      <c r="EQ46" s="12" t="n">
        <v>0.5429558158</v>
      </c>
      <c r="ER46" s="12" t="n">
        <v>0.6274453998</v>
      </c>
      <c r="ES46" s="12" t="n">
        <v>0.1243200898</v>
      </c>
      <c r="ET46" s="12" t="n">
        <v>0.8771880865</v>
      </c>
      <c r="EU46" s="12" t="n">
        <v>0.5681015914</v>
      </c>
      <c r="EV46" s="12" t="n">
        <v>0.1165456651</v>
      </c>
      <c r="EW46" s="12" t="n">
        <v>0.4870174229</v>
      </c>
      <c r="EX46" s="12" t="n">
        <v>0.5701070428</v>
      </c>
      <c r="EY46" s="12" t="n">
        <v>0.651966095</v>
      </c>
      <c r="EZ46" s="12" t="n">
        <v>0.0681267157</v>
      </c>
      <c r="FA46" s="12" t="n">
        <v>0.8439558744</v>
      </c>
      <c r="FB46" s="12" t="n">
        <v>0.5081100694</v>
      </c>
      <c r="FC46" s="12" t="n">
        <v>0.1081616984</v>
      </c>
      <c r="FD46" s="12" t="n">
        <v>0.4321574271</v>
      </c>
      <c r="FE46" s="12" t="n">
        <v>0.5056282282</v>
      </c>
      <c r="FF46" s="12" t="n">
        <v>0.5819784403</v>
      </c>
      <c r="FG46" s="12" t="n">
        <v>0.0187032651</v>
      </c>
      <c r="FH46" s="12" t="n">
        <v>0.3842304647</v>
      </c>
      <c r="FI46" s="12" t="n">
        <v>0.0619919409</v>
      </c>
      <c r="FJ46" s="12" t="n">
        <v>0.0351942306</v>
      </c>
      <c r="FK46" s="12" t="n">
        <v>0.0427322686</v>
      </c>
      <c r="FL46" s="12" t="n">
        <v>0.0515888073</v>
      </c>
      <c r="FM46" s="12" t="n">
        <v>0.0660776049</v>
      </c>
      <c r="FN46" s="12" t="n">
        <v>0.0172787011</v>
      </c>
      <c r="FO46" s="12" t="n">
        <v>0.3958162069</v>
      </c>
      <c r="FP46" s="12" t="n">
        <v>0.0607858239</v>
      </c>
      <c r="FQ46" s="12" t="n">
        <v>0.0347279984</v>
      </c>
      <c r="FR46" s="12" t="n">
        <v>0.0420733355</v>
      </c>
      <c r="FS46" s="12" t="n">
        <v>0.0506553203</v>
      </c>
      <c r="FT46" s="12" t="n">
        <v>0.0649527609</v>
      </c>
      <c r="FU46" s="12" t="n">
        <v>0.0174408574</v>
      </c>
      <c r="FV46" s="12" t="n">
        <v>0.3852966726</v>
      </c>
      <c r="FW46" s="12" t="n">
        <v>0.0625932398</v>
      </c>
      <c r="FX46" s="12" t="n">
        <v>0.0345948152</v>
      </c>
      <c r="FY46" s="12" t="n">
        <v>0.0436039753</v>
      </c>
      <c r="FZ46" s="12" t="n">
        <v>0.0524175167</v>
      </c>
      <c r="GA46" s="12" t="n">
        <v>0.0667541549</v>
      </c>
    </row>
    <row r="47" customFormat="false" ht="13.8" hidden="false" customHeight="false" outlineLevel="0" collapsed="false">
      <c r="A47" s="13" t="n">
        <v>46</v>
      </c>
      <c r="B47" s="13" t="n">
        <v>999.860870850348</v>
      </c>
      <c r="C47" s="13" t="n">
        <v>51.33535624</v>
      </c>
      <c r="D47" s="13" t="n">
        <v>30.13284802</v>
      </c>
      <c r="E47" s="13" t="n">
        <v>16.69</v>
      </c>
      <c r="F47" s="13" t="s">
        <v>181</v>
      </c>
      <c r="G47" s="13" t="n">
        <v>0</v>
      </c>
      <c r="H47" s="13" t="s">
        <v>185</v>
      </c>
      <c r="I47" s="13" t="n">
        <v>0</v>
      </c>
      <c r="J47" s="13" t="n">
        <v>100</v>
      </c>
      <c r="K47" s="13" t="n">
        <v>52</v>
      </c>
      <c r="L47" s="13" t="n">
        <v>435</v>
      </c>
      <c r="M47" s="13"/>
      <c r="N47" s="13"/>
      <c r="O47" s="13"/>
      <c r="P47" s="14" t="n">
        <f aca="false">_xlfn.IFS(M47=0,K47,M47&gt;0,(J47*K47+M47*N47)/(J47+M47))</f>
        <v>52</v>
      </c>
      <c r="Q47" s="14" t="n">
        <f aca="false">_xlfn.IFS(M47=0,L47,M47&gt;0,(J47*L47+M47*O47)/(J47+M47))</f>
        <v>435</v>
      </c>
      <c r="R47" s="0" t="s">
        <v>183</v>
      </c>
      <c r="S47" s="0" t="n">
        <v>2</v>
      </c>
      <c r="T47" s="0" t="n">
        <v>300301.55</v>
      </c>
      <c r="U47" s="0" t="n">
        <v>5691031.5</v>
      </c>
      <c r="V47" s="1" t="n">
        <v>679.91160435</v>
      </c>
      <c r="W47" s="1" t="n">
        <v>294.22027786</v>
      </c>
      <c r="X47" s="0" t="n">
        <v>32</v>
      </c>
      <c r="Y47" s="7" t="n">
        <v>0.796875</v>
      </c>
      <c r="Z47" s="7" t="n">
        <v>0.8</v>
      </c>
      <c r="AA47" s="7" t="n">
        <v>0.054339</v>
      </c>
      <c r="AB47" s="15" t="n">
        <f aca="false">SQRT((T47-298142)^2+(U47-5697101)^2)/1000</f>
        <v>6.44224234661348</v>
      </c>
      <c r="AC47" s="0" t="n">
        <v>160</v>
      </c>
      <c r="AD47" s="13" t="n">
        <v>23</v>
      </c>
      <c r="AE47" s="13" t="n">
        <v>35</v>
      </c>
      <c r="AF47" s="13" t="n">
        <v>14.1820462128216</v>
      </c>
      <c r="AG47" s="13" t="n">
        <v>6.89346252130436</v>
      </c>
      <c r="AH47" s="13" t="n">
        <v>3.63375746546281</v>
      </c>
      <c r="AI47" s="15" t="n">
        <v>14.8330580571527</v>
      </c>
      <c r="AJ47" s="15" t="n">
        <v>5.18469638689555</v>
      </c>
      <c r="AK47" s="15" t="n">
        <f aca="false">_xlfn.IFS(AND(H47="Pine",F47="n"),0.198*AF47^-0.757*AG47^1.342*AH47^0.642,AND(H47="Pine",F47="a"),0.144*AF47^-0.507*AG47^1.299*AH47^0.524,H47="Spruce",0.068*AF47^0.082*AG47^0.787*AH47^1.11,H47="Birch",0.183*AF47^-0.171*AG47^0.806*AH47^0.803,H47="Alder",0.048*AF47^0.156*AG47^0.514*AH47^1.165,H47="Oak",0.132*AF47^-0.037*AG47^0.633*AH47^1.039,H47="Aspen",0.445*AF47^0.651*AG47^-0.617*AH47^1.049)</f>
        <v>0.812326036462732</v>
      </c>
      <c r="AL47" s="15" t="n">
        <v>3.21194391300409</v>
      </c>
      <c r="AM47" s="15" t="n">
        <v>1.68345512345439</v>
      </c>
      <c r="AN47" s="15" t="n">
        <v>10.080095423354</v>
      </c>
      <c r="AO47" s="1" t="n">
        <v>15.1273775100708</v>
      </c>
      <c r="AP47" s="1" t="n">
        <v>-1.07357120513916</v>
      </c>
      <c r="AQ47" s="15" t="n">
        <v>0.689973533153534</v>
      </c>
      <c r="AR47" s="15" t="n">
        <v>3.71276950836182</v>
      </c>
      <c r="AS47" s="15" t="n">
        <v>1.50294744968414</v>
      </c>
      <c r="AT47" s="1" t="n">
        <v>4.14214563369751</v>
      </c>
      <c r="AU47" s="1" t="n">
        <v>11.9146032333374</v>
      </c>
      <c r="AV47" s="1" t="n">
        <v>8.36068916320801</v>
      </c>
      <c r="AW47" s="15" t="n">
        <v>1.46879982948303</v>
      </c>
      <c r="AX47" s="15" t="n">
        <v>2.6337902545929</v>
      </c>
      <c r="AY47" s="15" t="n">
        <v>0.657458186149597</v>
      </c>
      <c r="AZ47" s="1" t="n">
        <v>11.6519374847412</v>
      </c>
      <c r="BA47" s="16" t="n">
        <f aca="false">_xlfn.IFS(AI47&lt;10,AI47,AI47&lt;250,AU47,AI47&gt;=250,AO47)</f>
        <v>11.9146032333374</v>
      </c>
      <c r="BB47" s="17" t="n">
        <f aca="false">_xlfn.IFS(AI47&lt;10,AJ47,AI47&lt;250,AV47,AI47&gt;=250,AP47)*0.1</f>
        <v>0.836068916320801</v>
      </c>
      <c r="BC47" s="17" t="n">
        <f aca="false">_xlfn.IFS(AI47&lt;10,AK47,AI47&lt;250,AX47,AI47&gt;=250,AQ47)*0.1</f>
        <v>0.26337902545929</v>
      </c>
      <c r="BD47" s="4" t="n">
        <f aca="false">AR47*0.1</f>
        <v>0.371276950836182</v>
      </c>
      <c r="BE47" s="4" t="n">
        <f aca="false">AY47*0.1</f>
        <v>0.0657458186149597</v>
      </c>
      <c r="BF47" s="3" t="n">
        <f aca="false">BB47+BD47+BE47</f>
        <v>1.27309168577194</v>
      </c>
      <c r="BG47" s="12" t="n">
        <v>999.591</v>
      </c>
      <c r="BH47" s="12" t="n">
        <f aca="false">BS47*0.04</f>
        <v>255.88</v>
      </c>
      <c r="BI47" s="7" t="n">
        <f aca="false">BH47/BG47</f>
        <v>0.255984697741376</v>
      </c>
      <c r="BJ47" s="12" t="n">
        <v>17.84</v>
      </c>
      <c r="BK47" s="12" t="n">
        <v>6397</v>
      </c>
      <c r="BL47" s="12" t="n">
        <v>0</v>
      </c>
      <c r="BM47" s="12" t="n">
        <v>7.5229372978</v>
      </c>
      <c r="BN47" s="12" t="n">
        <v>3.2093004017</v>
      </c>
      <c r="BO47" s="12" t="n">
        <v>1.7570062572</v>
      </c>
      <c r="BP47" s="12" t="n">
        <v>1.7588373423</v>
      </c>
      <c r="BQ47" s="12" t="n">
        <v>3.0207858086</v>
      </c>
      <c r="BR47" s="12" t="n">
        <v>4.5038795471</v>
      </c>
      <c r="BS47" s="12" t="n">
        <v>6397</v>
      </c>
      <c r="BT47" s="12" t="n">
        <v>0.3835317791</v>
      </c>
      <c r="BU47" s="12" t="n">
        <v>7.3866276741</v>
      </c>
      <c r="BV47" s="12" t="n">
        <v>3.2453993072</v>
      </c>
      <c r="BW47" s="12" t="n">
        <v>1.6757571722</v>
      </c>
      <c r="BX47" s="12" t="n">
        <v>1.8151079416</v>
      </c>
      <c r="BY47" s="12" t="n">
        <v>3.1131715775</v>
      </c>
      <c r="BZ47" s="12" t="n">
        <v>4.4861559868</v>
      </c>
      <c r="CA47" s="12" t="n">
        <v>6</v>
      </c>
      <c r="CB47" s="12" t="n">
        <v>234</v>
      </c>
      <c r="CC47" s="12" t="n">
        <v>106.27047666</v>
      </c>
      <c r="CD47" s="12" t="n">
        <v>45.444211145</v>
      </c>
      <c r="CE47" s="12" t="n">
        <v>68</v>
      </c>
      <c r="CF47" s="12" t="n">
        <v>114</v>
      </c>
      <c r="CG47" s="12" t="n">
        <v>143</v>
      </c>
      <c r="CH47" s="12" t="n">
        <v>13</v>
      </c>
      <c r="CI47" s="12" t="n">
        <v>247</v>
      </c>
      <c r="CJ47" s="12" t="n">
        <v>126.05208618</v>
      </c>
      <c r="CK47" s="12" t="n">
        <v>46.820494731</v>
      </c>
      <c r="CL47" s="12" t="n">
        <v>87</v>
      </c>
      <c r="CM47" s="12" t="n">
        <v>134</v>
      </c>
      <c r="CN47" s="12" t="n">
        <v>164</v>
      </c>
      <c r="CO47" s="12" t="n">
        <v>18</v>
      </c>
      <c r="CP47" s="12" t="n">
        <v>220</v>
      </c>
      <c r="CQ47" s="12" t="n">
        <v>116.60453408</v>
      </c>
      <c r="CR47" s="12" t="n">
        <v>38.400088556</v>
      </c>
      <c r="CS47" s="12" t="n">
        <v>85</v>
      </c>
      <c r="CT47" s="12" t="n">
        <v>121</v>
      </c>
      <c r="CU47" s="12" t="n">
        <v>148</v>
      </c>
      <c r="CV47" s="12" t="n">
        <v>0.0047944407</v>
      </c>
      <c r="CW47" s="12" t="n">
        <v>0.0148228211</v>
      </c>
      <c r="CX47" s="12" t="n">
        <v>0.0051722683</v>
      </c>
      <c r="CY47" s="12" t="n">
        <v>0.0004834036</v>
      </c>
      <c r="CZ47" s="12" t="n">
        <v>0.0049673072</v>
      </c>
      <c r="DA47" s="12" t="n">
        <v>0.0050439429</v>
      </c>
      <c r="DB47" s="12" t="n">
        <v>0.0051780608</v>
      </c>
      <c r="DC47" s="12" t="n">
        <v>0.0047927932</v>
      </c>
      <c r="DD47" s="12" t="n">
        <v>0.0110154878</v>
      </c>
      <c r="DE47" s="12" t="n">
        <v>0.0051487794</v>
      </c>
      <c r="DF47" s="12" t="n">
        <v>0.0004070622</v>
      </c>
      <c r="DG47" s="12" t="n">
        <v>0.0049647903</v>
      </c>
      <c r="DH47" s="12" t="n">
        <v>0.0050394265</v>
      </c>
      <c r="DI47" s="12" t="n">
        <v>0.0051663937</v>
      </c>
      <c r="DJ47" s="12" t="n">
        <v>0.0047882264</v>
      </c>
      <c r="DK47" s="12" t="n">
        <v>0.0135868881</v>
      </c>
      <c r="DL47" s="12" t="n">
        <v>0.0051614773</v>
      </c>
      <c r="DM47" s="12" t="n">
        <v>0.0004078659</v>
      </c>
      <c r="DN47" s="12" t="n">
        <v>0.0049737636</v>
      </c>
      <c r="DO47" s="12" t="n">
        <v>0.0050528068</v>
      </c>
      <c r="DP47" s="12" t="n">
        <v>0.0051867035</v>
      </c>
      <c r="DQ47" s="12" t="n">
        <v>27.394592285</v>
      </c>
      <c r="DR47" s="12" t="n">
        <v>2739.2141113</v>
      </c>
      <c r="DS47" s="12" t="n">
        <v>998.79680404</v>
      </c>
      <c r="DT47" s="12" t="n">
        <v>400.10481533</v>
      </c>
      <c r="DU47" s="12" t="n">
        <v>731.12860107</v>
      </c>
      <c r="DV47" s="12" t="n">
        <v>983.89013672</v>
      </c>
      <c r="DW47" s="12" t="n">
        <v>1249.1484375</v>
      </c>
      <c r="DX47" s="12" t="n">
        <v>36.661254883</v>
      </c>
      <c r="DY47" s="12" t="n">
        <v>2813.0605469</v>
      </c>
      <c r="DZ47" s="12" t="n">
        <v>1031.6103812</v>
      </c>
      <c r="EA47" s="12" t="n">
        <v>411.36729914</v>
      </c>
      <c r="EB47" s="12" t="n">
        <v>752.88293457</v>
      </c>
      <c r="EC47" s="12" t="n">
        <v>1011.9180298</v>
      </c>
      <c r="ED47" s="12" t="n">
        <v>1287.2803955</v>
      </c>
      <c r="EE47" s="12" t="n">
        <v>29.021677017</v>
      </c>
      <c r="EF47" s="12" t="n">
        <v>2658.918457</v>
      </c>
      <c r="EG47" s="12" t="n">
        <v>961.19623305</v>
      </c>
      <c r="EH47" s="12" t="n">
        <v>372.41403015</v>
      </c>
      <c r="EI47" s="12" t="n">
        <v>713.97125244</v>
      </c>
      <c r="EJ47" s="12" t="n">
        <v>947.17266846</v>
      </c>
      <c r="EK47" s="12" t="n">
        <v>1195.114502</v>
      </c>
      <c r="EL47" s="12" t="n">
        <v>0.1362972558</v>
      </c>
      <c r="EM47" s="12" t="n">
        <v>0.8756867051</v>
      </c>
      <c r="EN47" s="12" t="n">
        <v>0.5449516121</v>
      </c>
      <c r="EO47" s="12" t="n">
        <v>0.1121432059</v>
      </c>
      <c r="EP47" s="12" t="n">
        <v>0.4645396471</v>
      </c>
      <c r="EQ47" s="12" t="n">
        <v>0.5449485183</v>
      </c>
      <c r="ER47" s="12" t="n">
        <v>0.6267977953</v>
      </c>
      <c r="ES47" s="12" t="n">
        <v>0.161827907</v>
      </c>
      <c r="ET47" s="12" t="n">
        <v>0.8867807984</v>
      </c>
      <c r="EU47" s="12" t="n">
        <v>0.5596046941</v>
      </c>
      <c r="EV47" s="12" t="n">
        <v>0.1110495301</v>
      </c>
      <c r="EW47" s="12" t="n">
        <v>0.4801578522</v>
      </c>
      <c r="EX47" s="12" t="n">
        <v>0.5607185364</v>
      </c>
      <c r="EY47" s="12" t="n">
        <v>0.6409932971</v>
      </c>
      <c r="EZ47" s="12" t="n">
        <v>0.1360760033</v>
      </c>
      <c r="FA47" s="12" t="n">
        <v>0.8749014735</v>
      </c>
      <c r="FB47" s="12" t="n">
        <v>0.5217601482</v>
      </c>
      <c r="FC47" s="12" t="n">
        <v>0.109600173</v>
      </c>
      <c r="FD47" s="12" t="n">
        <v>0.442192167</v>
      </c>
      <c r="FE47" s="12" t="n">
        <v>0.5210934281</v>
      </c>
      <c r="FF47" s="12" t="n">
        <v>0.6000347137</v>
      </c>
      <c r="FG47" s="12" t="n">
        <v>0.0158737414</v>
      </c>
      <c r="FH47" s="12" t="n">
        <v>0.2718537748</v>
      </c>
      <c r="FI47" s="12" t="n">
        <v>0.0559132863</v>
      </c>
      <c r="FJ47" s="12" t="n">
        <v>0.026917769</v>
      </c>
      <c r="FK47" s="12" t="n">
        <v>0.0404743366</v>
      </c>
      <c r="FL47" s="12" t="n">
        <v>0.0485924557</v>
      </c>
      <c r="FM47" s="12" t="n">
        <v>0.0605819896</v>
      </c>
      <c r="FN47" s="12" t="n">
        <v>0.0182354786</v>
      </c>
      <c r="FO47" s="12" t="n">
        <v>0.2488986552</v>
      </c>
      <c r="FP47" s="12" t="n">
        <v>0.054855656</v>
      </c>
      <c r="FQ47" s="12" t="n">
        <v>0.0250234386</v>
      </c>
      <c r="FR47" s="12" t="n">
        <v>0.0405088924</v>
      </c>
      <c r="FS47" s="12" t="n">
        <v>0.0481952839</v>
      </c>
      <c r="FT47" s="12" t="n">
        <v>0.0597183518</v>
      </c>
      <c r="FU47" s="12" t="n">
        <v>0.0175009333</v>
      </c>
      <c r="FV47" s="12" t="n">
        <v>0.2559815049</v>
      </c>
      <c r="FW47" s="12" t="n">
        <v>0.0558713207</v>
      </c>
      <c r="FX47" s="12" t="n">
        <v>0.0252673356</v>
      </c>
      <c r="FY47" s="12" t="n">
        <v>0.0413596183</v>
      </c>
      <c r="FZ47" s="12" t="n">
        <v>0.0489813313</v>
      </c>
      <c r="GA47" s="12" t="n">
        <v>0.0611520186</v>
      </c>
    </row>
    <row r="48" customFormat="false" ht="13.8" hidden="false" customHeight="false" outlineLevel="0" collapsed="false">
      <c r="A48" s="13" t="n">
        <v>47</v>
      </c>
      <c r="B48" s="13" t="n">
        <v>999.860870850348</v>
      </c>
      <c r="C48" s="13" t="n">
        <v>51.37526267</v>
      </c>
      <c r="D48" s="13" t="n">
        <v>29.97520459</v>
      </c>
      <c r="E48" s="13" t="n">
        <v>13.65</v>
      </c>
      <c r="F48" s="13" t="s">
        <v>181</v>
      </c>
      <c r="G48" s="13" t="n">
        <v>0</v>
      </c>
      <c r="H48" s="13" t="s">
        <v>185</v>
      </c>
      <c r="I48" s="13" t="n">
        <v>0</v>
      </c>
      <c r="J48" s="13" t="n">
        <v>99</v>
      </c>
      <c r="K48" s="13" t="n">
        <v>1040</v>
      </c>
      <c r="L48" s="13" t="n">
        <v>2270</v>
      </c>
      <c r="M48" s="13"/>
      <c r="N48" s="13"/>
      <c r="O48" s="13"/>
      <c r="P48" s="14" t="n">
        <f aca="false">_xlfn.IFS(M48=0,K48,M48&gt;0,(J48*K48+M48*N48)/(J48+M48))</f>
        <v>1040</v>
      </c>
      <c r="Q48" s="14" t="n">
        <f aca="false">_xlfn.IFS(M48=0,L48,M48&gt;0,(J48*L48+M48*O48)/(J48+M48))</f>
        <v>2270</v>
      </c>
      <c r="R48" s="0" t="s">
        <v>183</v>
      </c>
      <c r="S48" s="0" t="n">
        <v>2</v>
      </c>
      <c r="T48" s="0" t="n">
        <v>289490.778</v>
      </c>
      <c r="U48" s="0" t="n">
        <v>5695898.373</v>
      </c>
      <c r="V48" s="1" t="n">
        <v>1940.992207</v>
      </c>
      <c r="W48" s="1" t="n">
        <v>396.08671248</v>
      </c>
      <c r="X48" s="0" t="n">
        <v>111</v>
      </c>
      <c r="Y48" s="7" t="n">
        <v>2.332342</v>
      </c>
      <c r="Z48" s="7" t="n">
        <v>2.38</v>
      </c>
      <c r="AA48" s="7" t="n">
        <v>0.26743</v>
      </c>
      <c r="AB48" s="15" t="n">
        <f aca="false">SQRT((T48-298142)^2+(U48-5697101)^2)/1000</f>
        <v>8.73441204629218</v>
      </c>
      <c r="AC48" s="0" t="n">
        <v>262</v>
      </c>
      <c r="AD48" s="13" t="n">
        <v>37</v>
      </c>
      <c r="AE48" s="13" t="n">
        <v>120</v>
      </c>
      <c r="AF48" s="13" t="n">
        <v>41.4912976150153</v>
      </c>
      <c r="AG48" s="13" t="n">
        <v>31.1452196633179</v>
      </c>
      <c r="AH48" s="13" t="n">
        <v>48.6818242373665</v>
      </c>
      <c r="AI48" s="15" t="n">
        <v>597.037397168007</v>
      </c>
      <c r="AJ48" s="15" t="n">
        <v>268.533654360462</v>
      </c>
      <c r="AK48" s="15" t="n">
        <f aca="false">_xlfn.IFS(AND(H48="Pine",F48="n"),0.198*AF48^-0.757*AG48^1.342*AH48^0.642,AND(H48="Pine",F48="a"),0.144*AF48^-0.507*AG48^1.299*AH48^0.524,H48="Spruce",0.068*AF48^0.082*AG48^0.787*AH48^1.11,H48="Birch",0.183*AF48^-0.171*AG48^0.806*AH48^0.803,H48="Alder",0.048*AF48^0.156*AG48^0.514*AH48^1.165,H48="Oak",0.132*AF48^-0.037*AG48^0.633*AH48^1.039,H48="Aspen",0.445*AF48^0.651*AG48^-0.617*AH48^1.049)</f>
        <v>14.430869470758</v>
      </c>
      <c r="AL48" s="15" t="n">
        <v>20.0858072001072</v>
      </c>
      <c r="AM48" s="15" t="n">
        <v>5.72907746696115</v>
      </c>
      <c r="AN48" s="15" t="n">
        <v>294.34853902753</v>
      </c>
      <c r="AO48" s="1" t="n">
        <v>632.425048828125</v>
      </c>
      <c r="AP48" s="1" t="n">
        <v>228.32487487793</v>
      </c>
      <c r="AQ48" s="15" t="n">
        <v>16.1899490356445</v>
      </c>
      <c r="AR48" s="15" t="n">
        <v>26.837703704834</v>
      </c>
      <c r="AS48" s="15" t="n">
        <v>7.09527540206909</v>
      </c>
      <c r="AT48" s="1" t="n">
        <v>262.257843017578</v>
      </c>
      <c r="AU48" s="1" t="n">
        <v>590.811462402344</v>
      </c>
      <c r="AV48" s="1" t="n">
        <v>243.794570922852</v>
      </c>
      <c r="AW48" s="15" t="n">
        <v>16.0588474273682</v>
      </c>
      <c r="AX48" s="15" t="n">
        <v>23.2285346984863</v>
      </c>
      <c r="AY48" s="15" t="n">
        <v>7.1453070640564</v>
      </c>
      <c r="AZ48" s="1" t="n">
        <v>274.168395996094</v>
      </c>
      <c r="BA48" s="16" t="n">
        <f aca="false">_xlfn.IFS(AI48&lt;10,AI48,AI48&lt;250,AU48,AI48&gt;=250,AO48)</f>
        <v>632.425048828125</v>
      </c>
      <c r="BB48" s="17" t="n">
        <f aca="false">_xlfn.IFS(AI48&lt;10,AJ48,AI48&lt;250,AV48,AI48&gt;=250,AP48)*0.1</f>
        <v>22.832487487793</v>
      </c>
      <c r="BC48" s="17" t="n">
        <f aca="false">_xlfn.IFS(AI48&lt;10,AK48,AI48&lt;250,AX48,AI48&gt;=250,AQ48)*0.1</f>
        <v>1.61899490356445</v>
      </c>
      <c r="BD48" s="4" t="n">
        <f aca="false">AR48*0.1</f>
        <v>2.6837703704834</v>
      </c>
      <c r="BE48" s="4" t="n">
        <f aca="false">AY48*0.1</f>
        <v>0.71453070640564</v>
      </c>
      <c r="BF48" s="3" t="n">
        <f aca="false">BB48+BD48+BE48</f>
        <v>26.230788564682</v>
      </c>
      <c r="BG48" s="12" t="n">
        <v>999.482</v>
      </c>
      <c r="BH48" s="12" t="n">
        <f aca="false">BS48*0.04</f>
        <v>940.72</v>
      </c>
      <c r="BI48" s="7" t="n">
        <f aca="false">BH48/BG48</f>
        <v>0.941207545508573</v>
      </c>
      <c r="BJ48" s="12" t="n">
        <v>17.84</v>
      </c>
      <c r="BK48" s="12" t="n">
        <v>23518</v>
      </c>
      <c r="BL48" s="12" t="n">
        <v>0</v>
      </c>
      <c r="BM48" s="12" t="n">
        <v>33.524261475</v>
      </c>
      <c r="BN48" s="12" t="n">
        <v>26.997417728</v>
      </c>
      <c r="BO48" s="12" t="n">
        <v>3.699725855</v>
      </c>
      <c r="BP48" s="12" t="n">
        <v>25.59270668</v>
      </c>
      <c r="BQ48" s="12" t="n">
        <v>27.483524323</v>
      </c>
      <c r="BR48" s="12" t="n">
        <v>29.083545685</v>
      </c>
      <c r="BS48" s="12" t="n">
        <v>23518</v>
      </c>
      <c r="BT48" s="12" t="n">
        <v>0.6049056649</v>
      </c>
      <c r="BU48" s="12" t="n">
        <v>33.882022858</v>
      </c>
      <c r="BV48" s="12" t="n">
        <v>26.657287998</v>
      </c>
      <c r="BW48" s="12" t="n">
        <v>4.1506536912</v>
      </c>
      <c r="BX48" s="12" t="n">
        <v>25.169624329</v>
      </c>
      <c r="BY48" s="12" t="n">
        <v>27.328468323</v>
      </c>
      <c r="BZ48" s="12" t="n">
        <v>29.116422653</v>
      </c>
      <c r="CA48" s="12" t="n">
        <v>6</v>
      </c>
      <c r="CB48" s="12" t="n">
        <v>250</v>
      </c>
      <c r="CC48" s="12" t="n">
        <v>124.5088575</v>
      </c>
      <c r="CD48" s="12" t="n">
        <v>46.763243655</v>
      </c>
      <c r="CE48" s="12" t="n">
        <v>82</v>
      </c>
      <c r="CF48" s="12" t="n">
        <v>131</v>
      </c>
      <c r="CG48" s="12" t="n">
        <v>166</v>
      </c>
      <c r="CH48" s="12" t="n">
        <v>9</v>
      </c>
      <c r="CI48" s="12" t="n">
        <v>247</v>
      </c>
      <c r="CJ48" s="12" t="n">
        <v>144.42977758</v>
      </c>
      <c r="CK48" s="12" t="n">
        <v>54.21816388</v>
      </c>
      <c r="CL48" s="12" t="n">
        <v>96</v>
      </c>
      <c r="CM48" s="12" t="n">
        <v>150</v>
      </c>
      <c r="CN48" s="12" t="n">
        <v>195</v>
      </c>
      <c r="CO48" s="12" t="n">
        <v>10</v>
      </c>
      <c r="CP48" s="12" t="n">
        <v>232</v>
      </c>
      <c r="CQ48" s="12" t="n">
        <v>109.70603426</v>
      </c>
      <c r="CR48" s="12" t="n">
        <v>41.518950968</v>
      </c>
      <c r="CS48" s="12" t="n">
        <v>73</v>
      </c>
      <c r="CT48" s="12" t="n">
        <v>112</v>
      </c>
      <c r="CU48" s="12" t="n">
        <v>147</v>
      </c>
      <c r="CV48" s="12" t="n">
        <v>0.0047883433</v>
      </c>
      <c r="CW48" s="12" t="n">
        <v>0.0219617803</v>
      </c>
      <c r="CX48" s="12" t="n">
        <v>0.0052544759</v>
      </c>
      <c r="CY48" s="12" t="n">
        <v>0.000590026</v>
      </c>
      <c r="CZ48" s="12" t="n">
        <v>0.0050012688</v>
      </c>
      <c r="DA48" s="12" t="n">
        <v>0.0051058452</v>
      </c>
      <c r="DB48" s="12" t="n">
        <v>0.0052889795</v>
      </c>
      <c r="DC48" s="12" t="n">
        <v>0.0047756056</v>
      </c>
      <c r="DD48" s="12" t="n">
        <v>0.0208791886</v>
      </c>
      <c r="DE48" s="12" t="n">
        <v>0.0052512708</v>
      </c>
      <c r="DF48" s="12" t="n">
        <v>0.000587218</v>
      </c>
      <c r="DG48" s="12" t="n">
        <v>0.0049963822</v>
      </c>
      <c r="DH48" s="12" t="n">
        <v>0.0051013241</v>
      </c>
      <c r="DI48" s="12" t="n">
        <v>0.0052916044</v>
      </c>
      <c r="DJ48" s="12" t="n">
        <v>0.0047988598</v>
      </c>
      <c r="DK48" s="12" t="n">
        <v>0.0170014258</v>
      </c>
      <c r="DL48" s="12" t="n">
        <v>0.0052941996</v>
      </c>
      <c r="DM48" s="12" t="n">
        <v>0.0006742275</v>
      </c>
      <c r="DN48" s="12" t="n">
        <v>0.0050129406</v>
      </c>
      <c r="DO48" s="12" t="n">
        <v>0.0051226444</v>
      </c>
      <c r="DP48" s="12" t="n">
        <v>0.0053226002</v>
      </c>
      <c r="DQ48" s="12" t="n">
        <v>7.5787758827</v>
      </c>
      <c r="DR48" s="12" t="n">
        <v>3604.2407227</v>
      </c>
      <c r="DS48" s="12" t="n">
        <v>941.57525956</v>
      </c>
      <c r="DT48" s="12" t="n">
        <v>463.41649234</v>
      </c>
      <c r="DU48" s="12" t="n">
        <v>600.52880859</v>
      </c>
      <c r="DV48" s="12" t="n">
        <v>910.65026855</v>
      </c>
      <c r="DW48" s="12" t="n">
        <v>1241.1011963</v>
      </c>
      <c r="DX48" s="12" t="n">
        <v>8.9115219116</v>
      </c>
      <c r="DY48" s="12" t="n">
        <v>3913.2973633</v>
      </c>
      <c r="DZ48" s="12" t="n">
        <v>1000.2735564</v>
      </c>
      <c r="EA48" s="12" t="n">
        <v>509.91939602</v>
      </c>
      <c r="EB48" s="12" t="n">
        <v>620.08569336</v>
      </c>
      <c r="EC48" s="12" t="n">
        <v>957.91644287</v>
      </c>
      <c r="ED48" s="12" t="n">
        <v>1328.19104</v>
      </c>
      <c r="EE48" s="12" t="n">
        <v>7.4394741058</v>
      </c>
      <c r="EF48" s="12" t="n">
        <v>3694.909668</v>
      </c>
      <c r="EG48" s="12" t="n">
        <v>898.58560025</v>
      </c>
      <c r="EH48" s="12" t="n">
        <v>445.22043447</v>
      </c>
      <c r="EI48" s="12" t="n">
        <v>571.08496094</v>
      </c>
      <c r="EJ48" s="12" t="n">
        <v>872.45965576</v>
      </c>
      <c r="EK48" s="12" t="n">
        <v>1186.6860352</v>
      </c>
      <c r="EL48" s="12" t="n">
        <v>0.0160866324</v>
      </c>
      <c r="EM48" s="12" t="n">
        <v>0.9169960022</v>
      </c>
      <c r="EN48" s="12" t="n">
        <v>0.5208332195</v>
      </c>
      <c r="EO48" s="12" t="n">
        <v>0.1424448555</v>
      </c>
      <c r="EP48" s="12" t="n">
        <v>0.4160560668</v>
      </c>
      <c r="EQ48" s="12" t="n">
        <v>0.5222017765</v>
      </c>
      <c r="ER48" s="12" t="n">
        <v>0.6260200739</v>
      </c>
      <c r="ES48" s="12" t="n">
        <v>0.0168445744</v>
      </c>
      <c r="ET48" s="12" t="n">
        <v>0.9096409082</v>
      </c>
      <c r="EU48" s="12" t="n">
        <v>0.5475315621</v>
      </c>
      <c r="EV48" s="12" t="n">
        <v>0.1412957133</v>
      </c>
      <c r="EW48" s="12" t="n">
        <v>0.4464826882</v>
      </c>
      <c r="EX48" s="12" t="n">
        <v>0.5526348948</v>
      </c>
      <c r="EY48" s="12" t="n">
        <v>0.6532021761</v>
      </c>
      <c r="EZ48" s="12" t="n">
        <v>0.0324884392</v>
      </c>
      <c r="FA48" s="12" t="n">
        <v>0.8850147724</v>
      </c>
      <c r="FB48" s="12" t="n">
        <v>0.4910763993</v>
      </c>
      <c r="FC48" s="12" t="n">
        <v>0.1332495872</v>
      </c>
      <c r="FD48" s="12" t="n">
        <v>0.395333916</v>
      </c>
      <c r="FE48" s="12" t="n">
        <v>0.490159452</v>
      </c>
      <c r="FF48" s="12" t="n">
        <v>0.5864937306</v>
      </c>
      <c r="FG48" s="12" t="n">
        <v>0.0136046549</v>
      </c>
      <c r="FH48" s="12" t="n">
        <v>0.3775594533</v>
      </c>
      <c r="FI48" s="12" t="n">
        <v>0.061963731</v>
      </c>
      <c r="FJ48" s="12" t="n">
        <v>0.0302854736</v>
      </c>
      <c r="FK48" s="12" t="n">
        <v>0.0438885763</v>
      </c>
      <c r="FL48" s="12" t="n">
        <v>0.0540988967</v>
      </c>
      <c r="FM48" s="12" t="n">
        <v>0.0698263869</v>
      </c>
      <c r="FN48" s="12" t="n">
        <v>0.0125263566</v>
      </c>
      <c r="FO48" s="12" t="n">
        <v>0.3674868345</v>
      </c>
      <c r="FP48" s="12" t="n">
        <v>0.061976184</v>
      </c>
      <c r="FQ48" s="12" t="n">
        <v>0.0307006533</v>
      </c>
      <c r="FR48" s="12" t="n">
        <v>0.0435158908</v>
      </c>
      <c r="FS48" s="12" t="n">
        <v>0.0538840182</v>
      </c>
      <c r="FT48" s="12" t="n">
        <v>0.0698695108</v>
      </c>
      <c r="FU48" s="12" t="n">
        <v>0.0170804262</v>
      </c>
      <c r="FV48" s="12" t="n">
        <v>0.3757530153</v>
      </c>
      <c r="FW48" s="12" t="n">
        <v>0.0637263943</v>
      </c>
      <c r="FX48" s="12" t="n">
        <v>0.032055767</v>
      </c>
      <c r="FY48" s="12" t="n">
        <v>0.0446739085</v>
      </c>
      <c r="FZ48" s="12" t="n">
        <v>0.0549167842</v>
      </c>
      <c r="GA48" s="12" t="n">
        <v>0.071766071</v>
      </c>
    </row>
    <row r="49" customFormat="false" ht="13.8" hidden="false" customHeight="false" outlineLevel="0" collapsed="false">
      <c r="A49" s="13" t="n">
        <v>48</v>
      </c>
      <c r="B49" s="13" t="n">
        <v>999.860870850348</v>
      </c>
      <c r="C49" s="13" t="n">
        <v>51.37470134</v>
      </c>
      <c r="D49" s="13" t="n">
        <v>29.97237288</v>
      </c>
      <c r="E49" s="13" t="n">
        <v>18.2</v>
      </c>
      <c r="F49" s="13" t="s">
        <v>184</v>
      </c>
      <c r="G49" s="13" t="n">
        <v>1</v>
      </c>
      <c r="H49" s="13" t="s">
        <v>185</v>
      </c>
      <c r="I49" s="13" t="n">
        <v>0</v>
      </c>
      <c r="J49" s="13" t="n">
        <v>99</v>
      </c>
      <c r="K49" s="13" t="n">
        <v>979</v>
      </c>
      <c r="L49" s="13" t="n">
        <v>3300</v>
      </c>
      <c r="M49" s="13"/>
      <c r="N49" s="13"/>
      <c r="O49" s="13"/>
      <c r="P49" s="14" t="n">
        <f aca="false">_xlfn.IFS(M49=0,K49,M49&gt;0,(J49*K49+M49*N49)/(J49+M49))</f>
        <v>979</v>
      </c>
      <c r="Q49" s="14" t="n">
        <f aca="false">_xlfn.IFS(M49=0,L49,M49&gt;0,(J49*L49+M49*O49)/(J49+M49))</f>
        <v>3300</v>
      </c>
      <c r="R49" s="0" t="s">
        <v>183</v>
      </c>
      <c r="S49" s="0" t="n">
        <v>2</v>
      </c>
      <c r="T49" s="0" t="n">
        <v>289288.308</v>
      </c>
      <c r="U49" s="0" t="n">
        <v>5695846.542</v>
      </c>
      <c r="V49" s="1" t="n">
        <v>1632.5010629</v>
      </c>
      <c r="W49" s="1" t="n">
        <v>325.38986552</v>
      </c>
      <c r="X49" s="0" t="n">
        <v>15</v>
      </c>
      <c r="Y49" s="7" t="n">
        <v>1.886667</v>
      </c>
      <c r="Z49" s="7" t="n">
        <v>1.85</v>
      </c>
      <c r="AA49" s="7" t="n">
        <v>0.220565</v>
      </c>
      <c r="AB49" s="15" t="n">
        <f aca="false">SQRT((T49-298142)^2+(U49-5697101)^2)/1000</f>
        <v>8.94212093994634</v>
      </c>
      <c r="AC49" s="0" t="n">
        <v>262</v>
      </c>
      <c r="AD49" s="13" t="n">
        <v>45</v>
      </c>
      <c r="AE49" s="13" t="n">
        <v>95</v>
      </c>
      <c r="AF49" s="13" t="n">
        <v>34.1354254803902</v>
      </c>
      <c r="AG49" s="13" t="n">
        <v>29.8058597134235</v>
      </c>
      <c r="AH49" s="13" t="n">
        <v>40.2729669810372</v>
      </c>
      <c r="AI49" s="15" t="n">
        <v>552.369243623829</v>
      </c>
      <c r="AJ49" s="15" t="n">
        <v>208.997070050901</v>
      </c>
      <c r="AK49" s="15" t="n">
        <f aca="false">_xlfn.IFS(AND(H49="Pine",F49="n"),0.198*AF49^-0.757*AG49^1.342*AH49^0.642,AND(H49="Pine",F49="a"),0.144*AF49^-0.507*AG49^1.299*AH49^0.524,H49="Spruce",0.068*AF49^0.082*AG49^0.787*AH49^1.11,H49="Birch",0.183*AF49^-0.171*AG49^0.806*AH49^0.803,H49="Alder",0.048*AF49^0.156*AG49^0.514*AH49^1.165,H49="Oak",0.132*AF49^-0.037*AG49^0.633*AH49^1.039,H49="Aspen",0.445*AF49^0.651*AG49^-0.617*AH49^1.049)</f>
        <v>13.7142601019084</v>
      </c>
      <c r="AL49" s="15" t="n">
        <v>18.8765235950716</v>
      </c>
      <c r="AM49" s="15" t="n">
        <v>6.65821357166039</v>
      </c>
      <c r="AN49" s="15" t="n">
        <v>234.531807217633</v>
      </c>
      <c r="AO49" s="1" t="n">
        <v>567.351623535156</v>
      </c>
      <c r="AP49" s="1" t="n">
        <v>234.108444213867</v>
      </c>
      <c r="AQ49" s="15" t="n">
        <v>15.6044340133667</v>
      </c>
      <c r="AR49" s="15" t="n">
        <v>13.8058004379273</v>
      </c>
      <c r="AS49" s="15" t="n">
        <v>5.44140577316284</v>
      </c>
      <c r="AT49" s="1" t="n">
        <v>253.355651855469</v>
      </c>
      <c r="AU49" s="1" t="n">
        <v>556.867370605469</v>
      </c>
      <c r="AV49" s="1" t="n">
        <v>223.909729003906</v>
      </c>
      <c r="AW49" s="15" t="n">
        <v>14.6347827911377</v>
      </c>
      <c r="AX49" s="15" t="n">
        <v>17.2809638977051</v>
      </c>
      <c r="AY49" s="15" t="n">
        <v>5.87047243118286</v>
      </c>
      <c r="AZ49" s="1" t="n">
        <v>247.061157226562</v>
      </c>
      <c r="BA49" s="16" t="n">
        <f aca="false">_xlfn.IFS(AI49&lt;10,AI49,AI49&lt;250,AU49,AI49&gt;=250,AO49)</f>
        <v>567.351623535156</v>
      </c>
      <c r="BB49" s="17" t="n">
        <f aca="false">_xlfn.IFS(AI49&lt;10,AJ49,AI49&lt;250,AV49,AI49&gt;=250,AP49)*0.1</f>
        <v>23.4108444213867</v>
      </c>
      <c r="BC49" s="17" t="n">
        <f aca="false">_xlfn.IFS(AI49&lt;10,AK49,AI49&lt;250,AX49,AI49&gt;=250,AQ49)*0.1</f>
        <v>1.56044340133667</v>
      </c>
      <c r="BD49" s="4" t="n">
        <f aca="false">AR49*0.1</f>
        <v>1.38058004379273</v>
      </c>
      <c r="BE49" s="4" t="n">
        <f aca="false">AY49*0.1</f>
        <v>0.587047243118286</v>
      </c>
      <c r="BF49" s="3" t="n">
        <f aca="false">BB49+BD49+BE49</f>
        <v>25.3784717082977</v>
      </c>
      <c r="BG49" s="12" t="n">
        <v>999.48</v>
      </c>
      <c r="BH49" s="12" t="n">
        <f aca="false">BS49*0.04</f>
        <v>916.44</v>
      </c>
      <c r="BI49" s="7" t="n">
        <f aca="false">BH49/BG49</f>
        <v>0.916916796734302</v>
      </c>
      <c r="BJ49" s="12" t="n">
        <v>17.84</v>
      </c>
      <c r="BK49" s="12" t="n">
        <v>22911</v>
      </c>
      <c r="BL49" s="12" t="n">
        <v>0</v>
      </c>
      <c r="BM49" s="12" t="n">
        <v>30.424390793</v>
      </c>
      <c r="BN49" s="12" t="n">
        <v>23.834077233</v>
      </c>
      <c r="BO49" s="12" t="n">
        <v>4.6201951009</v>
      </c>
      <c r="BP49" s="12" t="n">
        <v>22.766422272</v>
      </c>
      <c r="BQ49" s="12" t="n">
        <v>24.562606812</v>
      </c>
      <c r="BR49" s="12" t="n">
        <v>26.377317429</v>
      </c>
      <c r="BS49" s="12" t="n">
        <v>22911</v>
      </c>
      <c r="BT49" s="12" t="n">
        <v>0.358879298</v>
      </c>
      <c r="BU49" s="12" t="n">
        <v>31.995998383</v>
      </c>
      <c r="BV49" s="12" t="n">
        <v>23.219826266</v>
      </c>
      <c r="BW49" s="12" t="n">
        <v>5.2439946064</v>
      </c>
      <c r="BX49" s="12" t="n">
        <v>22.147413254</v>
      </c>
      <c r="BY49" s="12" t="n">
        <v>24.376655579</v>
      </c>
      <c r="BZ49" s="12" t="n">
        <v>26.298986435</v>
      </c>
      <c r="CA49" s="12" t="n">
        <v>4</v>
      </c>
      <c r="CB49" s="12" t="n">
        <v>247</v>
      </c>
      <c r="CC49" s="12" t="n">
        <v>121.05274988</v>
      </c>
      <c r="CD49" s="12" t="n">
        <v>45.633426028</v>
      </c>
      <c r="CE49" s="12" t="n">
        <v>82</v>
      </c>
      <c r="CF49" s="12" t="n">
        <v>128</v>
      </c>
      <c r="CG49" s="12" t="n">
        <v>160</v>
      </c>
      <c r="CH49" s="12" t="n">
        <v>6</v>
      </c>
      <c r="CI49" s="12" t="n">
        <v>249</v>
      </c>
      <c r="CJ49" s="12" t="n">
        <v>137.59308571</v>
      </c>
      <c r="CK49" s="12" t="n">
        <v>50.960222588</v>
      </c>
      <c r="CL49" s="12" t="n">
        <v>93</v>
      </c>
      <c r="CM49" s="12" t="n">
        <v>145</v>
      </c>
      <c r="CN49" s="12" t="n">
        <v>183</v>
      </c>
      <c r="CO49" s="12" t="n">
        <v>6</v>
      </c>
      <c r="CP49" s="12" t="n">
        <v>249</v>
      </c>
      <c r="CQ49" s="12" t="n">
        <v>103.06035833</v>
      </c>
      <c r="CR49" s="12" t="n">
        <v>39.648842251</v>
      </c>
      <c r="CS49" s="12" t="n">
        <v>69</v>
      </c>
      <c r="CT49" s="12" t="n">
        <v>107</v>
      </c>
      <c r="CU49" s="12" t="n">
        <v>137</v>
      </c>
      <c r="CV49" s="12" t="n">
        <v>0.0047869524</v>
      </c>
      <c r="CW49" s="12" t="n">
        <v>0.0260879602</v>
      </c>
      <c r="CX49" s="12" t="n">
        <v>0.0053185938</v>
      </c>
      <c r="CY49" s="12" t="n">
        <v>0.0007822305</v>
      </c>
      <c r="CZ49" s="12" t="n">
        <v>0.0050055012</v>
      </c>
      <c r="DA49" s="12" t="n">
        <v>0.0051218411</v>
      </c>
      <c r="DB49" s="12" t="n">
        <v>0.0053413417</v>
      </c>
      <c r="DC49" s="12" t="n">
        <v>0.004796355</v>
      </c>
      <c r="DD49" s="12" t="n">
        <v>0.0282669123</v>
      </c>
      <c r="DE49" s="12" t="n">
        <v>0.0053125797</v>
      </c>
      <c r="DF49" s="12" t="n">
        <v>0.0008054532</v>
      </c>
      <c r="DG49" s="12" t="n">
        <v>0.0049988786</v>
      </c>
      <c r="DH49" s="12" t="n">
        <v>0.0051100026</v>
      </c>
      <c r="DI49" s="12" t="n">
        <v>0.0053224913</v>
      </c>
      <c r="DJ49" s="12" t="n">
        <v>0.0047917161</v>
      </c>
      <c r="DK49" s="12" t="n">
        <v>0.0416330881</v>
      </c>
      <c r="DL49" s="12" t="n">
        <v>0.0053570457</v>
      </c>
      <c r="DM49" s="12" t="n">
        <v>0.0008880359</v>
      </c>
      <c r="DN49" s="12" t="n">
        <v>0.0050217994</v>
      </c>
      <c r="DO49" s="12" t="n">
        <v>0.005138481</v>
      </c>
      <c r="DP49" s="12" t="n">
        <v>0.00537088</v>
      </c>
      <c r="DQ49" s="12" t="n">
        <v>5.5336999893</v>
      </c>
      <c r="DR49" s="12" t="n">
        <v>3721.1940918</v>
      </c>
      <c r="DS49" s="12" t="n">
        <v>894.9387176</v>
      </c>
      <c r="DT49" s="12" t="n">
        <v>466.77620903</v>
      </c>
      <c r="DU49" s="12" t="n">
        <v>549.78039551</v>
      </c>
      <c r="DV49" s="12" t="n">
        <v>858.73840332</v>
      </c>
      <c r="DW49" s="12" t="n">
        <v>1185.7752686</v>
      </c>
      <c r="DX49" s="12" t="n">
        <v>5.9967160225</v>
      </c>
      <c r="DY49" s="12" t="n">
        <v>3893.6586914</v>
      </c>
      <c r="DZ49" s="12" t="n">
        <v>943.08580496</v>
      </c>
      <c r="EA49" s="12" t="n">
        <v>499.52474555</v>
      </c>
      <c r="EB49" s="12" t="n">
        <v>571.12908936</v>
      </c>
      <c r="EC49" s="12" t="n">
        <v>901.38110352</v>
      </c>
      <c r="ED49" s="12" t="n">
        <v>1257.1374512</v>
      </c>
      <c r="EE49" s="12" t="n">
        <v>5.4463572502</v>
      </c>
      <c r="EF49" s="12" t="n">
        <v>3703.4499512</v>
      </c>
      <c r="EG49" s="12" t="n">
        <v>844.76063871</v>
      </c>
      <c r="EH49" s="12" t="n">
        <v>438.23321996</v>
      </c>
      <c r="EI49" s="12" t="n">
        <v>522.1071167</v>
      </c>
      <c r="EJ49" s="12" t="n">
        <v>815.35705566</v>
      </c>
      <c r="EK49" s="12" t="n">
        <v>1120.3203125</v>
      </c>
      <c r="EL49" s="12" t="n">
        <v>0.0218857229</v>
      </c>
      <c r="EM49" s="12" t="n">
        <v>0.9085496068</v>
      </c>
      <c r="EN49" s="12" t="n">
        <v>0.5097716789</v>
      </c>
      <c r="EO49" s="12" t="n">
        <v>0.1436945033</v>
      </c>
      <c r="EP49" s="12" t="n">
        <v>0.4047164023</v>
      </c>
      <c r="EQ49" s="12" t="n">
        <v>0.5108693242</v>
      </c>
      <c r="ER49" s="12" t="n">
        <v>0.6148216128</v>
      </c>
      <c r="ES49" s="12" t="n">
        <v>0.0537315011</v>
      </c>
      <c r="ET49" s="12" t="n">
        <v>0.9063498974</v>
      </c>
      <c r="EU49" s="12" t="n">
        <v>0.5342490073</v>
      </c>
      <c r="EV49" s="12" t="n">
        <v>0.1393153022</v>
      </c>
      <c r="EW49" s="12" t="n">
        <v>0.433218956</v>
      </c>
      <c r="EX49" s="12" t="n">
        <v>0.5362366438</v>
      </c>
      <c r="EY49" s="12" t="n">
        <v>0.6377224922</v>
      </c>
      <c r="EZ49" s="12" t="n">
        <v>0.0296352915</v>
      </c>
      <c r="FA49" s="12" t="n">
        <v>0.8999654055</v>
      </c>
      <c r="FB49" s="12" t="n">
        <v>0.4786572378</v>
      </c>
      <c r="FC49" s="12" t="n">
        <v>0.132850433</v>
      </c>
      <c r="FD49" s="12" t="n">
        <v>0.3826642335</v>
      </c>
      <c r="FE49" s="12" t="n">
        <v>0.475140512</v>
      </c>
      <c r="FF49" s="12" t="n">
        <v>0.572958231</v>
      </c>
      <c r="FG49" s="12" t="n">
        <v>0.0164440963</v>
      </c>
      <c r="FH49" s="12" t="n">
        <v>0.4549504519</v>
      </c>
      <c r="FI49" s="12" t="n">
        <v>0.0651843871</v>
      </c>
      <c r="FJ49" s="12" t="n">
        <v>0.0351941666</v>
      </c>
      <c r="FK49" s="12" t="n">
        <v>0.0444176383</v>
      </c>
      <c r="FL49" s="12" t="n">
        <v>0.0555872656</v>
      </c>
      <c r="FM49" s="12" t="n">
        <v>0.0735607743</v>
      </c>
      <c r="FN49" s="12" t="n">
        <v>0.0169520564</v>
      </c>
      <c r="FO49" s="12" t="n">
        <v>0.4588811398</v>
      </c>
      <c r="FP49" s="12" t="n">
        <v>0.064817374</v>
      </c>
      <c r="FQ49" s="12" t="n">
        <v>0.0354269738</v>
      </c>
      <c r="FR49" s="12" t="n">
        <v>0.0439174511</v>
      </c>
      <c r="FS49" s="12" t="n">
        <v>0.055045981</v>
      </c>
      <c r="FT49" s="12" t="n">
        <v>0.073273167</v>
      </c>
      <c r="FU49" s="12" t="n">
        <v>0.0157835223</v>
      </c>
      <c r="FV49" s="12" t="n">
        <v>0.5003138185</v>
      </c>
      <c r="FW49" s="12" t="n">
        <v>0.0668494809</v>
      </c>
      <c r="FX49" s="12" t="n">
        <v>0.0362284474</v>
      </c>
      <c r="FY49" s="12" t="n">
        <v>0.0453700535</v>
      </c>
      <c r="FZ49" s="12" t="n">
        <v>0.0566111505</v>
      </c>
      <c r="GA49" s="12" t="n">
        <v>0.0755157098</v>
      </c>
    </row>
    <row r="50" customFormat="false" ht="13.8" hidden="false" customHeight="false" outlineLevel="0" collapsed="false">
      <c r="A50" s="13" t="n">
        <v>49</v>
      </c>
      <c r="B50" s="13" t="n">
        <v>500.343869018386</v>
      </c>
      <c r="C50" s="13" t="n">
        <v>51.37372792</v>
      </c>
      <c r="D50" s="13" t="n">
        <v>29.97114301</v>
      </c>
      <c r="E50" s="13" t="n">
        <v>28.82</v>
      </c>
      <c r="F50" s="13" t="s">
        <v>184</v>
      </c>
      <c r="G50" s="13" t="n">
        <v>1</v>
      </c>
      <c r="H50" s="13" t="s">
        <v>189</v>
      </c>
      <c r="I50" s="13" t="n">
        <v>1</v>
      </c>
      <c r="J50" s="13" t="n">
        <v>83</v>
      </c>
      <c r="K50" s="13" t="n">
        <v>177</v>
      </c>
      <c r="L50" s="13" t="n">
        <v>2400</v>
      </c>
      <c r="M50" s="13"/>
      <c r="N50" s="13"/>
      <c r="O50" s="13"/>
      <c r="P50" s="14" t="n">
        <f aca="false">_xlfn.IFS(M50=0,K50,M50&gt;0,(J50*K50+M50*N50)/(J50+M50))</f>
        <v>177</v>
      </c>
      <c r="Q50" s="14" t="n">
        <f aca="false">_xlfn.IFS(M50=0,L50,M50&gt;0,(J50*L50+M50*O50)/(J50+M50))</f>
        <v>2400</v>
      </c>
      <c r="R50" s="0" t="s">
        <v>187</v>
      </c>
      <c r="S50" s="0" t="n">
        <v>3</v>
      </c>
      <c r="T50" s="0" t="n">
        <v>289194.799</v>
      </c>
      <c r="U50" s="0" t="n">
        <v>5695750.678</v>
      </c>
      <c r="V50" s="1" t="n">
        <v>1962.6108787</v>
      </c>
      <c r="W50" s="1" t="n">
        <v>393.90609156</v>
      </c>
      <c r="X50" s="0" t="n">
        <v>142</v>
      </c>
      <c r="Y50" s="7" t="n">
        <v>2.484718</v>
      </c>
      <c r="Z50" s="7" t="n">
        <v>2.455</v>
      </c>
      <c r="AA50" s="7" t="n">
        <v>0.222602</v>
      </c>
      <c r="AB50" s="15" t="n">
        <f aca="false">SQRT((T50-298142)^2+(U50-5697101)^2)/1000</f>
        <v>9.04852337335127</v>
      </c>
      <c r="AC50" s="0" t="n">
        <v>261</v>
      </c>
      <c r="AD50" s="13" t="n">
        <v>45</v>
      </c>
      <c r="AE50" s="13" t="n">
        <v>70</v>
      </c>
      <c r="AF50" s="13" t="n">
        <v>29.5225159389985</v>
      </c>
      <c r="AG50" s="13" t="n">
        <v>30.8092320463128</v>
      </c>
      <c r="AH50" s="13" t="n">
        <v>51.9890195172305</v>
      </c>
      <c r="AI50" s="15" t="n">
        <v>685.454429978551</v>
      </c>
      <c r="AJ50" s="15" t="n">
        <v>302.297398230936</v>
      </c>
      <c r="AK50" s="15" t="n">
        <f aca="false">_xlfn.IFS(AND(H50="Pine",F50="n"),0.198*AF50^-0.757*AG50^1.342*AH50^0.642,AND(H50="Pine",F50="a"),0.144*AF50^-0.507*AG50^1.299*AH50^0.524,H50="Spruce",0.068*AF50^0.082*AG50^0.787*AH50^1.11,H50="Birch",0.183*AF50^-0.171*AG50^0.806*AH50^0.803,H50="Alder",0.048*AF50^0.156*AG50^0.514*AH50^1.165,H50="Oak",0.132*AF50^-0.037*AG50^0.633*AH50^1.039,H50="Aspen",0.445*AF50^0.651*AG50^-0.617*AH50^1.049)</f>
        <v>106.983115701499</v>
      </c>
      <c r="AL50" s="15" t="n">
        <v>54.1468028659296</v>
      </c>
      <c r="AM50" s="15" t="n">
        <v>12.0543090198431</v>
      </c>
      <c r="AN50" s="15" t="n">
        <v>368.498510116709</v>
      </c>
      <c r="AO50" s="1" t="n">
        <v>618.871032714844</v>
      </c>
      <c r="AP50" s="1" t="n">
        <v>238.347778320312</v>
      </c>
      <c r="AQ50" s="15" t="n">
        <v>52.3431434631348</v>
      </c>
      <c r="AR50" s="15" t="n">
        <v>41.0514945983887</v>
      </c>
      <c r="AS50" s="15" t="n">
        <v>7.70089960098267</v>
      </c>
      <c r="AT50" s="1" t="n">
        <v>287.100158691406</v>
      </c>
      <c r="AU50" s="1" t="n">
        <v>570.857604980469</v>
      </c>
      <c r="AV50" s="1" t="n">
        <v>239.465713500977</v>
      </c>
      <c r="AW50" s="15" t="n">
        <v>30.5740756988525</v>
      </c>
      <c r="AX50" s="15" t="n">
        <v>40.8319358825684</v>
      </c>
      <c r="AY50" s="15" t="n">
        <v>10.4338722229004</v>
      </c>
      <c r="AZ50" s="1" t="n">
        <v>290.731506347656</v>
      </c>
      <c r="BA50" s="16" t="n">
        <f aca="false">_xlfn.IFS(AI50&lt;10,AI50,AI50&lt;250,AU50,AI50&gt;=250,AO50)</f>
        <v>618.871032714844</v>
      </c>
      <c r="BB50" s="17" t="n">
        <f aca="false">_xlfn.IFS(AI50&lt;10,AJ50,AI50&lt;250,AV50,AI50&gt;=250,AP50)*0.1</f>
        <v>23.8347778320312</v>
      </c>
      <c r="BC50" s="17" t="n">
        <f aca="false">_xlfn.IFS(AI50&lt;10,AK50,AI50&lt;250,AX50,AI50&gt;=250,AQ50)*0.1</f>
        <v>5.23431434631348</v>
      </c>
      <c r="BD50" s="4" t="n">
        <f aca="false">AR50*0.1</f>
        <v>4.10514945983887</v>
      </c>
      <c r="BE50" s="4" t="n">
        <f aca="false">AY50*0.1</f>
        <v>1.04338722229004</v>
      </c>
      <c r="BF50" s="3" t="n">
        <f aca="false">BB50+BD50+BE50</f>
        <v>28.9833145141601</v>
      </c>
      <c r="BG50" s="12" t="n">
        <v>499.78</v>
      </c>
      <c r="BH50" s="12" t="n">
        <f aca="false">BS50*0.04</f>
        <v>498.52</v>
      </c>
      <c r="BI50" s="7" t="n">
        <f aca="false">BH50/BG50</f>
        <v>0.997478890711913</v>
      </c>
      <c r="BJ50" s="12" t="n">
        <v>12.61</v>
      </c>
      <c r="BK50" s="12" t="n">
        <v>12463</v>
      </c>
      <c r="BL50" s="12" t="n">
        <v>17.631563187</v>
      </c>
      <c r="BM50" s="12" t="n">
        <v>31.076196671</v>
      </c>
      <c r="BN50" s="12" t="n">
        <v>24.779833851</v>
      </c>
      <c r="BO50" s="12" t="n">
        <v>2.2896790105</v>
      </c>
      <c r="BP50" s="12" t="n">
        <v>23.766111374</v>
      </c>
      <c r="BQ50" s="12" t="n">
        <v>25.032527924</v>
      </c>
      <c r="BR50" s="12" t="n">
        <v>26.169733047</v>
      </c>
      <c r="BS50" s="12" t="n">
        <v>12463</v>
      </c>
      <c r="BT50" s="12" t="n">
        <v>17.52854538</v>
      </c>
      <c r="BU50" s="12" t="n">
        <v>31.594009399</v>
      </c>
      <c r="BV50" s="12" t="n">
        <v>25.014596947</v>
      </c>
      <c r="BW50" s="12" t="n">
        <v>2.4590490223</v>
      </c>
      <c r="BX50" s="12" t="n">
        <v>23.728212357</v>
      </c>
      <c r="BY50" s="12" t="n">
        <v>25.313049316</v>
      </c>
      <c r="BZ50" s="12" t="n">
        <v>26.538974762</v>
      </c>
      <c r="CA50" s="12" t="n">
        <v>5</v>
      </c>
      <c r="CB50" s="12" t="n">
        <v>242</v>
      </c>
      <c r="CC50" s="12" t="n">
        <v>92.659933994</v>
      </c>
      <c r="CD50" s="12" t="n">
        <v>46.330417813</v>
      </c>
      <c r="CE50" s="12" t="n">
        <v>52</v>
      </c>
      <c r="CF50" s="12" t="n">
        <v>89</v>
      </c>
      <c r="CG50" s="12" t="n">
        <v>131</v>
      </c>
      <c r="CH50" s="12" t="n">
        <v>8</v>
      </c>
      <c r="CI50" s="12" t="n">
        <v>248</v>
      </c>
      <c r="CJ50" s="12" t="n">
        <v>111.32327011</v>
      </c>
      <c r="CK50" s="12" t="n">
        <v>51.719031659</v>
      </c>
      <c r="CL50" s="12" t="n">
        <v>67</v>
      </c>
      <c r="CM50" s="12" t="n">
        <v>110</v>
      </c>
      <c r="CN50" s="12" t="n">
        <v>155</v>
      </c>
      <c r="CO50" s="12" t="n">
        <v>7</v>
      </c>
      <c r="CP50" s="12" t="n">
        <v>236</v>
      </c>
      <c r="CQ50" s="12" t="n">
        <v>86.695389646</v>
      </c>
      <c r="CR50" s="12" t="n">
        <v>39.588852275</v>
      </c>
      <c r="CS50" s="12" t="n">
        <v>53</v>
      </c>
      <c r="CT50" s="12" t="n">
        <v>84</v>
      </c>
      <c r="CU50" s="12" t="n">
        <v>118</v>
      </c>
      <c r="CV50" s="12" t="n">
        <v>0.0047843703</v>
      </c>
      <c r="CW50" s="12" t="n">
        <v>0.0926791057</v>
      </c>
      <c r="CX50" s="12" t="n">
        <v>0.0056392891</v>
      </c>
      <c r="CY50" s="12" t="n">
        <v>0.0029401461</v>
      </c>
      <c r="CZ50" s="12" t="n">
        <v>0.005003335</v>
      </c>
      <c r="DA50" s="12" t="n">
        <v>0.0051129512</v>
      </c>
      <c r="DB50" s="12" t="n">
        <v>0.0053687179</v>
      </c>
      <c r="DC50" s="12" t="n">
        <v>0.0047923354</v>
      </c>
      <c r="DD50" s="12" t="n">
        <v>0.0756193846</v>
      </c>
      <c r="DE50" s="12" t="n">
        <v>0.0055994274</v>
      </c>
      <c r="DF50" s="12" t="n">
        <v>0.0026384478</v>
      </c>
      <c r="DG50" s="12" t="n">
        <v>0.0049927058</v>
      </c>
      <c r="DH50" s="12" t="n">
        <v>0.0050997771</v>
      </c>
      <c r="DI50" s="12" t="n">
        <v>0.0053407392</v>
      </c>
      <c r="DJ50" s="12" t="n">
        <v>0.0047727246</v>
      </c>
      <c r="DK50" s="12" t="n">
        <v>0.0943828672</v>
      </c>
      <c r="DL50" s="12" t="n">
        <v>0.0056566532</v>
      </c>
      <c r="DM50" s="12" t="n">
        <v>0.0027983949</v>
      </c>
      <c r="DN50" s="12" t="n">
        <v>0.0050098561</v>
      </c>
      <c r="DO50" s="12" t="n">
        <v>0.0051256581</v>
      </c>
      <c r="DP50" s="12" t="n">
        <v>0.0053900522</v>
      </c>
      <c r="DQ50" s="12" t="n">
        <v>1.2777867317</v>
      </c>
      <c r="DR50" s="12" t="n">
        <v>4569.75</v>
      </c>
      <c r="DS50" s="12" t="n">
        <v>894.85125767</v>
      </c>
      <c r="DT50" s="12" t="n">
        <v>507.07601338</v>
      </c>
      <c r="DU50" s="12" t="n">
        <v>551.2890625</v>
      </c>
      <c r="DV50" s="12" t="n">
        <v>845.22875977</v>
      </c>
      <c r="DW50" s="12" t="n">
        <v>1173.0656738</v>
      </c>
      <c r="DX50" s="12" t="n">
        <v>1.4169491529</v>
      </c>
      <c r="DY50" s="12" t="n">
        <v>4409.1982422</v>
      </c>
      <c r="DZ50" s="12" t="n">
        <v>944.94679422</v>
      </c>
      <c r="EA50" s="12" t="n">
        <v>530.58096424</v>
      </c>
      <c r="EB50" s="12" t="n">
        <v>583.13397217</v>
      </c>
      <c r="EC50" s="12" t="n">
        <v>886.5357666</v>
      </c>
      <c r="ED50" s="12" t="n">
        <v>1239.2952881</v>
      </c>
      <c r="EE50" s="12" t="n">
        <v>1.3763144016</v>
      </c>
      <c r="EF50" s="12" t="n">
        <v>4242.2578125</v>
      </c>
      <c r="EG50" s="12" t="n">
        <v>829.44313444</v>
      </c>
      <c r="EH50" s="12" t="n">
        <v>462.86213741</v>
      </c>
      <c r="EI50" s="12" t="n">
        <v>521.41595459</v>
      </c>
      <c r="EJ50" s="12" t="n">
        <v>788.48968506</v>
      </c>
      <c r="EK50" s="12" t="n">
        <v>1080.6295166</v>
      </c>
      <c r="EL50" s="12" t="n">
        <v>0.0319187567</v>
      </c>
      <c r="EM50" s="12" t="n">
        <v>0.8916987777</v>
      </c>
      <c r="EN50" s="12" t="n">
        <v>0.5544714042</v>
      </c>
      <c r="EO50" s="12" t="n">
        <v>0.122742637</v>
      </c>
      <c r="EP50" s="12" t="n">
        <v>0.4711840153</v>
      </c>
      <c r="EQ50" s="12" t="n">
        <v>0.5611361861</v>
      </c>
      <c r="ER50" s="12" t="n">
        <v>0.6433650851</v>
      </c>
      <c r="ES50" s="12" t="n">
        <v>0.0581117198</v>
      </c>
      <c r="ET50" s="12" t="n">
        <v>0.8924763799</v>
      </c>
      <c r="EU50" s="12" t="n">
        <v>0.579468111</v>
      </c>
      <c r="EV50" s="12" t="n">
        <v>0.1230016176</v>
      </c>
      <c r="EW50" s="12" t="n">
        <v>0.4966217876</v>
      </c>
      <c r="EX50" s="12" t="n">
        <v>0.5872578621</v>
      </c>
      <c r="EY50" s="12" t="n">
        <v>0.670288682</v>
      </c>
      <c r="EZ50" s="12" t="n">
        <v>0.0259071104</v>
      </c>
      <c r="FA50" s="12" t="n">
        <v>0.8632888794</v>
      </c>
      <c r="FB50" s="12" t="n">
        <v>0.5197114481</v>
      </c>
      <c r="FC50" s="12" t="n">
        <v>0.1190381458</v>
      </c>
      <c r="FD50" s="12" t="n">
        <v>0.4374322891</v>
      </c>
      <c r="FE50" s="12" t="n">
        <v>0.5232949257</v>
      </c>
      <c r="FF50" s="12" t="n">
        <v>0.6059452891</v>
      </c>
      <c r="FG50" s="12" t="n">
        <v>0.0149702113</v>
      </c>
      <c r="FH50" s="12" t="n">
        <v>0.6567858458</v>
      </c>
      <c r="FI50" s="12" t="n">
        <v>0.0736181481</v>
      </c>
      <c r="FJ50" s="12" t="n">
        <v>0.0554835883</v>
      </c>
      <c r="FK50" s="12" t="n">
        <v>0.0446339026</v>
      </c>
      <c r="FL50" s="12" t="n">
        <v>0.0562889911</v>
      </c>
      <c r="FM50" s="12" t="n">
        <v>0.0788573399</v>
      </c>
      <c r="FN50" s="12" t="n">
        <v>0.0143342894</v>
      </c>
      <c r="FO50" s="12" t="n">
        <v>0.6281538606</v>
      </c>
      <c r="FP50" s="12" t="n">
        <v>0.0726575722</v>
      </c>
      <c r="FQ50" s="12" t="n">
        <v>0.0545088091</v>
      </c>
      <c r="FR50" s="12" t="n">
        <v>0.044254683</v>
      </c>
      <c r="FS50" s="12" t="n">
        <v>0.0555702075</v>
      </c>
      <c r="FT50" s="12" t="n">
        <v>0.0771365613</v>
      </c>
      <c r="FU50" s="12" t="n">
        <v>0.014251533</v>
      </c>
      <c r="FV50" s="12" t="n">
        <v>0.6443023682</v>
      </c>
      <c r="FW50" s="12" t="n">
        <v>0.0743965187</v>
      </c>
      <c r="FX50" s="12" t="n">
        <v>0.0553055315</v>
      </c>
      <c r="FY50" s="12" t="n">
        <v>0.0450836122</v>
      </c>
      <c r="FZ50" s="12" t="n">
        <v>0.056604974</v>
      </c>
      <c r="GA50" s="12" t="n">
        <v>0.0795673579</v>
      </c>
    </row>
    <row r="51" customFormat="false" ht="13.8" hidden="false" customHeight="false" outlineLevel="0" collapsed="false">
      <c r="A51" s="13" t="n">
        <v>50</v>
      </c>
      <c r="B51" s="13" t="n">
        <v>999.860870850348</v>
      </c>
      <c r="C51" s="13" t="n">
        <v>51.37501001</v>
      </c>
      <c r="D51" s="13" t="n">
        <v>29.96729136</v>
      </c>
      <c r="E51" s="13" t="n">
        <v>19.72</v>
      </c>
      <c r="F51" s="13" t="s">
        <v>181</v>
      </c>
      <c r="G51" s="13" t="n">
        <v>0</v>
      </c>
      <c r="H51" s="13" t="s">
        <v>190</v>
      </c>
      <c r="I51" s="13" t="n">
        <v>3</v>
      </c>
      <c r="J51" s="13" t="n">
        <v>97</v>
      </c>
      <c r="K51" s="13" t="n">
        <v>1033</v>
      </c>
      <c r="L51" s="13" t="n">
        <v>1450</v>
      </c>
      <c r="M51" s="13"/>
      <c r="N51" s="13"/>
      <c r="O51" s="13"/>
      <c r="P51" s="14" t="n">
        <f aca="false">_xlfn.IFS(M51=0,K51,M51&gt;0,(J51*K51+M51*N51)/(J51+M51))</f>
        <v>1033</v>
      </c>
      <c r="Q51" s="14" t="n">
        <f aca="false">_xlfn.IFS(M51=0,L51,M51&gt;0,(J51*L51+M51*O51)/(J51+M51))</f>
        <v>1450</v>
      </c>
      <c r="R51" s="0" t="s">
        <v>187</v>
      </c>
      <c r="S51" s="0" t="n">
        <v>4</v>
      </c>
      <c r="T51" s="0" t="n">
        <v>288936.452</v>
      </c>
      <c r="U51" s="0" t="n">
        <v>5695908.894</v>
      </c>
      <c r="V51" s="1" t="n">
        <v>1709.65588</v>
      </c>
      <c r="W51" s="1" t="n">
        <v>351.38852478</v>
      </c>
      <c r="X51" s="0" t="n">
        <v>46</v>
      </c>
      <c r="Y51" s="7" t="n">
        <v>2.080217</v>
      </c>
      <c r="Z51" s="7" t="n">
        <v>2.105</v>
      </c>
      <c r="AA51" s="7" t="n">
        <v>0.135108</v>
      </c>
      <c r="AB51" s="15" t="n">
        <f aca="false">SQRT((T51-298142)^2+(U51-5697101)^2)/1000</f>
        <v>9.28241513268715</v>
      </c>
      <c r="AC51" s="0" t="n">
        <v>263</v>
      </c>
      <c r="AD51" s="13" t="n">
        <v>33</v>
      </c>
      <c r="AE51" s="13" t="n">
        <v>65</v>
      </c>
      <c r="AF51" s="13" t="n">
        <v>27.3866811247786</v>
      </c>
      <c r="AG51" s="13" t="n">
        <v>24.3329381320497</v>
      </c>
      <c r="AH51" s="13" t="n">
        <v>19.4420949043818</v>
      </c>
      <c r="AI51" s="15" t="n">
        <v>225.943877659215</v>
      </c>
      <c r="AJ51" s="15" t="n">
        <v>101.129654848576</v>
      </c>
      <c r="AK51" s="15" t="n">
        <f aca="false">_xlfn.IFS(AND(H51="Pine",F51="n"),0.198*AF51^-0.757*AG51^1.342*AH51^0.642,AND(H51="Pine",F51="a"),0.144*AF51^-0.507*AG51^1.299*AH51^0.524,H51="Spruce",0.068*AF51^0.082*AG51^0.787*AH51^1.11,H51="Birch",0.183*AF51^-0.171*AG51^0.806*AH51^0.803,H51="Alder",0.048*AF51^0.156*AG51^0.514*AH51^1.165,H51="Oak",0.132*AF51^-0.037*AG51^0.633*AH51^1.039,H51="Aspen",0.445*AF51^0.651*AG51^-0.617*AH51^1.049)</f>
        <v>13.1639749655996</v>
      </c>
      <c r="AL51" s="15" t="n">
        <v>5.57080561056057</v>
      </c>
      <c r="AM51" s="15" t="n">
        <v>1.44351103154845</v>
      </c>
      <c r="AN51" s="15" t="n">
        <v>108.143971490685</v>
      </c>
      <c r="AO51" s="1" t="n">
        <v>216.607513427734</v>
      </c>
      <c r="AP51" s="1" t="n">
        <v>118.442626953125</v>
      </c>
      <c r="AQ51" s="15" t="n">
        <v>11.8375310897827</v>
      </c>
      <c r="AR51" s="15" t="n">
        <v>4.75509548187256</v>
      </c>
      <c r="AS51" s="15" t="n">
        <v>1.56214213371277</v>
      </c>
      <c r="AT51" s="1" t="n">
        <v>124.759864807129</v>
      </c>
      <c r="AU51" s="1" t="n">
        <v>198.726257324219</v>
      </c>
      <c r="AV51" s="1" t="n">
        <v>99.0092163085938</v>
      </c>
      <c r="AW51" s="15" t="n">
        <v>11.316201210022</v>
      </c>
      <c r="AX51" s="15" t="n">
        <v>8.13956260681152</v>
      </c>
      <c r="AY51" s="15" t="n">
        <v>1.29791021347046</v>
      </c>
      <c r="AZ51" s="1" t="n">
        <v>108.44669342041</v>
      </c>
      <c r="BA51" s="16" t="n">
        <f aca="false">_xlfn.IFS(AI51&lt;10,AI51,AI51&lt;250,AU51,AI51&gt;=250,AO51)</f>
        <v>198.726257324219</v>
      </c>
      <c r="BB51" s="17" t="n">
        <f aca="false">_xlfn.IFS(AI51&lt;10,AJ51,AI51&lt;250,AV51,AI51&gt;=250,AP51)*0.1</f>
        <v>9.90092163085938</v>
      </c>
      <c r="BC51" s="17" t="n">
        <f aca="false">_xlfn.IFS(AI51&lt;10,AK51,AI51&lt;250,AX51,AI51&gt;=250,AQ51)*0.1</f>
        <v>0.813956260681152</v>
      </c>
      <c r="BD51" s="4" t="n">
        <f aca="false">AR51*0.1</f>
        <v>0.475509548187256</v>
      </c>
      <c r="BE51" s="4" t="n">
        <f aca="false">AY51*0.1</f>
        <v>0.129791021347046</v>
      </c>
      <c r="BF51" s="3" t="n">
        <f aca="false">BB51+BD51+BE51</f>
        <v>10.5062222003937</v>
      </c>
      <c r="BG51" s="12" t="n">
        <v>999.476</v>
      </c>
      <c r="BH51" s="12" t="n">
        <f aca="false">BS51*0.04</f>
        <v>715</v>
      </c>
      <c r="BI51" s="7" t="n">
        <f aca="false">BH51/BG51</f>
        <v>0.715374856424767</v>
      </c>
      <c r="BJ51" s="12" t="n">
        <v>17.84</v>
      </c>
      <c r="BK51" s="12" t="n">
        <v>17875</v>
      </c>
      <c r="BL51" s="12" t="n">
        <v>0</v>
      </c>
      <c r="BM51" s="12" t="n">
        <v>27.171367645</v>
      </c>
      <c r="BN51" s="12" t="n">
        <v>19.348519441</v>
      </c>
      <c r="BO51" s="12" t="n">
        <v>7.0724448355</v>
      </c>
      <c r="BP51" s="12" t="n">
        <v>18.931669235</v>
      </c>
      <c r="BQ51" s="12" t="n">
        <v>21.959716797</v>
      </c>
      <c r="BR51" s="12" t="n">
        <v>23.816028595</v>
      </c>
      <c r="BS51" s="12" t="n">
        <v>17875</v>
      </c>
      <c r="BT51" s="12" t="n">
        <v>0.4186632335</v>
      </c>
      <c r="BU51" s="12" t="n">
        <v>26.997144699</v>
      </c>
      <c r="BV51" s="12" t="n">
        <v>18.806156614</v>
      </c>
      <c r="BW51" s="12" t="n">
        <v>7.129900078</v>
      </c>
      <c r="BX51" s="12" t="n">
        <v>16.838634491</v>
      </c>
      <c r="BY51" s="12" t="n">
        <v>21.54923439</v>
      </c>
      <c r="BZ51" s="12" t="n">
        <v>23.741121292</v>
      </c>
      <c r="CA51" s="12" t="n">
        <v>5</v>
      </c>
      <c r="CB51" s="12" t="n">
        <v>223</v>
      </c>
      <c r="CC51" s="12" t="n">
        <v>106.13353055</v>
      </c>
      <c r="CD51" s="12" t="n">
        <v>36.539776954</v>
      </c>
      <c r="CE51" s="12" t="n">
        <v>76</v>
      </c>
      <c r="CF51" s="12" t="n">
        <v>111</v>
      </c>
      <c r="CG51" s="12" t="n">
        <v>136</v>
      </c>
      <c r="CH51" s="12" t="n">
        <v>25</v>
      </c>
      <c r="CI51" s="12" t="n">
        <v>248</v>
      </c>
      <c r="CJ51" s="12" t="n">
        <v>153.77134595</v>
      </c>
      <c r="CK51" s="12" t="n">
        <v>40.461646215</v>
      </c>
      <c r="CL51" s="12" t="n">
        <v>123</v>
      </c>
      <c r="CM51" s="12" t="n">
        <v>159</v>
      </c>
      <c r="CN51" s="12" t="n">
        <v>187</v>
      </c>
      <c r="CO51" s="12" t="n">
        <v>17</v>
      </c>
      <c r="CP51" s="12" t="n">
        <v>218</v>
      </c>
      <c r="CQ51" s="12" t="n">
        <v>113.2014469</v>
      </c>
      <c r="CR51" s="12" t="n">
        <v>31.025206947</v>
      </c>
      <c r="CS51" s="12" t="n">
        <v>89</v>
      </c>
      <c r="CT51" s="12" t="n">
        <v>116</v>
      </c>
      <c r="CU51" s="12" t="n">
        <v>138</v>
      </c>
      <c r="CV51" s="12" t="n">
        <v>0.0048065628</v>
      </c>
      <c r="CW51" s="12" t="n">
        <v>0.0831249505</v>
      </c>
      <c r="CX51" s="12" t="n">
        <v>0.0054947549</v>
      </c>
      <c r="CY51" s="12" t="n">
        <v>0.001324881</v>
      </c>
      <c r="CZ51" s="12" t="n">
        <v>0.0051425751</v>
      </c>
      <c r="DA51" s="12" t="n">
        <v>0.0053061438</v>
      </c>
      <c r="DB51" s="12" t="n">
        <v>0.0055646137</v>
      </c>
      <c r="DC51" s="12" t="n">
        <v>0.0048052589</v>
      </c>
      <c r="DD51" s="12" t="n">
        <v>0.0459980555</v>
      </c>
      <c r="DE51" s="12" t="n">
        <v>0.0054460437</v>
      </c>
      <c r="DF51" s="12" t="n">
        <v>0.0009387797</v>
      </c>
      <c r="DG51" s="12" t="n">
        <v>0.005128901</v>
      </c>
      <c r="DH51" s="12" t="n">
        <v>0.005285183</v>
      </c>
      <c r="DI51" s="12" t="n">
        <v>0.0055311536</v>
      </c>
      <c r="DJ51" s="12" t="n">
        <v>0.0048047272</v>
      </c>
      <c r="DK51" s="12" t="n">
        <v>0.037721172</v>
      </c>
      <c r="DL51" s="12" t="n">
        <v>0.0055133927</v>
      </c>
      <c r="DM51" s="12" t="n">
        <v>0.0010550946</v>
      </c>
      <c r="DN51" s="12" t="n">
        <v>0.0051645152</v>
      </c>
      <c r="DO51" s="12" t="n">
        <v>0.0053325617</v>
      </c>
      <c r="DP51" s="12" t="n">
        <v>0.0055905967</v>
      </c>
      <c r="DQ51" s="12" t="n">
        <v>1.308886528</v>
      </c>
      <c r="DR51" s="12" t="n">
        <v>3792.2060547</v>
      </c>
      <c r="DS51" s="12" t="n">
        <v>475.9964974</v>
      </c>
      <c r="DT51" s="12" t="n">
        <v>277.05818151</v>
      </c>
      <c r="DU51" s="12" t="n">
        <v>277.91497803</v>
      </c>
      <c r="DV51" s="12" t="n">
        <v>418.44018555</v>
      </c>
      <c r="DW51" s="12" t="n">
        <v>613.00195313</v>
      </c>
      <c r="DX51" s="12" t="n">
        <v>2.2881700993</v>
      </c>
      <c r="DY51" s="12" t="n">
        <v>2913.7285156</v>
      </c>
      <c r="DZ51" s="12" t="n">
        <v>496.07140967</v>
      </c>
      <c r="EA51" s="12" t="n">
        <v>293.58471743</v>
      </c>
      <c r="EB51" s="12" t="n">
        <v>286.97097778</v>
      </c>
      <c r="EC51" s="12" t="n">
        <v>429.68261719</v>
      </c>
      <c r="ED51" s="12" t="n">
        <v>634.91784668</v>
      </c>
      <c r="EE51" s="12" t="n">
        <v>2.0789754391</v>
      </c>
      <c r="EF51" s="12" t="n">
        <v>3290.0598145</v>
      </c>
      <c r="EG51" s="12" t="n">
        <v>448.06470087</v>
      </c>
      <c r="EH51" s="12" t="n">
        <v>253.69842162</v>
      </c>
      <c r="EI51" s="12" t="n">
        <v>267.10174561</v>
      </c>
      <c r="EJ51" s="12" t="n">
        <v>396.70632935</v>
      </c>
      <c r="EK51" s="12" t="n">
        <v>573.66571045</v>
      </c>
      <c r="EL51" s="12" t="n">
        <v>0.0547131561</v>
      </c>
      <c r="EM51" s="12" t="n">
        <v>0.9101984501</v>
      </c>
      <c r="EN51" s="12" t="n">
        <v>0.5588181841</v>
      </c>
      <c r="EO51" s="12" t="n">
        <v>0.1290921525</v>
      </c>
      <c r="EP51" s="12" t="n">
        <v>0.4687049687</v>
      </c>
      <c r="EQ51" s="12" t="n">
        <v>0.5621444583</v>
      </c>
      <c r="ER51" s="12" t="n">
        <v>0.6551160216</v>
      </c>
      <c r="ES51" s="12" t="n">
        <v>0.0670635551</v>
      </c>
      <c r="ET51" s="12" t="n">
        <v>0.909549892</v>
      </c>
      <c r="EU51" s="12" t="n">
        <v>0.5767396534</v>
      </c>
      <c r="EV51" s="12" t="n">
        <v>0.1291869059</v>
      </c>
      <c r="EW51" s="12" t="n">
        <v>0.4870259762</v>
      </c>
      <c r="EX51" s="12" t="n">
        <v>0.5803043246</v>
      </c>
      <c r="EY51" s="12" t="n">
        <v>0.673374176</v>
      </c>
      <c r="EZ51" s="12" t="n">
        <v>0.0207850989</v>
      </c>
      <c r="FA51" s="12" t="n">
        <v>0.9040741324</v>
      </c>
      <c r="FB51" s="12" t="n">
        <v>0.5286572021</v>
      </c>
      <c r="FC51" s="12" t="n">
        <v>0.1232720693</v>
      </c>
      <c r="FD51" s="12" t="n">
        <v>0.443120122</v>
      </c>
      <c r="FE51" s="12" t="n">
        <v>0.5298407078</v>
      </c>
      <c r="FF51" s="12" t="n">
        <v>0.617357254</v>
      </c>
      <c r="FG51" s="12" t="n">
        <v>0.0179917309</v>
      </c>
      <c r="FH51" s="12" t="n">
        <v>0.7136418819</v>
      </c>
      <c r="FI51" s="12" t="n">
        <v>0.0821157282</v>
      </c>
      <c r="FJ51" s="12" t="n">
        <v>0.0336235938</v>
      </c>
      <c r="FK51" s="12" t="n">
        <v>0.0623442754</v>
      </c>
      <c r="FL51" s="12" t="n">
        <v>0.0760133043</v>
      </c>
      <c r="FM51" s="12" t="n">
        <v>0.0934515893</v>
      </c>
      <c r="FN51" s="12" t="n">
        <v>0.0181554109</v>
      </c>
      <c r="FO51" s="12" t="n">
        <v>0.6195888519</v>
      </c>
      <c r="FP51" s="12" t="n">
        <v>0.0807968412</v>
      </c>
      <c r="FQ51" s="12" t="n">
        <v>0.0321474409</v>
      </c>
      <c r="FR51" s="12" t="n">
        <v>0.0619551353</v>
      </c>
      <c r="FS51" s="12" t="n">
        <v>0.0751620382</v>
      </c>
      <c r="FT51" s="12" t="n">
        <v>0.0920374393</v>
      </c>
      <c r="FU51" s="12" t="n">
        <v>0.0238730367</v>
      </c>
      <c r="FV51" s="12" t="n">
        <v>0.6093192697</v>
      </c>
      <c r="FW51" s="12" t="n">
        <v>0.0831436624</v>
      </c>
      <c r="FX51" s="12" t="n">
        <v>0.033850976</v>
      </c>
      <c r="FY51" s="12" t="n">
        <v>0.0636240244</v>
      </c>
      <c r="FZ51" s="12" t="n">
        <v>0.0771603137</v>
      </c>
      <c r="GA51" s="12" t="n">
        <v>0.0942651182</v>
      </c>
    </row>
    <row r="52" customFormat="false" ht="13.8" hidden="false" customHeight="false" outlineLevel="0" collapsed="false">
      <c r="A52" s="13" t="n">
        <v>51</v>
      </c>
      <c r="B52" s="13" t="n">
        <v>500.343869018386</v>
      </c>
      <c r="C52" s="13" t="n">
        <v>51.37322366</v>
      </c>
      <c r="D52" s="13" t="n">
        <v>29.96965706</v>
      </c>
      <c r="E52" s="13" t="n">
        <v>16.69</v>
      </c>
      <c r="F52" s="13" t="s">
        <v>181</v>
      </c>
      <c r="G52" s="13" t="n">
        <v>0</v>
      </c>
      <c r="H52" s="13" t="s">
        <v>185</v>
      </c>
      <c r="I52" s="13" t="n">
        <v>0</v>
      </c>
      <c r="J52" s="13" t="n">
        <v>92</v>
      </c>
      <c r="K52" s="13" t="n">
        <v>400</v>
      </c>
      <c r="L52" s="13" t="n">
        <v>1960</v>
      </c>
      <c r="M52" s="13"/>
      <c r="N52" s="13"/>
      <c r="O52" s="13"/>
      <c r="P52" s="14" t="n">
        <f aca="false">_xlfn.IFS(M52=0,K52,M52&gt;0,(J52*K52+M52*N52)/(J52+M52))</f>
        <v>400</v>
      </c>
      <c r="Q52" s="14" t="n">
        <f aca="false">_xlfn.IFS(M52=0,L52,M52&gt;0,(J52*L52+M52*O52)/(J52+M52))</f>
        <v>1960</v>
      </c>
      <c r="R52" s="0" t="s">
        <v>187</v>
      </c>
      <c r="S52" s="0" t="n">
        <v>3</v>
      </c>
      <c r="T52" s="0" t="n">
        <v>289080.825</v>
      </c>
      <c r="U52" s="0" t="n">
        <v>5695703.807</v>
      </c>
      <c r="V52" s="1" t="n">
        <v>1739.9088776</v>
      </c>
      <c r="W52" s="1" t="n">
        <v>348.66662026</v>
      </c>
      <c r="X52" s="0" t="n">
        <v>33</v>
      </c>
      <c r="Y52" s="7" t="n">
        <v>2.164848</v>
      </c>
      <c r="Z52" s="7" t="n">
        <v>2.16</v>
      </c>
      <c r="AA52" s="7" t="n">
        <v>0.091821</v>
      </c>
      <c r="AB52" s="15" t="n">
        <f aca="false">SQRT((T52-298142)^2+(U52-5697101)^2)/1000</f>
        <v>9.16826268492967</v>
      </c>
      <c r="AC52" s="0" t="n">
        <v>261</v>
      </c>
      <c r="AD52" s="13" t="n">
        <v>33</v>
      </c>
      <c r="AE52" s="13" t="n">
        <v>85</v>
      </c>
      <c r="AF52" s="13" t="n">
        <v>34.0543238032554</v>
      </c>
      <c r="AG52" s="13" t="n">
        <v>33.4364972666087</v>
      </c>
      <c r="AH52" s="13" t="n">
        <v>60.0730608974761</v>
      </c>
      <c r="AI52" s="15" t="n">
        <v>828.09241219181</v>
      </c>
      <c r="AJ52" s="15" t="n">
        <v>377.510077712578</v>
      </c>
      <c r="AK52" s="15" t="n">
        <f aca="false">_xlfn.IFS(AND(H52="Pine",F52="n"),0.198*AF52^-0.757*AG52^1.342*AH52^0.642,AND(H52="Pine",F52="a"),0.144*AF52^-0.507*AG52^1.299*AH52^0.524,H52="Spruce",0.068*AF52^0.082*AG52^0.787*AH52^1.11,H52="Birch",0.183*AF52^-0.171*AG52^0.806*AH52^0.803,H52="Alder",0.048*AF52^0.156*AG52^0.514*AH52^1.165,H52="Oak",0.132*AF52^-0.037*AG52^0.633*AH52^1.039,H52="Aspen",0.445*AF52^0.651*AG52^-0.617*AH52^1.049)</f>
        <v>21.0973290143416</v>
      </c>
      <c r="AL52" s="15" t="n">
        <v>19.4395174269423</v>
      </c>
      <c r="AM52" s="15" t="n">
        <v>6.69363707280969</v>
      </c>
      <c r="AN52" s="15" t="n">
        <v>403.64323221233</v>
      </c>
      <c r="AO52" s="1" t="n">
        <v>670.750427246094</v>
      </c>
      <c r="AP52" s="1" t="n">
        <v>250.437042236328</v>
      </c>
      <c r="AQ52" s="15" t="n">
        <v>19.7158908843994</v>
      </c>
      <c r="AR52" s="15" t="n">
        <v>27.3514976501465</v>
      </c>
      <c r="AS52" s="15" t="n">
        <v>6.52908039093018</v>
      </c>
      <c r="AT52" s="1" t="n">
        <v>284.317626953125</v>
      </c>
      <c r="AU52" s="1" t="n">
        <v>627.948181152344</v>
      </c>
      <c r="AV52" s="1" t="n">
        <v>262.92578125</v>
      </c>
      <c r="AW52" s="15" t="n">
        <v>16.9537315368652</v>
      </c>
      <c r="AX52" s="15" t="n">
        <v>21.0454177856445</v>
      </c>
      <c r="AY52" s="15" t="n">
        <v>6.5566897392273</v>
      </c>
      <c r="AZ52" s="1" t="n">
        <v>290.527893066406</v>
      </c>
      <c r="BA52" s="16" t="n">
        <f aca="false">_xlfn.IFS(AI52&lt;10,AI52,AI52&lt;250,AU52,AI52&gt;=250,AO52)</f>
        <v>670.750427246094</v>
      </c>
      <c r="BB52" s="17" t="n">
        <f aca="false">_xlfn.IFS(AI52&lt;10,AJ52,AI52&lt;250,AV52,AI52&gt;=250,AP52)*0.1</f>
        <v>25.0437042236328</v>
      </c>
      <c r="BC52" s="17" t="n">
        <f aca="false">_xlfn.IFS(AI52&lt;10,AK52,AI52&lt;250,AX52,AI52&gt;=250,AQ52)*0.1</f>
        <v>1.97158908843994</v>
      </c>
      <c r="BD52" s="4" t="n">
        <f aca="false">AR52*0.1</f>
        <v>2.73514976501465</v>
      </c>
      <c r="BE52" s="4" t="n">
        <f aca="false">AY52*0.1</f>
        <v>0.65566897392273</v>
      </c>
      <c r="BF52" s="3" t="n">
        <f aca="false">BB52+BD52+BE52</f>
        <v>28.4345229625702</v>
      </c>
      <c r="BG52" s="12" t="n">
        <v>499.779</v>
      </c>
      <c r="BH52" s="12" t="n">
        <f aca="false">BS52*0.04</f>
        <v>496.68</v>
      </c>
      <c r="BI52" s="7" t="n">
        <f aca="false">BH52/BG52</f>
        <v>0.993799259272599</v>
      </c>
      <c r="BJ52" s="12" t="n">
        <v>12.61</v>
      </c>
      <c r="BK52" s="12" t="n">
        <v>12417</v>
      </c>
      <c r="BL52" s="12" t="n">
        <v>18.679798126</v>
      </c>
      <c r="BM52" s="12" t="n">
        <v>34.489486694</v>
      </c>
      <c r="BN52" s="12" t="n">
        <v>28.59462712</v>
      </c>
      <c r="BO52" s="12" t="n">
        <v>2.3543018455</v>
      </c>
      <c r="BP52" s="12" t="n">
        <v>27.184873581</v>
      </c>
      <c r="BQ52" s="12" t="n">
        <v>29.041439056</v>
      </c>
      <c r="BR52" s="12" t="n">
        <v>30.20240593</v>
      </c>
      <c r="BS52" s="12" t="n">
        <v>12417</v>
      </c>
      <c r="BT52" s="12" t="n">
        <v>11.464160919</v>
      </c>
      <c r="BU52" s="12" t="n">
        <v>35.345149994</v>
      </c>
      <c r="BV52" s="12" t="n">
        <v>28.916548162</v>
      </c>
      <c r="BW52" s="12" t="n">
        <v>2.9320498798</v>
      </c>
      <c r="BX52" s="12" t="n">
        <v>27.527490616</v>
      </c>
      <c r="BY52" s="12" t="n">
        <v>29.512907028</v>
      </c>
      <c r="BZ52" s="12" t="n">
        <v>30.872034073</v>
      </c>
      <c r="CA52" s="12" t="n">
        <v>8</v>
      </c>
      <c r="CB52" s="12" t="n">
        <v>221</v>
      </c>
      <c r="CC52" s="12" t="n">
        <v>105.17418082</v>
      </c>
      <c r="CD52" s="12" t="n">
        <v>40.756703385</v>
      </c>
      <c r="CE52" s="12" t="n">
        <v>70</v>
      </c>
      <c r="CF52" s="12" t="n">
        <v>113</v>
      </c>
      <c r="CG52" s="12" t="n">
        <v>139</v>
      </c>
      <c r="CH52" s="12" t="n">
        <v>20</v>
      </c>
      <c r="CI52" s="12" t="n">
        <v>242</v>
      </c>
      <c r="CJ52" s="12" t="n">
        <v>139.45568582</v>
      </c>
      <c r="CK52" s="12" t="n">
        <v>47.922980916</v>
      </c>
      <c r="CL52" s="12" t="n">
        <v>100</v>
      </c>
      <c r="CM52" s="12" t="n">
        <v>149</v>
      </c>
      <c r="CN52" s="12" t="n">
        <v>179</v>
      </c>
      <c r="CO52" s="12" t="n">
        <v>14</v>
      </c>
      <c r="CP52" s="12" t="n">
        <v>213</v>
      </c>
      <c r="CQ52" s="12" t="n">
        <v>110.38570185</v>
      </c>
      <c r="CR52" s="12" t="n">
        <v>39.479388604</v>
      </c>
      <c r="CS52" s="12" t="n">
        <v>78</v>
      </c>
      <c r="CT52" s="12" t="n">
        <v>117</v>
      </c>
      <c r="CU52" s="12" t="n">
        <v>142</v>
      </c>
      <c r="CV52" s="12" t="n">
        <v>0.0048086229</v>
      </c>
      <c r="CW52" s="12" t="n">
        <v>0.0187792145</v>
      </c>
      <c r="CX52" s="12" t="n">
        <v>0.0056051562</v>
      </c>
      <c r="CY52" s="12" t="n">
        <v>0.000770824</v>
      </c>
      <c r="CZ52" s="12" t="n">
        <v>0.0052096243</v>
      </c>
      <c r="DA52" s="12" t="n">
        <v>0.005399303</v>
      </c>
      <c r="DB52" s="12" t="n">
        <v>0.005703636</v>
      </c>
      <c r="DC52" s="12" t="n">
        <v>0.0048377756</v>
      </c>
      <c r="DD52" s="12" t="n">
        <v>0.018499909</v>
      </c>
      <c r="DE52" s="12" t="n">
        <v>0.0055384399</v>
      </c>
      <c r="DF52" s="12" t="n">
        <v>0.0007115057</v>
      </c>
      <c r="DG52" s="12" t="n">
        <v>0.0051752832</v>
      </c>
      <c r="DH52" s="12" t="n">
        <v>0.0053535569</v>
      </c>
      <c r="DI52" s="12" t="n">
        <v>0.0056445454</v>
      </c>
      <c r="DJ52" s="12" t="n">
        <v>0.0048273965</v>
      </c>
      <c r="DK52" s="12" t="n">
        <v>0.018013183</v>
      </c>
      <c r="DL52" s="12" t="n">
        <v>0.0056114161</v>
      </c>
      <c r="DM52" s="12" t="n">
        <v>0.0008113756</v>
      </c>
      <c r="DN52" s="12" t="n">
        <v>0.0052061584</v>
      </c>
      <c r="DO52" s="12" t="n">
        <v>0.0053956416</v>
      </c>
      <c r="DP52" s="12" t="n">
        <v>0.0057090023</v>
      </c>
      <c r="DQ52" s="12" t="n">
        <v>9.2748126984</v>
      </c>
      <c r="DR52" s="12" t="n">
        <v>2055.9868164</v>
      </c>
      <c r="DS52" s="12" t="n">
        <v>404.86908871</v>
      </c>
      <c r="DT52" s="12" t="n">
        <v>255.69315159</v>
      </c>
      <c r="DU52" s="12" t="n">
        <v>227.77316284</v>
      </c>
      <c r="DV52" s="12" t="n">
        <v>344.52603149</v>
      </c>
      <c r="DW52" s="12" t="n">
        <v>516.99615479</v>
      </c>
      <c r="DX52" s="12" t="n">
        <v>9.0298871994</v>
      </c>
      <c r="DY52" s="12" t="n">
        <v>2422.8791504</v>
      </c>
      <c r="DZ52" s="12" t="n">
        <v>441.05491534</v>
      </c>
      <c r="EA52" s="12" t="n">
        <v>283.6188598</v>
      </c>
      <c r="EB52" s="12" t="n">
        <v>245.09721375</v>
      </c>
      <c r="EC52" s="12" t="n">
        <v>372.36114502</v>
      </c>
      <c r="ED52" s="12" t="n">
        <v>563.40484619</v>
      </c>
      <c r="EE52" s="12" t="n">
        <v>7.6536107063</v>
      </c>
      <c r="EF52" s="12" t="n">
        <v>2074.1628418</v>
      </c>
      <c r="EG52" s="12" t="n">
        <v>400.70325013</v>
      </c>
      <c r="EH52" s="12" t="n">
        <v>246.06244314</v>
      </c>
      <c r="EI52" s="12" t="n">
        <v>229.96173096</v>
      </c>
      <c r="EJ52" s="12" t="n">
        <v>345.53994751</v>
      </c>
      <c r="EK52" s="12" t="n">
        <v>513.29553223</v>
      </c>
      <c r="EL52" s="12" t="n">
        <v>0.0445134044</v>
      </c>
      <c r="EM52" s="12" t="n">
        <v>0.9071030617</v>
      </c>
      <c r="EN52" s="12" t="n">
        <v>0.5845078328</v>
      </c>
      <c r="EO52" s="12" t="n">
        <v>0.1297294886</v>
      </c>
      <c r="EP52" s="12" t="n">
        <v>0.4969987571</v>
      </c>
      <c r="EQ52" s="12" t="n">
        <v>0.5895321965</v>
      </c>
      <c r="ER52" s="12" t="n">
        <v>0.6803527474</v>
      </c>
      <c r="ES52" s="12" t="n">
        <v>0.0670331642</v>
      </c>
      <c r="ET52" s="12" t="n">
        <v>0.9141380191</v>
      </c>
      <c r="EU52" s="12" t="n">
        <v>0.6230574216</v>
      </c>
      <c r="EV52" s="12" t="n">
        <v>0.1246085529</v>
      </c>
      <c r="EW52" s="12" t="n">
        <v>0.539726615</v>
      </c>
      <c r="EX52" s="12" t="n">
        <v>0.6309725046</v>
      </c>
      <c r="EY52" s="12" t="n">
        <v>0.7159636617</v>
      </c>
      <c r="EZ52" s="12" t="n">
        <v>0.0650104061</v>
      </c>
      <c r="FA52" s="12" t="n">
        <v>0.904445827</v>
      </c>
      <c r="FB52" s="12" t="n">
        <v>0.5862514328</v>
      </c>
      <c r="FC52" s="12" t="n">
        <v>0.1261023279</v>
      </c>
      <c r="FD52" s="12" t="n">
        <v>0.5030457377</v>
      </c>
      <c r="FE52" s="12" t="n">
        <v>0.5930943489</v>
      </c>
      <c r="FF52" s="12" t="n">
        <v>0.6784265637</v>
      </c>
      <c r="FG52" s="12" t="n">
        <v>0.0288240984</v>
      </c>
      <c r="FH52" s="12" t="n">
        <v>0.3697607219</v>
      </c>
      <c r="FI52" s="12" t="n">
        <v>0.0925096069</v>
      </c>
      <c r="FJ52" s="12" t="n">
        <v>0.0340791026</v>
      </c>
      <c r="FK52" s="12" t="n">
        <v>0.0707109421</v>
      </c>
      <c r="FL52" s="12" t="n">
        <v>0.0854829922</v>
      </c>
      <c r="FM52" s="12" t="n">
        <v>0.1050894111</v>
      </c>
      <c r="FN52" s="12" t="n">
        <v>0.0212001037</v>
      </c>
      <c r="FO52" s="12" t="n">
        <v>0.3549368382</v>
      </c>
      <c r="FP52" s="12" t="n">
        <v>0.0898312</v>
      </c>
      <c r="FQ52" s="12" t="n">
        <v>0.0332267603</v>
      </c>
      <c r="FR52" s="12" t="n">
        <v>0.0685148016</v>
      </c>
      <c r="FS52" s="12" t="n">
        <v>0.0831211284</v>
      </c>
      <c r="FT52" s="12" t="n">
        <v>0.1021382883</v>
      </c>
      <c r="FU52" s="12" t="n">
        <v>0.0256555472</v>
      </c>
      <c r="FV52" s="12" t="n">
        <v>0.3489668965</v>
      </c>
      <c r="FW52" s="12" t="n">
        <v>0.0929282879</v>
      </c>
      <c r="FX52" s="12" t="n">
        <v>0.0348998781</v>
      </c>
      <c r="FY52" s="12" t="n">
        <v>0.0705905855</v>
      </c>
      <c r="FZ52" s="12" t="n">
        <v>0.0854701772</v>
      </c>
      <c r="GA52" s="12" t="n">
        <v>0.1053585485</v>
      </c>
    </row>
    <row r="53" customFormat="false" ht="13.8" hidden="false" customHeight="false" outlineLevel="0" collapsed="false">
      <c r="A53" s="13" t="n">
        <v>52</v>
      </c>
      <c r="B53" s="13" t="n">
        <v>500.343869018386</v>
      </c>
      <c r="C53" s="13" t="n">
        <v>51.3731128</v>
      </c>
      <c r="D53" s="13" t="n">
        <v>29.97238369</v>
      </c>
      <c r="E53" s="13" t="n">
        <v>19.72</v>
      </c>
      <c r="F53" s="13" t="s">
        <v>181</v>
      </c>
      <c r="G53" s="13" t="n">
        <v>0</v>
      </c>
      <c r="H53" s="13" t="s">
        <v>190</v>
      </c>
      <c r="I53" s="13" t="n">
        <v>3</v>
      </c>
      <c r="J53" s="13" t="n">
        <v>100</v>
      </c>
      <c r="K53" s="13" t="n">
        <v>360</v>
      </c>
      <c r="L53" s="13" t="n">
        <v>2060</v>
      </c>
      <c r="M53" s="13"/>
      <c r="N53" s="13"/>
      <c r="O53" s="13"/>
      <c r="P53" s="14" t="n">
        <f aca="false">_xlfn.IFS(M53=0,K53,M53&gt;0,(J53*K53+M53*N53)/(J53+M53))</f>
        <v>360</v>
      </c>
      <c r="Q53" s="14" t="n">
        <f aca="false">_xlfn.IFS(M53=0,L53,M53&gt;0,(J53*L53+M53*O53)/(J53+M53))</f>
        <v>2060</v>
      </c>
      <c r="R53" s="0" t="s">
        <v>187</v>
      </c>
      <c r="S53" s="0" t="n">
        <v>4</v>
      </c>
      <c r="T53" s="0" t="n">
        <v>289282.892</v>
      </c>
      <c r="U53" s="0" t="n">
        <v>5695664.822</v>
      </c>
      <c r="V53" s="1" t="n">
        <v>2220.0043916</v>
      </c>
      <c r="W53" s="1" t="n">
        <v>442.5231982</v>
      </c>
      <c r="X53" s="0" t="n">
        <v>52</v>
      </c>
      <c r="Y53" s="7" t="n">
        <v>2.775962</v>
      </c>
      <c r="Z53" s="7" t="n">
        <v>2.775</v>
      </c>
      <c r="AA53" s="7" t="n">
        <v>0.128636</v>
      </c>
      <c r="AB53" s="15" t="n">
        <f aca="false">SQRT((T53-298142)^2+(U53-5697101)^2)/1000</f>
        <v>8.97476472133666</v>
      </c>
      <c r="AC53" s="0" t="n">
        <v>261</v>
      </c>
      <c r="AD53" s="13" t="n">
        <v>30</v>
      </c>
      <c r="AE53" s="13" t="n">
        <v>85</v>
      </c>
      <c r="AF53" s="13" t="n">
        <v>32.9115847961338</v>
      </c>
      <c r="AG53" s="13" t="n">
        <v>26.5317213746684</v>
      </c>
      <c r="AH53" s="13" t="n">
        <v>49.3079432691801</v>
      </c>
      <c r="AI53" s="15" t="n">
        <v>613.284353038298</v>
      </c>
      <c r="AJ53" s="15" t="n">
        <v>280.341394840265</v>
      </c>
      <c r="AK53" s="15" t="n">
        <f aca="false">_xlfn.IFS(AND(H53="Pine",F53="n"),0.198*AF53^-0.757*AG53^1.342*AH53^0.642,AND(H53="Pine",F53="a"),0.144*AF53^-0.507*AG53^1.299*AH53^0.524,H53="Spruce",0.068*AF53^0.082*AG53^0.787*AH53^1.11,H53="Birch",0.183*AF53^-0.171*AG53^0.806*AH53^0.803,H53="Alder",0.048*AF53^0.156*AG53^0.514*AH53^1.165,H53="Oak",0.132*AF53^-0.037*AG53^0.633*AH53^1.039,H53="Aspen",0.445*AF53^0.651*AG53^-0.617*AH53^1.049)</f>
        <v>41.880441708092</v>
      </c>
      <c r="AL53" s="15" t="n">
        <v>20.5895384211853</v>
      </c>
      <c r="AM53" s="15" t="n">
        <v>3.41396393777788</v>
      </c>
      <c r="AN53" s="15" t="n">
        <v>304.344897199228</v>
      </c>
      <c r="AO53" s="1" t="n">
        <v>549.470397949219</v>
      </c>
      <c r="AP53" s="1" t="n">
        <v>207.176193237305</v>
      </c>
      <c r="AQ53" s="15" t="n">
        <v>32.2697982788086</v>
      </c>
      <c r="AR53" s="15" t="n">
        <v>18.442512512207</v>
      </c>
      <c r="AS53" s="15" t="n">
        <v>4.56793642044067</v>
      </c>
      <c r="AT53" s="1" t="n">
        <v>230.186645507812</v>
      </c>
      <c r="AU53" s="1" t="n">
        <v>550.930847167969</v>
      </c>
      <c r="AV53" s="1" t="n">
        <v>241.929412841797</v>
      </c>
      <c r="AW53" s="15" t="n">
        <v>28.3656616210937</v>
      </c>
      <c r="AX53" s="15" t="n">
        <v>12.3382844924927</v>
      </c>
      <c r="AY53" s="15" t="n">
        <v>3.15776109695435</v>
      </c>
      <c r="AZ53" s="1" t="n">
        <v>257.425476074219</v>
      </c>
      <c r="BA53" s="16" t="n">
        <f aca="false">_xlfn.IFS(AI53&lt;10,AI53,AI53&lt;250,AU53,AI53&gt;=250,AO53)</f>
        <v>549.470397949219</v>
      </c>
      <c r="BB53" s="17" t="n">
        <f aca="false">_xlfn.IFS(AI53&lt;10,AJ53,AI53&lt;250,AV53,AI53&gt;=250,AP53)*0.1</f>
        <v>20.7176193237305</v>
      </c>
      <c r="BC53" s="17" t="n">
        <f aca="false">_xlfn.IFS(AI53&lt;10,AK53,AI53&lt;250,AX53,AI53&gt;=250,AQ53)*0.1</f>
        <v>3.22697982788086</v>
      </c>
      <c r="BD53" s="4" t="n">
        <f aca="false">AR53*0.1</f>
        <v>1.8442512512207</v>
      </c>
      <c r="BE53" s="4" t="n">
        <f aca="false">AY53*0.1</f>
        <v>0.315776109695435</v>
      </c>
      <c r="BF53" s="3" t="n">
        <f aca="false">BB53+BD53+BE53</f>
        <v>22.8776466846466</v>
      </c>
      <c r="BG53" s="12" t="n">
        <v>499.78</v>
      </c>
      <c r="BH53" s="12" t="n">
        <f aca="false">BS53*0.04</f>
        <v>494.44</v>
      </c>
      <c r="BI53" s="7" t="n">
        <f aca="false">BH53/BG53</f>
        <v>0.989315298731442</v>
      </c>
      <c r="BJ53" s="12" t="n">
        <v>12.61</v>
      </c>
      <c r="BK53" s="12" t="n">
        <v>12361</v>
      </c>
      <c r="BL53" s="12" t="n">
        <v>10.345627785</v>
      </c>
      <c r="BM53" s="12" t="n">
        <v>26.766050339</v>
      </c>
      <c r="BN53" s="12" t="n">
        <v>22.600339242</v>
      </c>
      <c r="BO53" s="12" t="n">
        <v>1.6639609475</v>
      </c>
      <c r="BP53" s="12" t="n">
        <v>21.577562332</v>
      </c>
      <c r="BQ53" s="12" t="n">
        <v>22.737714767</v>
      </c>
      <c r="BR53" s="12" t="n">
        <v>23.782892227</v>
      </c>
      <c r="BS53" s="12" t="n">
        <v>12361</v>
      </c>
      <c r="BT53" s="12" t="n">
        <v>1.6769251823</v>
      </c>
      <c r="BU53" s="12" t="n">
        <v>27.687332153</v>
      </c>
      <c r="BV53" s="12" t="n">
        <v>22.469114015</v>
      </c>
      <c r="BW53" s="12" t="n">
        <v>2.1943527301</v>
      </c>
      <c r="BX53" s="12" t="n">
        <v>21.26253891</v>
      </c>
      <c r="BY53" s="12" t="n">
        <v>22.732732773</v>
      </c>
      <c r="BZ53" s="12" t="n">
        <v>23.880895615</v>
      </c>
      <c r="CA53" s="12" t="n">
        <v>3</v>
      </c>
      <c r="CB53" s="12" t="n">
        <v>234</v>
      </c>
      <c r="CC53" s="12" t="n">
        <v>103.05875183</v>
      </c>
      <c r="CD53" s="12" t="n">
        <v>50.418437331</v>
      </c>
      <c r="CE53" s="12" t="n">
        <v>58</v>
      </c>
      <c r="CF53" s="12" t="n">
        <v>111</v>
      </c>
      <c r="CG53" s="12" t="n">
        <v>146</v>
      </c>
      <c r="CH53" s="12" t="n">
        <v>9</v>
      </c>
      <c r="CI53" s="12" t="n">
        <v>252</v>
      </c>
      <c r="CJ53" s="12" t="n">
        <v>136.44105528</v>
      </c>
      <c r="CK53" s="12" t="n">
        <v>57.838003677</v>
      </c>
      <c r="CL53" s="12" t="n">
        <v>89</v>
      </c>
      <c r="CM53" s="12" t="n">
        <v>148</v>
      </c>
      <c r="CN53" s="12" t="n">
        <v>186</v>
      </c>
      <c r="CO53" s="12" t="n">
        <v>5</v>
      </c>
      <c r="CP53" s="12" t="n">
        <v>241</v>
      </c>
      <c r="CQ53" s="12" t="n">
        <v>94.432145837</v>
      </c>
      <c r="CR53" s="12" t="n">
        <v>42.673838121</v>
      </c>
      <c r="CS53" s="12" t="n">
        <v>59</v>
      </c>
      <c r="CT53" s="12" t="n">
        <v>100</v>
      </c>
      <c r="CU53" s="12" t="n">
        <v>130</v>
      </c>
      <c r="CV53" s="12" t="n">
        <v>0.0047902004</v>
      </c>
      <c r="CW53" s="12" t="n">
        <v>0.0359806344</v>
      </c>
      <c r="CX53" s="12" t="n">
        <v>0.0054571276</v>
      </c>
      <c r="CY53" s="12" t="n">
        <v>0.0018187981</v>
      </c>
      <c r="CZ53" s="12" t="n">
        <v>0.0049474109</v>
      </c>
      <c r="DA53" s="12" t="n">
        <v>0.0050240816</v>
      </c>
      <c r="DB53" s="12" t="n">
        <v>0.0051845065</v>
      </c>
      <c r="DC53" s="12" t="n">
        <v>0.0047855028</v>
      </c>
      <c r="DD53" s="12" t="n">
        <v>0.0367457196</v>
      </c>
      <c r="DE53" s="12" t="n">
        <v>0.0053879668</v>
      </c>
      <c r="DF53" s="12" t="n">
        <v>0.0015614491</v>
      </c>
      <c r="DG53" s="12" t="n">
        <v>0.0049414649</v>
      </c>
      <c r="DH53" s="12" t="n">
        <v>0.0050156522</v>
      </c>
      <c r="DI53" s="12" t="n">
        <v>0.0051661059</v>
      </c>
      <c r="DJ53" s="12" t="n">
        <v>0.0047828322</v>
      </c>
      <c r="DK53" s="12" t="n">
        <v>0.0341153331</v>
      </c>
      <c r="DL53" s="12" t="n">
        <v>0.0054368809</v>
      </c>
      <c r="DM53" s="12" t="n">
        <v>0.0016451695</v>
      </c>
      <c r="DN53" s="12" t="n">
        <v>0.0049563302</v>
      </c>
      <c r="DO53" s="12" t="n">
        <v>0.005034002</v>
      </c>
      <c r="DP53" s="12" t="n">
        <v>0.0051945383</v>
      </c>
      <c r="DQ53" s="12" t="n">
        <v>3.5684170723</v>
      </c>
      <c r="DR53" s="12" t="n">
        <v>4384.53125</v>
      </c>
      <c r="DS53" s="12" t="n">
        <v>1276.3807607</v>
      </c>
      <c r="DT53" s="12" t="n">
        <v>545.88969402</v>
      </c>
      <c r="DU53" s="12" t="n">
        <v>933.53527832</v>
      </c>
      <c r="DV53" s="12" t="n">
        <v>1288.9533691</v>
      </c>
      <c r="DW53" s="12" t="n">
        <v>1624.8068848</v>
      </c>
      <c r="DX53" s="12" t="n">
        <v>3.8154015541</v>
      </c>
      <c r="DY53" s="12" t="n">
        <v>4218.4921875</v>
      </c>
      <c r="DZ53" s="12" t="n">
        <v>1349.2737057</v>
      </c>
      <c r="EA53" s="12" t="n">
        <v>588.52610924</v>
      </c>
      <c r="EB53" s="12" t="n">
        <v>970.66369629</v>
      </c>
      <c r="EC53" s="12" t="n">
        <v>1343.7536621</v>
      </c>
      <c r="ED53" s="12" t="n">
        <v>1713.4822998</v>
      </c>
      <c r="EE53" s="12" t="n">
        <v>3.9004163742</v>
      </c>
      <c r="EF53" s="12" t="n">
        <v>4143.5864258</v>
      </c>
      <c r="EG53" s="12" t="n">
        <v>1191.50752</v>
      </c>
      <c r="EH53" s="12" t="n">
        <v>495.28953741</v>
      </c>
      <c r="EI53" s="12" t="n">
        <v>891.28845215</v>
      </c>
      <c r="EJ53" s="12" t="n">
        <v>1206.123291</v>
      </c>
      <c r="EK53" s="12" t="n">
        <v>1507.0916748</v>
      </c>
      <c r="EL53" s="12" t="n">
        <v>-0.0002854983</v>
      </c>
      <c r="EM53" s="12" t="n">
        <v>0.8627697229</v>
      </c>
      <c r="EN53" s="12" t="n">
        <v>0.5004788772</v>
      </c>
      <c r="EO53" s="12" t="n">
        <v>0.132729098</v>
      </c>
      <c r="EP53" s="12" t="n">
        <v>0.405243665</v>
      </c>
      <c r="EQ53" s="12" t="n">
        <v>0.5002804995</v>
      </c>
      <c r="ER53" s="12" t="n">
        <v>0.5973933935</v>
      </c>
      <c r="ES53" s="12" t="n">
        <v>0.0178697128</v>
      </c>
      <c r="ET53" s="12" t="n">
        <v>0.8800955415</v>
      </c>
      <c r="EU53" s="12" t="n">
        <v>0.5256630805</v>
      </c>
      <c r="EV53" s="12" t="n">
        <v>0.1365406192</v>
      </c>
      <c r="EW53" s="12" t="n">
        <v>0.4282380641</v>
      </c>
      <c r="EX53" s="12" t="n">
        <v>0.5265070796</v>
      </c>
      <c r="EY53" s="12" t="n">
        <v>0.6265191436</v>
      </c>
      <c r="EZ53" s="12" t="n">
        <v>0.0269088782</v>
      </c>
      <c r="FA53" s="12" t="n">
        <v>0.8433815241</v>
      </c>
      <c r="FB53" s="12" t="n">
        <v>0.4587236004</v>
      </c>
      <c r="FC53" s="12" t="n">
        <v>0.1228405614</v>
      </c>
      <c r="FD53" s="12" t="n">
        <v>0.3711616099</v>
      </c>
      <c r="FE53" s="12" t="n">
        <v>0.4537719488</v>
      </c>
      <c r="FF53" s="12" t="n">
        <v>0.544098258</v>
      </c>
      <c r="FG53" s="12" t="n">
        <v>0.0138708139</v>
      </c>
      <c r="FH53" s="12" t="n">
        <v>0.5009846091</v>
      </c>
      <c r="FI53" s="12" t="n">
        <v>0.0599895808</v>
      </c>
      <c r="FJ53" s="12" t="n">
        <v>0.052345309</v>
      </c>
      <c r="FK53" s="12" t="n">
        <v>0.0359862521</v>
      </c>
      <c r="FL53" s="12" t="n">
        <v>0.0438316129</v>
      </c>
      <c r="FM53" s="12" t="n">
        <v>0.058031898</v>
      </c>
      <c r="FN53" s="12" t="n">
        <v>0.0143689299</v>
      </c>
      <c r="FO53" s="12" t="n">
        <v>0.5082057715</v>
      </c>
      <c r="FP53" s="12" t="n">
        <v>0.0584298426</v>
      </c>
      <c r="FQ53" s="12" t="n">
        <v>0.0505310969</v>
      </c>
      <c r="FR53" s="12" t="n">
        <v>0.0352298543</v>
      </c>
      <c r="FS53" s="12" t="n">
        <v>0.0430128984</v>
      </c>
      <c r="FT53" s="12" t="n">
        <v>0.0568405055</v>
      </c>
      <c r="FU53" s="12" t="n">
        <v>0.011280084</v>
      </c>
      <c r="FV53" s="12" t="n">
        <v>0.4771870971</v>
      </c>
      <c r="FW53" s="12" t="n">
        <v>0.0601771205</v>
      </c>
      <c r="FX53" s="12" t="n">
        <v>0.0508033737</v>
      </c>
      <c r="FY53" s="12" t="n">
        <v>0.0365219377</v>
      </c>
      <c r="FZ53" s="12" t="n">
        <v>0.0443946719</v>
      </c>
      <c r="GA53" s="12" t="n">
        <v>0.0588785224</v>
      </c>
    </row>
    <row r="54" customFormat="false" ht="13.8" hidden="false" customHeight="false" outlineLevel="0" collapsed="false">
      <c r="A54" s="13" t="n">
        <v>53</v>
      </c>
      <c r="B54" s="13" t="n">
        <v>500.343869018386</v>
      </c>
      <c r="C54" s="13" t="n">
        <v>51.44552238</v>
      </c>
      <c r="D54" s="13" t="n">
        <v>30.1950594</v>
      </c>
      <c r="E54" s="13" t="n">
        <v>18.2</v>
      </c>
      <c r="F54" s="13" t="s">
        <v>181</v>
      </c>
      <c r="G54" s="13" t="n">
        <v>0</v>
      </c>
      <c r="H54" s="13" t="s">
        <v>182</v>
      </c>
      <c r="I54" s="13" t="n">
        <v>2</v>
      </c>
      <c r="J54" s="13" t="n">
        <v>88</v>
      </c>
      <c r="K54" s="13" t="n">
        <v>550</v>
      </c>
      <c r="L54" s="13" t="n">
        <v>2320</v>
      </c>
      <c r="M54" s="13"/>
      <c r="N54" s="13"/>
      <c r="O54" s="13"/>
      <c r="P54" s="14" t="n">
        <f aca="false">_xlfn.IFS(M54=0,K54,M54&gt;0,(J54*K54+M54*N54)/(J54+M54))</f>
        <v>550</v>
      </c>
      <c r="Q54" s="14" t="n">
        <f aca="false">_xlfn.IFS(M54=0,L54,M54&gt;0,(J54*L54+M54*O54)/(J54+M54))</f>
        <v>2320</v>
      </c>
      <c r="R54" s="0" t="s">
        <v>187</v>
      </c>
      <c r="S54" s="0" t="n">
        <v>3</v>
      </c>
      <c r="T54" s="0" t="n">
        <v>305078.47</v>
      </c>
      <c r="U54" s="0" t="n">
        <v>5703098.41</v>
      </c>
      <c r="V54" s="1" t="n">
        <v>631.74792041</v>
      </c>
      <c r="W54" s="1" t="n">
        <v>206.24419852</v>
      </c>
      <c r="X54" s="0" t="n">
        <v>40</v>
      </c>
      <c r="Y54" s="7" t="n">
        <v>0.73475</v>
      </c>
      <c r="Z54" s="7" t="n">
        <v>0.71</v>
      </c>
      <c r="AA54" s="7" t="n">
        <v>0.067527</v>
      </c>
      <c r="AB54" s="15" t="n">
        <f aca="false">SQRT((T54-298142)^2+(U54-5697101)^2)/1000</f>
        <v>9.16970788896797</v>
      </c>
      <c r="AC54" s="0" t="n">
        <v>49</v>
      </c>
      <c r="AD54" s="13" t="n">
        <v>30</v>
      </c>
      <c r="AE54" s="13" t="n">
        <v>50</v>
      </c>
      <c r="AF54" s="13" t="n">
        <v>21.848722311995</v>
      </c>
      <c r="AG54" s="13" t="n">
        <v>19.7204311743621</v>
      </c>
      <c r="AH54" s="13" t="n">
        <v>22.4799139041744</v>
      </c>
      <c r="AI54" s="15" t="n">
        <v>199.003914832816</v>
      </c>
      <c r="AJ54" s="15" t="n">
        <v>104.687624132424</v>
      </c>
      <c r="AK54" s="15" t="n">
        <f aca="false">_xlfn.IFS(AND(H54="Pine",F54="n"),0.198*AF54^-0.757*AG54^1.342*AH54^0.642,AND(H54="Pine",F54="a"),0.144*AF54^-0.507*AG54^1.299*AH54^0.524,H54="Spruce",0.068*AF54^0.082*AG54^0.787*AH54^1.11,H54="Birch",0.183*AF54^-0.171*AG54^0.806*AH54^0.803,H54="Alder",0.048*AF54^0.156*AG54^0.514*AH54^1.165,H54="Oak",0.132*AF54^-0.037*AG54^0.633*AH54^1.039,H54="Aspen",0.445*AF54^0.651*AG54^-0.617*AH54^1.049)</f>
        <v>14.5412907548132</v>
      </c>
      <c r="AL54" s="15" t="n">
        <v>12.6530037016655</v>
      </c>
      <c r="AM54" s="15" t="n">
        <v>2.34274052013716</v>
      </c>
      <c r="AN54" s="15" t="n">
        <v>119.683368354227</v>
      </c>
      <c r="AO54" s="1" t="n">
        <v>210.887069702148</v>
      </c>
      <c r="AP54" s="1" t="n">
        <v>96.0972671508789</v>
      </c>
      <c r="AQ54" s="15" t="n">
        <v>15.2759857177734</v>
      </c>
      <c r="AR54" s="15" t="n">
        <v>11.6146659851074</v>
      </c>
      <c r="AS54" s="15" t="n">
        <v>2.68763065338135</v>
      </c>
      <c r="AT54" s="1" t="n">
        <v>110.399559020996</v>
      </c>
      <c r="AU54" s="1" t="n">
        <v>207.879760742187</v>
      </c>
      <c r="AV54" s="1" t="n">
        <v>98.3760681152344</v>
      </c>
      <c r="AW54" s="15" t="n">
        <v>12.4380912780762</v>
      </c>
      <c r="AX54" s="15" t="n">
        <v>9.93068981170654</v>
      </c>
      <c r="AY54" s="15" t="n">
        <v>1.97118258476257</v>
      </c>
      <c r="AZ54" s="1" t="n">
        <v>110.277938842773</v>
      </c>
      <c r="BA54" s="16" t="n">
        <f aca="false">_xlfn.IFS(AI54&lt;10,AI54,AI54&lt;250,AU54,AI54&gt;=250,AO54)</f>
        <v>207.879760742187</v>
      </c>
      <c r="BB54" s="17" t="n">
        <f aca="false">_xlfn.IFS(AI54&lt;10,AJ54,AI54&lt;250,AV54,AI54&gt;=250,AP54)*0.1</f>
        <v>9.83760681152344</v>
      </c>
      <c r="BC54" s="17" t="n">
        <f aca="false">_xlfn.IFS(AI54&lt;10,AK54,AI54&lt;250,AX54,AI54&gt;=250,AQ54)*0.1</f>
        <v>0.993068981170654</v>
      </c>
      <c r="BD54" s="4" t="n">
        <f aca="false">AR54*0.1</f>
        <v>1.16146659851074</v>
      </c>
      <c r="BE54" s="4" t="n">
        <f aca="false">AY54*0.1</f>
        <v>0.197118258476257</v>
      </c>
      <c r="BF54" s="3" t="n">
        <f aca="false">BB54+BD54+BE54</f>
        <v>11.1961916685104</v>
      </c>
      <c r="BG54" s="12" t="n">
        <v>499.859</v>
      </c>
      <c r="BH54" s="12" t="n">
        <f aca="false">BS54*0.04</f>
        <v>496.12</v>
      </c>
      <c r="BI54" s="7" t="n">
        <f aca="false">BH54/BG54</f>
        <v>0.992519890609152</v>
      </c>
      <c r="BJ54" s="12" t="n">
        <v>12.61</v>
      </c>
      <c r="BK54" s="12" t="n">
        <v>12403</v>
      </c>
      <c r="BL54" s="12" t="n">
        <v>7.6991286278</v>
      </c>
      <c r="BM54" s="12" t="n">
        <v>22.745370865</v>
      </c>
      <c r="BN54" s="12" t="n">
        <v>16.412179924</v>
      </c>
      <c r="BO54" s="12" t="n">
        <v>2.5232142964</v>
      </c>
      <c r="BP54" s="12" t="n">
        <v>14.768666267</v>
      </c>
      <c r="BQ54" s="12" t="n">
        <v>16.715894699</v>
      </c>
      <c r="BR54" s="12" t="n">
        <v>18.240119934</v>
      </c>
      <c r="BS54" s="12" t="n">
        <v>12403</v>
      </c>
      <c r="BT54" s="12" t="n">
        <v>0.7187767029</v>
      </c>
      <c r="BU54" s="12" t="n">
        <v>23.326997757</v>
      </c>
      <c r="BV54" s="12" t="n">
        <v>16.28634118</v>
      </c>
      <c r="BW54" s="12" t="n">
        <v>3.0281428473</v>
      </c>
      <c r="BX54" s="12" t="n">
        <v>14.490702629</v>
      </c>
      <c r="BY54" s="12" t="n">
        <v>16.781984329</v>
      </c>
      <c r="BZ54" s="12" t="n">
        <v>18.385396957</v>
      </c>
      <c r="CA54" s="12" t="n">
        <v>2</v>
      </c>
      <c r="CB54" s="12" t="n">
        <v>247</v>
      </c>
      <c r="CC54" s="12" t="n">
        <v>102.28143091</v>
      </c>
      <c r="CD54" s="12" t="n">
        <v>55.799387085</v>
      </c>
      <c r="CE54" s="12" t="n">
        <v>51</v>
      </c>
      <c r="CF54" s="12" t="n">
        <v>99</v>
      </c>
      <c r="CG54" s="12" t="n">
        <v>153</v>
      </c>
      <c r="CH54" s="12" t="n">
        <v>4</v>
      </c>
      <c r="CI54" s="12" t="n">
        <v>248</v>
      </c>
      <c r="CJ54" s="12" t="n">
        <v>124.10895324</v>
      </c>
      <c r="CK54" s="12" t="n">
        <v>57.985456411</v>
      </c>
      <c r="CL54" s="12" t="n">
        <v>73</v>
      </c>
      <c r="CM54" s="12" t="n">
        <v>123</v>
      </c>
      <c r="CN54" s="12" t="n">
        <v>177</v>
      </c>
      <c r="CO54" s="12" t="n">
        <v>5</v>
      </c>
      <c r="CP54" s="12" t="n">
        <v>233</v>
      </c>
      <c r="CQ54" s="12" t="n">
        <v>85.36517069</v>
      </c>
      <c r="CR54" s="12" t="n">
        <v>40.769173617</v>
      </c>
      <c r="CS54" s="12" t="n">
        <v>50</v>
      </c>
      <c r="CT54" s="12" t="n">
        <v>82</v>
      </c>
      <c r="CU54" s="12" t="n">
        <v>120</v>
      </c>
      <c r="CV54" s="12" t="n">
        <v>0.0047881748</v>
      </c>
      <c r="CW54" s="12" t="n">
        <v>0.0650454536</v>
      </c>
      <c r="CX54" s="12" t="n">
        <v>0.0058241206</v>
      </c>
      <c r="CY54" s="12" t="n">
        <v>0.0035155375</v>
      </c>
      <c r="CZ54" s="12" t="n">
        <v>0.0049907248</v>
      </c>
      <c r="DA54" s="12" t="n">
        <v>0.0050989087</v>
      </c>
      <c r="DB54" s="12" t="n">
        <v>0.0053641256</v>
      </c>
      <c r="DC54" s="12" t="n">
        <v>0.0047888109</v>
      </c>
      <c r="DD54" s="12" t="n">
        <v>0.0732925087</v>
      </c>
      <c r="DE54" s="12" t="n">
        <v>0.0057047475</v>
      </c>
      <c r="DF54" s="12" t="n">
        <v>0.0030232403</v>
      </c>
      <c r="DG54" s="12" t="n">
        <v>0.0049889572</v>
      </c>
      <c r="DH54" s="12" t="n">
        <v>0.0050909002</v>
      </c>
      <c r="DI54" s="12" t="n">
        <v>0.0053339256</v>
      </c>
      <c r="DJ54" s="12" t="n">
        <v>0.0047889515</v>
      </c>
      <c r="DK54" s="12" t="n">
        <v>0.0779824257</v>
      </c>
      <c r="DL54" s="12" t="n">
        <v>0.0058443232</v>
      </c>
      <c r="DM54" s="12" t="n">
        <v>0.0033001046</v>
      </c>
      <c r="DN54" s="12" t="n">
        <v>0.0050114598</v>
      </c>
      <c r="DO54" s="12" t="n">
        <v>0.0051231929</v>
      </c>
      <c r="DP54" s="12" t="n">
        <v>0.0053989557</v>
      </c>
      <c r="DQ54" s="12" t="n">
        <v>1.6722626686</v>
      </c>
      <c r="DR54" s="12" t="n">
        <v>4085.9995117</v>
      </c>
      <c r="DS54" s="12" t="n">
        <v>879.70703534</v>
      </c>
      <c r="DT54" s="12" t="n">
        <v>479.64041675</v>
      </c>
      <c r="DU54" s="12" t="n">
        <v>538.49536133</v>
      </c>
      <c r="DV54" s="12" t="n">
        <v>862.45782471</v>
      </c>
      <c r="DW54" s="12" t="n">
        <v>1179.8876953</v>
      </c>
      <c r="DX54" s="12" t="n">
        <v>1.9547785521</v>
      </c>
      <c r="DY54" s="12" t="n">
        <v>3874.871582</v>
      </c>
      <c r="DZ54" s="12" t="n">
        <v>902.22393885</v>
      </c>
      <c r="EA54" s="12" t="n">
        <v>489.8087248</v>
      </c>
      <c r="EB54" s="12" t="n">
        <v>557.98400879</v>
      </c>
      <c r="EC54" s="12" t="n">
        <v>875.82818604</v>
      </c>
      <c r="ED54" s="12" t="n">
        <v>1198.6622314</v>
      </c>
      <c r="EE54" s="12" t="n">
        <v>1.4644383192</v>
      </c>
      <c r="EF54" s="12" t="n">
        <v>3910.2558594</v>
      </c>
      <c r="EG54" s="12" t="n">
        <v>801.9796815</v>
      </c>
      <c r="EH54" s="12" t="n">
        <v>429.59187903</v>
      </c>
      <c r="EI54" s="12" t="n">
        <v>503.96777344</v>
      </c>
      <c r="EJ54" s="12" t="n">
        <v>792.81060791</v>
      </c>
      <c r="EK54" s="12" t="n">
        <v>1063.9534912</v>
      </c>
      <c r="EL54" s="12" t="n">
        <v>-0.0011116125</v>
      </c>
      <c r="EM54" s="12" t="n">
        <v>0.8839729428</v>
      </c>
      <c r="EN54" s="12" t="n">
        <v>0.5478571079</v>
      </c>
      <c r="EO54" s="12" t="n">
        <v>0.1312307821</v>
      </c>
      <c r="EP54" s="12" t="n">
        <v>0.4546721876</v>
      </c>
      <c r="EQ54" s="12" t="n">
        <v>0.5499148369</v>
      </c>
      <c r="ER54" s="12" t="n">
        <v>0.6443266273</v>
      </c>
      <c r="ES54" s="12" t="n">
        <v>-0.0079473248</v>
      </c>
      <c r="ET54" s="12" t="n">
        <v>0.9026848078</v>
      </c>
      <c r="EU54" s="12" t="n">
        <v>0.5627986838</v>
      </c>
      <c r="EV54" s="12" t="n">
        <v>0.1295556987</v>
      </c>
      <c r="EW54" s="12" t="n">
        <v>0.472712338</v>
      </c>
      <c r="EX54" s="12" t="n">
        <v>0.5652653575</v>
      </c>
      <c r="EY54" s="12" t="n">
        <v>0.6565502882</v>
      </c>
      <c r="EZ54" s="12" t="n">
        <v>-0.0007506637</v>
      </c>
      <c r="FA54" s="12" t="n">
        <v>0.8523104787</v>
      </c>
      <c r="FB54" s="12" t="n">
        <v>0.4904985977</v>
      </c>
      <c r="FC54" s="12" t="n">
        <v>0.1196681965</v>
      </c>
      <c r="FD54" s="12" t="n">
        <v>0.406229943</v>
      </c>
      <c r="FE54" s="12" t="n">
        <v>0.487627238</v>
      </c>
      <c r="FF54" s="12" t="n">
        <v>0.5731070042</v>
      </c>
      <c r="FG54" s="12" t="n">
        <v>0.0154570248</v>
      </c>
      <c r="FH54" s="12" t="n">
        <v>0.6125814319</v>
      </c>
      <c r="FI54" s="12" t="n">
        <v>0.0753958041</v>
      </c>
      <c r="FJ54" s="12" t="n">
        <v>0.0652183481</v>
      </c>
      <c r="FK54" s="12" t="n">
        <v>0.0430764258</v>
      </c>
      <c r="FL54" s="12" t="n">
        <v>0.0536634699</v>
      </c>
      <c r="FM54" s="12" t="n">
        <v>0.0771667287</v>
      </c>
      <c r="FN54" s="12" t="n">
        <v>0.0158489067</v>
      </c>
      <c r="FO54" s="12" t="n">
        <v>0.6049004197</v>
      </c>
      <c r="FP54" s="12" t="n">
        <v>0.073580292</v>
      </c>
      <c r="FQ54" s="12" t="n">
        <v>0.0627101279</v>
      </c>
      <c r="FR54" s="12" t="n">
        <v>0.0425030813</v>
      </c>
      <c r="FS54" s="12" t="n">
        <v>0.0532410592</v>
      </c>
      <c r="FT54" s="12" t="n">
        <v>0.0749453008</v>
      </c>
      <c r="FU54" s="12" t="n">
        <v>0.0177489221</v>
      </c>
      <c r="FV54" s="12" t="n">
        <v>0.6198836565</v>
      </c>
      <c r="FW54" s="12" t="n">
        <v>0.0764528061</v>
      </c>
      <c r="FX54" s="12" t="n">
        <v>0.0651733959</v>
      </c>
      <c r="FY54" s="12" t="n">
        <v>0.0438547693</v>
      </c>
      <c r="FZ54" s="12" t="n">
        <v>0.054965876</v>
      </c>
      <c r="GA54" s="12" t="n">
        <v>0.0786609873</v>
      </c>
    </row>
    <row r="55" customFormat="false" ht="13.8" hidden="false" customHeight="false" outlineLevel="0" collapsed="false">
      <c r="A55" s="13" t="n">
        <v>54</v>
      </c>
      <c r="B55" s="13" t="n">
        <v>249.965217712587</v>
      </c>
      <c r="C55" s="13" t="n">
        <v>51.44590616</v>
      </c>
      <c r="D55" s="13" t="n">
        <v>30.1954186</v>
      </c>
      <c r="E55" s="13" t="n">
        <v>30.34</v>
      </c>
      <c r="F55" s="13" t="s">
        <v>184</v>
      </c>
      <c r="G55" s="13" t="n">
        <v>1</v>
      </c>
      <c r="H55" s="13" t="s">
        <v>185</v>
      </c>
      <c r="I55" s="13" t="n">
        <v>0</v>
      </c>
      <c r="J55" s="13" t="n">
        <v>100</v>
      </c>
      <c r="K55" s="13" t="n">
        <v>1600</v>
      </c>
      <c r="L55" s="13" t="n">
        <v>4780</v>
      </c>
      <c r="M55" s="13"/>
      <c r="N55" s="13"/>
      <c r="O55" s="13"/>
      <c r="P55" s="14" t="n">
        <f aca="false">_xlfn.IFS(M55=0,K55,M55&gt;0,(J55*K55+M55*N55)/(J55+M55))</f>
        <v>1600</v>
      </c>
      <c r="Q55" s="14" t="n">
        <f aca="false">_xlfn.IFS(M55=0,L55,M55&gt;0,(J55*L55+M55*O55)/(J55+M55))</f>
        <v>4780</v>
      </c>
      <c r="R55" s="0" t="s">
        <v>183</v>
      </c>
      <c r="S55" s="0" t="n">
        <v>2</v>
      </c>
      <c r="T55" s="0" t="n">
        <v>305116.413</v>
      </c>
      <c r="U55" s="0" t="n">
        <v>5703117.135</v>
      </c>
      <c r="V55" s="1" t="n">
        <v>694.55081538</v>
      </c>
      <c r="W55" s="1" t="n">
        <v>225.13866212</v>
      </c>
      <c r="X55" s="0" t="n">
        <v>33</v>
      </c>
      <c r="Y55" s="7" t="n">
        <v>0.817879</v>
      </c>
      <c r="Z55" s="7" t="n">
        <v>0.82</v>
      </c>
      <c r="AA55" s="7" t="n">
        <v>0.079953</v>
      </c>
      <c r="AB55" s="15" t="n">
        <f aca="false">SQRT((T55-298142)^2+(U55-5697101)^2)/1000</f>
        <v>9.21066322437159</v>
      </c>
      <c r="AC55" s="0" t="n">
        <v>49</v>
      </c>
      <c r="AD55" s="13" t="n">
        <v>60</v>
      </c>
      <c r="AE55" s="13" t="n">
        <v>58</v>
      </c>
      <c r="AF55" s="13" t="n">
        <v>16.7807395647207</v>
      </c>
      <c r="AG55" s="13" t="n">
        <v>21.7067989728306</v>
      </c>
      <c r="AH55" s="13" t="n">
        <v>52.2016831225241</v>
      </c>
      <c r="AI55" s="15" t="n">
        <v>543.306654614058</v>
      </c>
      <c r="AJ55" s="15" t="n">
        <v>213.182659373613</v>
      </c>
      <c r="AK55" s="15" t="n">
        <f aca="false">_xlfn.IFS(AND(H55="Pine",F55="n"),0.198*AF55^-0.757*AG55^1.342*AH55^0.642,AND(H55="Pine",F55="a"),0.144*AF55^-0.507*AG55^1.299*AH55^0.524,H55="Spruce",0.068*AF55^0.082*AG55^0.787*AH55^1.11,H55="Birch",0.183*AF55^-0.171*AG55^0.806*AH55^0.803,H55="Alder",0.048*AF55^0.156*AG55^0.514*AH55^1.165,H55="Oak",0.132*AF55^-0.037*AG55^0.633*AH55^1.039,H55="Aspen",0.445*AF55^0.651*AG55^-0.617*AH55^1.049)</f>
        <v>14.9172191735711</v>
      </c>
      <c r="AL55" s="15" t="n">
        <v>16.0171538269804</v>
      </c>
      <c r="AM55" s="15" t="n">
        <v>7.94647411646729</v>
      </c>
      <c r="AN55" s="15" t="n">
        <v>237.146287317061</v>
      </c>
      <c r="AO55" s="1" t="n">
        <v>476.435333251953</v>
      </c>
      <c r="AP55" s="1" t="n">
        <v>194.461074829102</v>
      </c>
      <c r="AQ55" s="15" t="n">
        <v>14.9156036376953</v>
      </c>
      <c r="AR55" s="15" t="n">
        <v>25.4066982269287</v>
      </c>
      <c r="AS55" s="15" t="n">
        <v>7.74447917938232</v>
      </c>
      <c r="AT55" s="1" t="n">
        <v>227.612243652344</v>
      </c>
      <c r="AU55" s="1" t="n">
        <v>456.691955566406</v>
      </c>
      <c r="AV55" s="1" t="n">
        <v>173.544586181641</v>
      </c>
      <c r="AW55" s="15" t="n">
        <v>12.7083282470703</v>
      </c>
      <c r="AX55" s="15" t="n">
        <v>17.9149417877197</v>
      </c>
      <c r="AY55" s="15" t="n">
        <v>6.88935613632202</v>
      </c>
      <c r="AZ55" s="1" t="n">
        <v>198.348892211914</v>
      </c>
      <c r="BA55" s="16" t="n">
        <f aca="false">_xlfn.IFS(AI55&lt;10,AI55,AI55&lt;250,AU55,AI55&gt;=250,AO55)</f>
        <v>476.435333251953</v>
      </c>
      <c r="BB55" s="17" t="n">
        <f aca="false">_xlfn.IFS(AI55&lt;10,AJ55,AI55&lt;250,AV55,AI55&gt;=250,AP55)*0.1</f>
        <v>19.4461074829102</v>
      </c>
      <c r="BC55" s="17" t="n">
        <f aca="false">_xlfn.IFS(AI55&lt;10,AK55,AI55&lt;250,AX55,AI55&gt;=250,AQ55)*0.1</f>
        <v>1.49156036376953</v>
      </c>
      <c r="BD55" s="4" t="n">
        <f aca="false">AR55*0.1</f>
        <v>2.54066982269287</v>
      </c>
      <c r="BE55" s="4" t="n">
        <f aca="false">AY55*0.1</f>
        <v>0.688935613632202</v>
      </c>
      <c r="BF55" s="3" t="n">
        <f aca="false">BB55+BD55+BE55</f>
        <v>22.6757129192353</v>
      </c>
      <c r="BG55" s="12" t="n">
        <v>249.937</v>
      </c>
      <c r="BH55" s="12" t="n">
        <f aca="false">BS55*0.04</f>
        <v>247.72</v>
      </c>
      <c r="BI55" s="7" t="n">
        <f aca="false">BH55/BG55</f>
        <v>0.991129764700704</v>
      </c>
      <c r="BJ55" s="12" t="n">
        <v>8.92</v>
      </c>
      <c r="BK55" s="12" t="n">
        <v>6193</v>
      </c>
      <c r="BL55" s="12" t="n">
        <v>15.846737862</v>
      </c>
      <c r="BM55" s="12" t="n">
        <v>23.483783722</v>
      </c>
      <c r="BN55" s="12" t="n">
        <v>19.127695941</v>
      </c>
      <c r="BO55" s="12" t="n">
        <v>1.5311363656</v>
      </c>
      <c r="BP55" s="12" t="n">
        <v>17.938367844</v>
      </c>
      <c r="BQ55" s="12" t="n">
        <v>18.884439468</v>
      </c>
      <c r="BR55" s="12" t="n">
        <v>20.186340332</v>
      </c>
      <c r="BS55" s="12" t="n">
        <v>6193</v>
      </c>
      <c r="BT55" s="12" t="n">
        <v>1.7879526615</v>
      </c>
      <c r="BU55" s="12" t="n">
        <v>23.800123215</v>
      </c>
      <c r="BV55" s="12" t="n">
        <v>19.15026881</v>
      </c>
      <c r="BW55" s="12" t="n">
        <v>1.83839547</v>
      </c>
      <c r="BX55" s="12" t="n">
        <v>18.167982101</v>
      </c>
      <c r="BY55" s="12" t="n">
        <v>19.074224472</v>
      </c>
      <c r="BZ55" s="12" t="n">
        <v>20.254566193</v>
      </c>
      <c r="CA55" s="12" t="n">
        <v>9</v>
      </c>
      <c r="CB55" s="12" t="n">
        <v>238</v>
      </c>
      <c r="CC55" s="12" t="n">
        <v>103.13842892</v>
      </c>
      <c r="CD55" s="12" t="n">
        <v>46.252663782</v>
      </c>
      <c r="CE55" s="12" t="n">
        <v>63</v>
      </c>
      <c r="CF55" s="12" t="n">
        <v>102</v>
      </c>
      <c r="CG55" s="12" t="n">
        <v>144</v>
      </c>
      <c r="CH55" s="12" t="n">
        <v>8</v>
      </c>
      <c r="CI55" s="12" t="n">
        <v>243</v>
      </c>
      <c r="CJ55" s="12" t="n">
        <v>120.96982058</v>
      </c>
      <c r="CK55" s="12" t="n">
        <v>53.839112941</v>
      </c>
      <c r="CL55" s="12" t="n">
        <v>75</v>
      </c>
      <c r="CM55" s="12" t="n">
        <v>120</v>
      </c>
      <c r="CN55" s="12" t="n">
        <v>168</v>
      </c>
      <c r="CO55" s="12" t="n">
        <v>10</v>
      </c>
      <c r="CP55" s="12" t="n">
        <v>195</v>
      </c>
      <c r="CQ55" s="12" t="n">
        <v>90.473182553</v>
      </c>
      <c r="CR55" s="12" t="n">
        <v>38.860219345</v>
      </c>
      <c r="CS55" s="12" t="n">
        <v>58</v>
      </c>
      <c r="CT55" s="12" t="n">
        <v>88</v>
      </c>
      <c r="CU55" s="12" t="n">
        <v>123</v>
      </c>
      <c r="CV55" s="12" t="n">
        <v>0.0047815088</v>
      </c>
      <c r="CW55" s="12" t="n">
        <v>0.01557298</v>
      </c>
      <c r="CX55" s="12" t="n">
        <v>0.0051594093</v>
      </c>
      <c r="CY55" s="12" t="n">
        <v>0.0004946398</v>
      </c>
      <c r="CZ55" s="12" t="n">
        <v>0.0049544089</v>
      </c>
      <c r="DA55" s="12" t="n">
        <v>0.0050291484</v>
      </c>
      <c r="DB55" s="12" t="n">
        <v>0.0051670233</v>
      </c>
      <c r="DC55" s="12" t="n">
        <v>0.0047872551</v>
      </c>
      <c r="DD55" s="12" t="n">
        <v>0.0146045033</v>
      </c>
      <c r="DE55" s="12" t="n">
        <v>0.0051457795</v>
      </c>
      <c r="DF55" s="12" t="n">
        <v>0.0004552549</v>
      </c>
      <c r="DG55" s="12" t="n">
        <v>0.0049512149</v>
      </c>
      <c r="DH55" s="12" t="n">
        <v>0.0050225286</v>
      </c>
      <c r="DI55" s="12" t="n">
        <v>0.0051516704</v>
      </c>
      <c r="DJ55" s="12" t="n">
        <v>0.0047875531</v>
      </c>
      <c r="DK55" s="12" t="n">
        <v>0.0144354487</v>
      </c>
      <c r="DL55" s="12" t="n">
        <v>0.0051814635</v>
      </c>
      <c r="DM55" s="12" t="n">
        <v>0.0004976663</v>
      </c>
      <c r="DN55" s="12" t="n">
        <v>0.0049673584</v>
      </c>
      <c r="DO55" s="12" t="n">
        <v>0.0050459052</v>
      </c>
      <c r="DP55" s="12" t="n">
        <v>0.0051890193</v>
      </c>
      <c r="DQ55" s="12" t="n">
        <v>21.39232254</v>
      </c>
      <c r="DR55" s="12" t="n">
        <v>3065.3444824</v>
      </c>
      <c r="DS55" s="12" t="n">
        <v>1154.1108021</v>
      </c>
      <c r="DT55" s="12" t="n">
        <v>428.56106439</v>
      </c>
      <c r="DU55" s="12" t="n">
        <v>881.10253906</v>
      </c>
      <c r="DV55" s="12" t="n">
        <v>1160.0979004</v>
      </c>
      <c r="DW55" s="12" t="n">
        <v>1432.5969238</v>
      </c>
      <c r="DX55" s="12" t="n">
        <v>23.836275101</v>
      </c>
      <c r="DY55" s="12" t="n">
        <v>3427.9672852</v>
      </c>
      <c r="DZ55" s="12" t="n">
        <v>1230.1707911</v>
      </c>
      <c r="EA55" s="12" t="n">
        <v>471.96489576</v>
      </c>
      <c r="EB55" s="12" t="n">
        <v>925.60766602</v>
      </c>
      <c r="EC55" s="12" t="n">
        <v>1228.6340332</v>
      </c>
      <c r="ED55" s="12" t="n">
        <v>1533.7937012</v>
      </c>
      <c r="EE55" s="12" t="n">
        <v>20.729539871</v>
      </c>
      <c r="EF55" s="12" t="n">
        <v>2643.0788574</v>
      </c>
      <c r="EG55" s="12" t="n">
        <v>1067.090589</v>
      </c>
      <c r="EH55" s="12" t="n">
        <v>390.99077156</v>
      </c>
      <c r="EI55" s="12" t="n">
        <v>820.11859131</v>
      </c>
      <c r="EJ55" s="12" t="n">
        <v>1079.7587891</v>
      </c>
      <c r="EK55" s="12" t="n">
        <v>1324.6318359</v>
      </c>
      <c r="EL55" s="12" t="n">
        <v>0.0544534102</v>
      </c>
      <c r="EM55" s="12" t="n">
        <v>0.8530592918</v>
      </c>
      <c r="EN55" s="12" t="n">
        <v>0.536807808</v>
      </c>
      <c r="EO55" s="12" t="n">
        <v>0.1203165984</v>
      </c>
      <c r="EP55" s="12" t="n">
        <v>0.4560110867</v>
      </c>
      <c r="EQ55" s="12" t="n">
        <v>0.5421067476</v>
      </c>
      <c r="ER55" s="12" t="n">
        <v>0.6243037581</v>
      </c>
      <c r="ES55" s="12" t="n">
        <v>0.0998674035</v>
      </c>
      <c r="ET55" s="12" t="n">
        <v>0.869243741</v>
      </c>
      <c r="EU55" s="12" t="n">
        <v>0.5705824953</v>
      </c>
      <c r="EV55" s="12" t="n">
        <v>0.1207021996</v>
      </c>
      <c r="EW55" s="12" t="n">
        <v>0.4884084165</v>
      </c>
      <c r="EX55" s="12" t="n">
        <v>0.5758235455</v>
      </c>
      <c r="EY55" s="12" t="n">
        <v>0.6590851545</v>
      </c>
      <c r="EZ55" s="12" t="n">
        <v>0.0863931105</v>
      </c>
      <c r="FA55" s="12" t="n">
        <v>0.8133262396</v>
      </c>
      <c r="FB55" s="12" t="n">
        <v>0.4949057071</v>
      </c>
      <c r="FC55" s="12" t="n">
        <v>0.1134915891</v>
      </c>
      <c r="FD55" s="12" t="n">
        <v>0.4165382981</v>
      </c>
      <c r="FE55" s="12" t="n">
        <v>0.4964596331</v>
      </c>
      <c r="FF55" s="12" t="n">
        <v>0.5747175813</v>
      </c>
      <c r="FG55" s="12" t="n">
        <v>0.0172068924</v>
      </c>
      <c r="FH55" s="12" t="n">
        <v>0.2789304853</v>
      </c>
      <c r="FI55" s="12" t="n">
        <v>0.0538805858</v>
      </c>
      <c r="FJ55" s="12" t="n">
        <v>0.0271263102</v>
      </c>
      <c r="FK55" s="12" t="n">
        <v>0.0382562503</v>
      </c>
      <c r="FL55" s="12" t="n">
        <v>0.0463171341</v>
      </c>
      <c r="FM55" s="12" t="n">
        <v>0.058464624</v>
      </c>
      <c r="FN55" s="12" t="n">
        <v>0.017368855</v>
      </c>
      <c r="FO55" s="12" t="n">
        <v>0.2916746438</v>
      </c>
      <c r="FP55" s="12" t="n">
        <v>0.0533768423</v>
      </c>
      <c r="FQ55" s="12" t="n">
        <v>0.0271241559</v>
      </c>
      <c r="FR55" s="12" t="n">
        <v>0.037845362</v>
      </c>
      <c r="FS55" s="12" t="n">
        <v>0.0456089005</v>
      </c>
      <c r="FT55" s="12" t="n">
        <v>0.058387883</v>
      </c>
      <c r="FU55" s="12" t="n">
        <v>0.0133754332</v>
      </c>
      <c r="FV55" s="12" t="n">
        <v>0.2922215462</v>
      </c>
      <c r="FW55" s="12" t="n">
        <v>0.0556820834</v>
      </c>
      <c r="FX55" s="12" t="n">
        <v>0.0278266476</v>
      </c>
      <c r="FY55" s="12" t="n">
        <v>0.03960241</v>
      </c>
      <c r="FZ55" s="12" t="n">
        <v>0.0477211587</v>
      </c>
      <c r="GA55" s="12" t="n">
        <v>0.0609237514</v>
      </c>
    </row>
    <row r="56" customFormat="false" ht="13.8" hidden="false" customHeight="false" outlineLevel="0" collapsed="false">
      <c r="A56" s="13" t="n">
        <v>55</v>
      </c>
      <c r="B56" s="13" t="n">
        <v>99.9328056736299</v>
      </c>
      <c r="C56" s="13" t="n">
        <v>51.44591689</v>
      </c>
      <c r="D56" s="13" t="n">
        <v>30.19563854</v>
      </c>
      <c r="E56" s="13" t="n">
        <v>24.27</v>
      </c>
      <c r="F56" s="13" t="s">
        <v>184</v>
      </c>
      <c r="G56" s="13" t="n">
        <v>1</v>
      </c>
      <c r="H56" s="13" t="s">
        <v>185</v>
      </c>
      <c r="I56" s="13" t="n">
        <v>0</v>
      </c>
      <c r="J56" s="13" t="n">
        <v>100</v>
      </c>
      <c r="K56" s="13" t="n">
        <v>1740</v>
      </c>
      <c r="L56" s="13" t="n">
        <v>6150</v>
      </c>
      <c r="M56" s="13"/>
      <c r="N56" s="13"/>
      <c r="O56" s="13"/>
      <c r="P56" s="14" t="n">
        <f aca="false">_xlfn.IFS(M56=0,K56,M56&gt;0,(J56*K56+M56*N56)/(J56+M56))</f>
        <v>1740</v>
      </c>
      <c r="Q56" s="14" t="n">
        <f aca="false">_xlfn.IFS(M56=0,L56,M56&gt;0,(J56*L56+M56*O56)/(J56+M56))</f>
        <v>6150</v>
      </c>
      <c r="R56" s="0" t="s">
        <v>183</v>
      </c>
      <c r="S56" s="0" t="n">
        <v>1</v>
      </c>
      <c r="T56" s="0" t="n">
        <v>305127.038</v>
      </c>
      <c r="U56" s="0" t="n">
        <v>5703144.748</v>
      </c>
      <c r="V56" s="1" t="n">
        <v>735.34386136</v>
      </c>
      <c r="W56" s="1" t="n">
        <v>237.870638</v>
      </c>
      <c r="X56" s="0" t="n">
        <v>37</v>
      </c>
      <c r="Y56" s="7" t="n">
        <v>0.883243</v>
      </c>
      <c r="Z56" s="7" t="n">
        <v>0.89</v>
      </c>
      <c r="AA56" s="7" t="n">
        <v>0.099024</v>
      </c>
      <c r="AB56" s="15" t="n">
        <f aca="false">SQRT((T56-298142)^2+(U56-5697101)^2)/1000</f>
        <v>9.2367551525925</v>
      </c>
      <c r="AC56" s="0" t="n">
        <v>49</v>
      </c>
      <c r="AD56" s="13" t="n">
        <v>44</v>
      </c>
      <c r="AE56" s="13" t="n">
        <v>58</v>
      </c>
      <c r="AF56" s="13" t="n">
        <v>11.6015187839885</v>
      </c>
      <c r="AG56" s="13" t="n">
        <v>15.06908986085</v>
      </c>
      <c r="AH56" s="13" t="n">
        <v>44.4284115487148</v>
      </c>
      <c r="AI56" s="15" t="n">
        <v>329.418976230921</v>
      </c>
      <c r="AJ56" s="15" t="n">
        <v>128.060649798349</v>
      </c>
      <c r="AK56" s="15" t="n">
        <f aca="false">_xlfn.IFS(AND(H56="Pine",F56="n"),0.198*AF56^-0.757*AG56^1.342*AH56^0.642,AND(H56="Pine",F56="a"),0.144*AF56^-0.507*AG56^1.299*AH56^0.524,H56="Spruce",0.068*AF56^0.082*AG56^0.787*AH56^1.11,H56="Birch",0.183*AF56^-0.171*AG56^0.806*AH56^0.803,H56="Alder",0.048*AF56^0.156*AG56^0.514*AH56^1.165,H56="Oak",0.132*AF56^-0.037*AG56^0.633*AH56^1.039,H56="Aspen",0.445*AF56^0.651*AG56^-0.617*AH56^1.049)</f>
        <v>10.2887534146332</v>
      </c>
      <c r="AL56" s="15" t="n">
        <v>13.5953592673627</v>
      </c>
      <c r="AM56" s="15" t="n">
        <v>8.02209403521355</v>
      </c>
      <c r="AN56" s="15" t="n">
        <v>149.678103100925</v>
      </c>
      <c r="AO56" s="1" t="n">
        <v>292.995544433594</v>
      </c>
      <c r="AP56" s="1" t="n">
        <v>115.433822631836</v>
      </c>
      <c r="AQ56" s="15" t="n">
        <v>7.65694761276245</v>
      </c>
      <c r="AR56" s="15" t="n">
        <v>15.1548118591309</v>
      </c>
      <c r="AS56" s="15" t="n">
        <v>7.55574226379395</v>
      </c>
      <c r="AT56" s="1" t="n">
        <v>138.144378662109</v>
      </c>
      <c r="AU56" s="1" t="n">
        <v>283.218383789062</v>
      </c>
      <c r="AV56" s="1" t="n">
        <v>106.468086242676</v>
      </c>
      <c r="AW56" s="15" t="n">
        <v>9.42311477661133</v>
      </c>
      <c r="AX56" s="15" t="n">
        <v>12.3017177581787</v>
      </c>
      <c r="AY56" s="15" t="n">
        <v>8.60787582397461</v>
      </c>
      <c r="AZ56" s="1" t="n">
        <v>127.377685546875</v>
      </c>
      <c r="BA56" s="16" t="n">
        <f aca="false">_xlfn.IFS(AI56&lt;10,AI56,AI56&lt;250,AU56,AI56&gt;=250,AO56)</f>
        <v>292.995544433594</v>
      </c>
      <c r="BB56" s="17" t="n">
        <f aca="false">_xlfn.IFS(AI56&lt;10,AJ56,AI56&lt;250,AV56,AI56&gt;=250,AP56)*0.1</f>
        <v>11.5433822631836</v>
      </c>
      <c r="BC56" s="17" t="n">
        <f aca="false">_xlfn.IFS(AI56&lt;10,AK56,AI56&lt;250,AX56,AI56&gt;=250,AQ56)*0.1</f>
        <v>0.765694761276245</v>
      </c>
      <c r="BD56" s="4" t="n">
        <f aca="false">AR56*0.1</f>
        <v>1.51548118591309</v>
      </c>
      <c r="BE56" s="4" t="n">
        <f aca="false">AY56*0.1</f>
        <v>0.860787582397461</v>
      </c>
      <c r="BF56" s="3" t="n">
        <f aca="false">BB56+BD56+BE56</f>
        <v>13.9196510314942</v>
      </c>
      <c r="BG56" s="12" t="n">
        <v>99.97</v>
      </c>
      <c r="BH56" s="12" t="n">
        <f aca="false">BS56*0.04</f>
        <v>97.52</v>
      </c>
      <c r="BI56" s="7" t="n">
        <f aca="false">BH56/BG56</f>
        <v>0.975492647794338</v>
      </c>
      <c r="BJ56" s="12" t="n">
        <v>5.64</v>
      </c>
      <c r="BK56" s="12" t="n">
        <v>2438</v>
      </c>
      <c r="BL56" s="12" t="n">
        <v>0</v>
      </c>
      <c r="BM56" s="12" t="n">
        <v>17.348573685</v>
      </c>
      <c r="BN56" s="12" t="n">
        <v>13.688671037</v>
      </c>
      <c r="BO56" s="12" t="n">
        <v>1.8493682648</v>
      </c>
      <c r="BP56" s="12" t="n">
        <v>13.102470398</v>
      </c>
      <c r="BQ56" s="12" t="n">
        <v>13.873375893</v>
      </c>
      <c r="BR56" s="12" t="n">
        <v>14.553145409</v>
      </c>
      <c r="BS56" s="12" t="n">
        <v>2438</v>
      </c>
      <c r="BT56" s="12" t="n">
        <v>1.4215894938</v>
      </c>
      <c r="BU56" s="12" t="n">
        <v>17.960670471</v>
      </c>
      <c r="BV56" s="12" t="n">
        <v>13.590299591</v>
      </c>
      <c r="BW56" s="12" t="n">
        <v>1.7247484117</v>
      </c>
      <c r="BX56" s="12" t="n">
        <v>12.966099739</v>
      </c>
      <c r="BY56" s="12" t="n">
        <v>13.787443161</v>
      </c>
      <c r="BZ56" s="12" t="n">
        <v>14.456352234</v>
      </c>
      <c r="CA56" s="12" t="n">
        <v>8</v>
      </c>
      <c r="CB56" s="12" t="n">
        <v>214</v>
      </c>
      <c r="CC56" s="12" t="n">
        <v>100.46609194</v>
      </c>
      <c r="CD56" s="12" t="n">
        <v>44.654573083</v>
      </c>
      <c r="CE56" s="12" t="n">
        <v>61</v>
      </c>
      <c r="CF56" s="12" t="n">
        <v>98</v>
      </c>
      <c r="CG56" s="12" t="n">
        <v>140</v>
      </c>
      <c r="CH56" s="12" t="n">
        <v>10</v>
      </c>
      <c r="CI56" s="12" t="n">
        <v>237</v>
      </c>
      <c r="CJ56" s="12" t="n">
        <v>115.05701934</v>
      </c>
      <c r="CK56" s="12" t="n">
        <v>51.751371861</v>
      </c>
      <c r="CL56" s="12" t="n">
        <v>70</v>
      </c>
      <c r="CM56" s="12" t="n">
        <v>113</v>
      </c>
      <c r="CN56" s="12" t="n">
        <v>160</v>
      </c>
      <c r="CO56" s="12" t="n">
        <v>11</v>
      </c>
      <c r="CP56" s="12" t="n">
        <v>188</v>
      </c>
      <c r="CQ56" s="12" t="n">
        <v>85.634091432</v>
      </c>
      <c r="CR56" s="12" t="n">
        <v>36.752789219</v>
      </c>
      <c r="CS56" s="12" t="n">
        <v>54</v>
      </c>
      <c r="CT56" s="12" t="n">
        <v>83</v>
      </c>
      <c r="CU56" s="12" t="n">
        <v>117</v>
      </c>
      <c r="CV56" s="12" t="n">
        <v>0.0047949022</v>
      </c>
      <c r="CW56" s="12" t="n">
        <v>0.0219748877</v>
      </c>
      <c r="CX56" s="12" t="n">
        <v>0.0051864322</v>
      </c>
      <c r="CY56" s="12" t="n">
        <v>0.0006768115</v>
      </c>
      <c r="CZ56" s="12" t="n">
        <v>0.0049639177</v>
      </c>
      <c r="DA56" s="12" t="n">
        <v>0.0050416035</v>
      </c>
      <c r="DB56" s="12" t="n">
        <v>0.0051728096</v>
      </c>
      <c r="DC56" s="12" t="n">
        <v>0.0047906265</v>
      </c>
      <c r="DD56" s="12" t="n">
        <v>0.0204286836</v>
      </c>
      <c r="DE56" s="12" t="n">
        <v>0.0051873912</v>
      </c>
      <c r="DF56" s="12" t="n">
        <v>0.0007229207</v>
      </c>
      <c r="DG56" s="12" t="n">
        <v>0.004954969</v>
      </c>
      <c r="DH56" s="12" t="n">
        <v>0.0050335038</v>
      </c>
      <c r="DI56" s="12" t="n">
        <v>0.0051696268</v>
      </c>
      <c r="DJ56" s="12" t="n">
        <v>0.0048026023</v>
      </c>
      <c r="DK56" s="12" t="n">
        <v>0.0178430751</v>
      </c>
      <c r="DL56" s="12" t="n">
        <v>0.0052321586</v>
      </c>
      <c r="DM56" s="12" t="n">
        <v>0.0007016153</v>
      </c>
      <c r="DN56" s="12" t="n">
        <v>0.00498439</v>
      </c>
      <c r="DO56" s="12" t="n">
        <v>0.0050614052</v>
      </c>
      <c r="DP56" s="12" t="n">
        <v>0.0052044047</v>
      </c>
      <c r="DQ56" s="12" t="n">
        <v>19.761995316</v>
      </c>
      <c r="DR56" s="12" t="n">
        <v>2562.734375</v>
      </c>
      <c r="DS56" s="12" t="n">
        <v>1031.9459158</v>
      </c>
      <c r="DT56" s="12" t="n">
        <v>414.73637302</v>
      </c>
      <c r="DU56" s="12" t="n">
        <v>735.15612793</v>
      </c>
      <c r="DV56" s="12" t="n">
        <v>1035.4587402</v>
      </c>
      <c r="DW56" s="12" t="n">
        <v>1324.3710938</v>
      </c>
      <c r="DX56" s="12" t="n">
        <v>17.129554749</v>
      </c>
      <c r="DY56" s="12" t="n">
        <v>2994.7937012</v>
      </c>
      <c r="DZ56" s="12" t="n">
        <v>1095.3899242</v>
      </c>
      <c r="EA56" s="12" t="n">
        <v>449.3892151</v>
      </c>
      <c r="EB56" s="12" t="n">
        <v>776.4039917</v>
      </c>
      <c r="EC56" s="12" t="n">
        <v>1096.9558105</v>
      </c>
      <c r="ED56" s="12" t="n">
        <v>1404.175415</v>
      </c>
      <c r="EE56" s="12" t="n">
        <v>17.809968948</v>
      </c>
      <c r="EF56" s="12" t="n">
        <v>2237.644043</v>
      </c>
      <c r="EG56" s="12" t="n">
        <v>950.40234574</v>
      </c>
      <c r="EH56" s="12" t="n">
        <v>375.28936558</v>
      </c>
      <c r="EI56" s="12" t="n">
        <v>689.190979</v>
      </c>
      <c r="EJ56" s="12" t="n">
        <v>967.8828125</v>
      </c>
      <c r="EK56" s="12" t="n">
        <v>1214.8614502</v>
      </c>
      <c r="EL56" s="12" t="n">
        <v>0.1001434773</v>
      </c>
      <c r="EM56" s="12" t="n">
        <v>0.868809998</v>
      </c>
      <c r="EN56" s="12" t="n">
        <v>0.5143891836</v>
      </c>
      <c r="EO56" s="12" t="n">
        <v>0.1265882554</v>
      </c>
      <c r="EP56" s="12" t="n">
        <v>0.4244278967</v>
      </c>
      <c r="EQ56" s="12" t="n">
        <v>0.5138742924</v>
      </c>
      <c r="ER56" s="12" t="n">
        <v>0.6073540449</v>
      </c>
      <c r="ES56" s="12" t="n">
        <v>0.1218209341</v>
      </c>
      <c r="ET56" s="12" t="n">
        <v>0.8857810497</v>
      </c>
      <c r="EU56" s="12" t="n">
        <v>0.5506812528</v>
      </c>
      <c r="EV56" s="12" t="n">
        <v>0.124031124</v>
      </c>
      <c r="EW56" s="12" t="n">
        <v>0.464587301</v>
      </c>
      <c r="EX56" s="12" t="n">
        <v>0.552709043</v>
      </c>
      <c r="EY56" s="12" t="n">
        <v>0.6419852972</v>
      </c>
      <c r="EZ56" s="12" t="n">
        <v>0.0724816546</v>
      </c>
      <c r="FA56" s="12" t="n">
        <v>0.8346293569</v>
      </c>
      <c r="FB56" s="12" t="n">
        <v>0.4707169165</v>
      </c>
      <c r="FC56" s="12" t="n">
        <v>0.1169710312</v>
      </c>
      <c r="FD56" s="12" t="n">
        <v>0.3873820305</v>
      </c>
      <c r="FE56" s="12" t="n">
        <v>0.4668513835</v>
      </c>
      <c r="FF56" s="12" t="n">
        <v>0.5522225499</v>
      </c>
      <c r="FG56" s="12" t="n">
        <v>0.0178544745</v>
      </c>
      <c r="FH56" s="12" t="n">
        <v>0.3493964672</v>
      </c>
      <c r="FI56" s="12" t="n">
        <v>0.055712393</v>
      </c>
      <c r="FJ56" s="12" t="n">
        <v>0.0302238681</v>
      </c>
      <c r="FK56" s="12" t="n">
        <v>0.0395821184</v>
      </c>
      <c r="FL56" s="12" t="n">
        <v>0.0476296134</v>
      </c>
      <c r="FM56" s="12" t="n">
        <v>0.060619615</v>
      </c>
      <c r="FN56" s="12" t="n">
        <v>0.0174204446</v>
      </c>
      <c r="FO56" s="12" t="n">
        <v>0.3470473886</v>
      </c>
      <c r="FP56" s="12" t="n">
        <v>0.0555620103</v>
      </c>
      <c r="FQ56" s="12" t="n">
        <v>0.0313107726</v>
      </c>
      <c r="FR56" s="12" t="n">
        <v>0.0388780795</v>
      </c>
      <c r="FS56" s="12" t="n">
        <v>0.0469187237</v>
      </c>
      <c r="FT56" s="12" t="n">
        <v>0.059962865</v>
      </c>
      <c r="FU56" s="12" t="n">
        <v>0.0164014101</v>
      </c>
      <c r="FV56" s="12" t="n">
        <v>0.3446122408</v>
      </c>
      <c r="FW56" s="12" t="n">
        <v>0.057514374</v>
      </c>
      <c r="FX56" s="12" t="n">
        <v>0.0322595456</v>
      </c>
      <c r="FY56" s="12" t="n">
        <v>0.0407558382</v>
      </c>
      <c r="FZ56" s="12" t="n">
        <v>0.0485748984</v>
      </c>
      <c r="GA56" s="12" t="n">
        <v>0.0612292923</v>
      </c>
    </row>
    <row r="57" customFormat="false" ht="13.8" hidden="false" customHeight="false" outlineLevel="0" collapsed="false">
      <c r="A57" s="13" t="n">
        <v>56</v>
      </c>
      <c r="B57" s="13" t="n">
        <v>99.9328056736299</v>
      </c>
      <c r="C57" s="13" t="n">
        <v>51.44597054</v>
      </c>
      <c r="D57" s="13" t="n">
        <v>30.19585311</v>
      </c>
      <c r="E57" s="13" t="n">
        <v>25.79</v>
      </c>
      <c r="F57" s="13" t="s">
        <v>184</v>
      </c>
      <c r="G57" s="13" t="n">
        <v>1</v>
      </c>
      <c r="H57" s="13" t="s">
        <v>185</v>
      </c>
      <c r="I57" s="13" t="n">
        <v>0</v>
      </c>
      <c r="J57" s="13" t="n">
        <v>100</v>
      </c>
      <c r="K57" s="13" t="n">
        <v>1080</v>
      </c>
      <c r="L57" s="13" t="n">
        <v>9100</v>
      </c>
      <c r="M57" s="13"/>
      <c r="N57" s="13"/>
      <c r="O57" s="13"/>
      <c r="P57" s="14" t="n">
        <f aca="false">_xlfn.IFS(M57=0,K57,M57&gt;0,(J57*K57+M57*N57)/(J57+M57))</f>
        <v>1080</v>
      </c>
      <c r="Q57" s="14" t="n">
        <f aca="false">_xlfn.IFS(M57=0,L57,M57&gt;0,(J57*L57+M57*O57)/(J57+M57))</f>
        <v>9100</v>
      </c>
      <c r="R57" s="0" t="s">
        <v>188</v>
      </c>
      <c r="S57" s="0" t="n">
        <v>1</v>
      </c>
      <c r="T57" s="0" t="n">
        <v>305150.987</v>
      </c>
      <c r="U57" s="0" t="n">
        <v>5703154.682</v>
      </c>
      <c r="V57" s="1" t="n">
        <v>770.15886635</v>
      </c>
      <c r="W57" s="1" t="n">
        <v>249.30939415</v>
      </c>
      <c r="X57" s="0" t="n">
        <v>34</v>
      </c>
      <c r="Y57" s="7" t="n">
        <v>0.905882</v>
      </c>
      <c r="Z57" s="7" t="n">
        <v>0.895</v>
      </c>
      <c r="AA57" s="7" t="n">
        <v>0.110403</v>
      </c>
      <c r="AB57" s="15" t="n">
        <f aca="false">SQRT((T57-298142)^2+(U57-5697101)^2)/1000</f>
        <v>9.26136947342528</v>
      </c>
      <c r="AC57" s="0" t="n">
        <v>49</v>
      </c>
      <c r="AD57" s="13" t="n">
        <v>56</v>
      </c>
      <c r="AE57" s="13" t="n">
        <v>58</v>
      </c>
      <c r="AF57" s="13" t="n">
        <v>8.20278698283177</v>
      </c>
      <c r="AG57" s="13" t="n">
        <v>8.20411766484577</v>
      </c>
      <c r="AH57" s="13" t="n">
        <v>29.6137015240682</v>
      </c>
      <c r="AI57" s="15" t="n">
        <v>119.217346613212</v>
      </c>
      <c r="AJ57" s="15" t="n">
        <v>43.1227982233692</v>
      </c>
      <c r="AK57" s="15" t="n">
        <f aca="false">_xlfn.IFS(AND(H57="Pine",F57="n"),0.198*AF57^-0.757*AG57^1.342*AH57^0.642,AND(H57="Pine",F57="a"),0.144*AF57^-0.507*AG57^1.299*AH57^0.524,H57="Spruce",0.068*AF57^0.082*AG57^0.787*AH57^1.11,H57="Birch",0.183*AF57^-0.171*AG57^0.806*AH57^0.803,H57="Alder",0.048*AF57^0.156*AG57^0.514*AH57^1.165,H57="Oak",0.132*AF57^-0.037*AG57^0.633*AH57^1.039,H57="Aspen",0.445*AF57^0.651*AG57^-0.617*AH57^1.049)</f>
        <v>4.50166973787582</v>
      </c>
      <c r="AL57" s="15" t="n">
        <v>11.6831403778532</v>
      </c>
      <c r="AM57" s="15" t="n">
        <v>7.78008415792688</v>
      </c>
      <c r="AN57" s="15" t="n">
        <v>62.5860227591493</v>
      </c>
      <c r="AO57" s="1" t="n">
        <v>118.281143188477</v>
      </c>
      <c r="AP57" s="1" t="n">
        <v>47.7465057373047</v>
      </c>
      <c r="AQ57" s="15" t="n">
        <v>4.97189569473267</v>
      </c>
      <c r="AR57" s="15" t="n">
        <v>6.66732025146484</v>
      </c>
      <c r="AS57" s="15" t="n">
        <v>6.32822751998901</v>
      </c>
      <c r="AT57" s="1" t="n">
        <v>60.7420539855957</v>
      </c>
      <c r="AU57" s="1" t="n">
        <v>120.20881652832</v>
      </c>
      <c r="AV57" s="1" t="n">
        <v>40.4025840759277</v>
      </c>
      <c r="AW57" s="15" t="n">
        <v>4.54754447937012</v>
      </c>
      <c r="AX57" s="15" t="n">
        <v>5.49535655975342</v>
      </c>
      <c r="AY57" s="15" t="n">
        <v>5.14157581329346</v>
      </c>
      <c r="AZ57" s="1" t="n">
        <v>51.0395164489746</v>
      </c>
      <c r="BA57" s="16" t="n">
        <f aca="false">_xlfn.IFS(AI57&lt;10,AI57,AI57&lt;250,AU57,AI57&gt;=250,AO57)</f>
        <v>120.20881652832</v>
      </c>
      <c r="BB57" s="17" t="n">
        <f aca="false">_xlfn.IFS(AI57&lt;10,AJ57,AI57&lt;250,AV57,AI57&gt;=250,AP57)*0.1</f>
        <v>4.04025840759277</v>
      </c>
      <c r="BC57" s="17" t="n">
        <f aca="false">_xlfn.IFS(AI57&lt;10,AK57,AI57&lt;250,AX57,AI57&gt;=250,AQ57)*0.1</f>
        <v>0.549535655975342</v>
      </c>
      <c r="BD57" s="4" t="n">
        <f aca="false">AR57*0.1</f>
        <v>0.666732025146484</v>
      </c>
      <c r="BE57" s="4" t="n">
        <f aca="false">AY57*0.1</f>
        <v>0.514157581329346</v>
      </c>
      <c r="BF57" s="3" t="n">
        <f aca="false">BB57+BD57+BE57</f>
        <v>5.2211480140686</v>
      </c>
      <c r="BG57" s="12" t="n">
        <v>99.97</v>
      </c>
      <c r="BH57" s="12" t="n">
        <f aca="false">BS57*0.04</f>
        <v>87.36</v>
      </c>
      <c r="BI57" s="7" t="n">
        <f aca="false">BH57/BG57</f>
        <v>0.873862158647594</v>
      </c>
      <c r="BJ57" s="12" t="n">
        <v>5.64</v>
      </c>
      <c r="BK57" s="12" t="n">
        <v>2184</v>
      </c>
      <c r="BL57" s="12" t="n">
        <v>0.0335822627</v>
      </c>
      <c r="BM57" s="12" t="n">
        <v>9.8795795441</v>
      </c>
      <c r="BN57" s="12" t="n">
        <v>6.4820563565</v>
      </c>
      <c r="BO57" s="12" t="n">
        <v>1.7576708907</v>
      </c>
      <c r="BP57" s="12" t="n">
        <v>5.1915416718</v>
      </c>
      <c r="BQ57" s="12" t="n">
        <v>6.7434797287</v>
      </c>
      <c r="BR57" s="12" t="n">
        <v>7.8938097954</v>
      </c>
      <c r="BS57" s="12" t="n">
        <v>2184</v>
      </c>
      <c r="BT57" s="12" t="n">
        <v>0.5339209437</v>
      </c>
      <c r="BU57" s="12" t="n">
        <v>9.8977203369</v>
      </c>
      <c r="BV57" s="12" t="n">
        <v>6.5014388511</v>
      </c>
      <c r="BW57" s="12" t="n">
        <v>1.7385753504</v>
      </c>
      <c r="BX57" s="12" t="n">
        <v>5.1840553284</v>
      </c>
      <c r="BY57" s="12" t="n">
        <v>6.7816367149</v>
      </c>
      <c r="BZ57" s="12" t="n">
        <v>7.920135498</v>
      </c>
      <c r="CA57" s="12" t="n">
        <v>12</v>
      </c>
      <c r="CB57" s="12" t="n">
        <v>209</v>
      </c>
      <c r="CC57" s="12" t="n">
        <v>107.64235793</v>
      </c>
      <c r="CD57" s="12" t="n">
        <v>36.31007005</v>
      </c>
      <c r="CE57" s="12" t="n">
        <v>80</v>
      </c>
      <c r="CF57" s="12" t="n">
        <v>110</v>
      </c>
      <c r="CG57" s="12" t="n">
        <v>137</v>
      </c>
      <c r="CH57" s="12" t="n">
        <v>13</v>
      </c>
      <c r="CI57" s="12" t="n">
        <v>230</v>
      </c>
      <c r="CJ57" s="12" t="n">
        <v>124.00140345</v>
      </c>
      <c r="CK57" s="12" t="n">
        <v>41.019821252</v>
      </c>
      <c r="CL57" s="12" t="n">
        <v>92</v>
      </c>
      <c r="CM57" s="12" t="n">
        <v>125</v>
      </c>
      <c r="CN57" s="12" t="n">
        <v>158</v>
      </c>
      <c r="CO57" s="12" t="n">
        <v>12</v>
      </c>
      <c r="CP57" s="12" t="n">
        <v>180</v>
      </c>
      <c r="CQ57" s="12" t="n">
        <v>93.699596139</v>
      </c>
      <c r="CR57" s="12" t="n">
        <v>30.394210286</v>
      </c>
      <c r="CS57" s="12" t="n">
        <v>71</v>
      </c>
      <c r="CT57" s="12" t="n">
        <v>94</v>
      </c>
      <c r="CU57" s="12" t="n">
        <v>118</v>
      </c>
      <c r="CV57" s="12" t="n">
        <v>0.0047842823</v>
      </c>
      <c r="CW57" s="12" t="n">
        <v>0.0061581018</v>
      </c>
      <c r="CX57" s="12" t="n">
        <v>0.0050357079</v>
      </c>
      <c r="CY57" s="12" t="n">
        <v>0.0001280847</v>
      </c>
      <c r="CZ57" s="12" t="n">
        <v>0.0049504605</v>
      </c>
      <c r="DA57" s="12" t="n">
        <v>0.0050116405</v>
      </c>
      <c r="DB57" s="12" t="n">
        <v>0.005090483</v>
      </c>
      <c r="DC57" s="12" t="n">
        <v>0.004800268</v>
      </c>
      <c r="DD57" s="12" t="n">
        <v>0.0062235338</v>
      </c>
      <c r="DE57" s="12" t="n">
        <v>0.0050393827</v>
      </c>
      <c r="DF57" s="12" t="n">
        <v>0.000130645</v>
      </c>
      <c r="DG57" s="12" t="n">
        <v>0.0049551567</v>
      </c>
      <c r="DH57" s="12" t="n">
        <v>0.0050135134</v>
      </c>
      <c r="DI57" s="12" t="n">
        <v>0.0050906846</v>
      </c>
      <c r="DJ57" s="12" t="n">
        <v>0.004796451</v>
      </c>
      <c r="DK57" s="12" t="n">
        <v>0.0063112685</v>
      </c>
      <c r="DL57" s="12" t="n">
        <v>0.005054555</v>
      </c>
      <c r="DM57" s="12" t="n">
        <v>0.0001338653</v>
      </c>
      <c r="DN57" s="12" t="n">
        <v>0.0049675712</v>
      </c>
      <c r="DO57" s="12" t="n">
        <v>0.0050277165</v>
      </c>
      <c r="DP57" s="12" t="n">
        <v>0.0051083779</v>
      </c>
      <c r="DQ57" s="12" t="n">
        <v>249.52694702</v>
      </c>
      <c r="DR57" s="12" t="n">
        <v>2083.9138184</v>
      </c>
      <c r="DS57" s="12" t="n">
        <v>1021.1800498</v>
      </c>
      <c r="DT57" s="12" t="n">
        <v>279.34172994</v>
      </c>
      <c r="DU57" s="12" t="n">
        <v>837.30615234</v>
      </c>
      <c r="DV57" s="12" t="n">
        <v>1014.7417603</v>
      </c>
      <c r="DW57" s="12" t="n">
        <v>1204.7984619</v>
      </c>
      <c r="DX57" s="12" t="n">
        <v>241.12057495</v>
      </c>
      <c r="DY57" s="12" t="n">
        <v>2159.1625977</v>
      </c>
      <c r="DZ57" s="12" t="n">
        <v>1060.026212</v>
      </c>
      <c r="EA57" s="12" t="n">
        <v>303.97983569</v>
      </c>
      <c r="EB57" s="12" t="n">
        <v>855.48718262</v>
      </c>
      <c r="EC57" s="12" t="n">
        <v>1045.1401367</v>
      </c>
      <c r="ED57" s="12" t="n">
        <v>1260.8504639</v>
      </c>
      <c r="EE57" s="12" t="n">
        <v>242.64279175</v>
      </c>
      <c r="EF57" s="12" t="n">
        <v>1812.8706055</v>
      </c>
      <c r="EG57" s="12" t="n">
        <v>960.43303078</v>
      </c>
      <c r="EH57" s="12" t="n">
        <v>252.14658473</v>
      </c>
      <c r="EI57" s="12" t="n">
        <v>795.47235107</v>
      </c>
      <c r="EJ57" s="12" t="n">
        <v>956.32818604</v>
      </c>
      <c r="EK57" s="12" t="n">
        <v>1125.368042</v>
      </c>
      <c r="EL57" s="12" t="n">
        <v>0.0547848754</v>
      </c>
      <c r="EM57" s="12" t="n">
        <v>0.8062085509</v>
      </c>
      <c r="EN57" s="12" t="n">
        <v>0.475885185</v>
      </c>
      <c r="EO57" s="12" t="n">
        <v>0.1108543913</v>
      </c>
      <c r="EP57" s="12" t="n">
        <v>0.4016715288</v>
      </c>
      <c r="EQ57" s="12" t="n">
        <v>0.4751183987</v>
      </c>
      <c r="ER57" s="12" t="n">
        <v>0.5521336794</v>
      </c>
      <c r="ES57" s="12" t="n">
        <v>0.0883833095</v>
      </c>
      <c r="ET57" s="12" t="n">
        <v>0.8311809301</v>
      </c>
      <c r="EU57" s="12" t="n">
        <v>0.5034224098</v>
      </c>
      <c r="EV57" s="12" t="n">
        <v>0.1137410382</v>
      </c>
      <c r="EW57" s="12" t="n">
        <v>0.4248744547</v>
      </c>
      <c r="EX57" s="12" t="n">
        <v>0.50129807</v>
      </c>
      <c r="EY57" s="12" t="n">
        <v>0.5841214061</v>
      </c>
      <c r="EZ57" s="12" t="n">
        <v>0.0389882699</v>
      </c>
      <c r="FA57" s="12" t="n">
        <v>0.7511738539</v>
      </c>
      <c r="FB57" s="12" t="n">
        <v>0.4347625933</v>
      </c>
      <c r="FC57" s="12" t="n">
        <v>0.1027685874</v>
      </c>
      <c r="FD57" s="12" t="n">
        <v>0.3652420342</v>
      </c>
      <c r="FE57" s="12" t="n">
        <v>0.4325953424</v>
      </c>
      <c r="FF57" s="12" t="n">
        <v>0.5047565103</v>
      </c>
      <c r="FG57" s="12" t="n">
        <v>0.0165506098</v>
      </c>
      <c r="FH57" s="12" t="n">
        <v>0.1164294034</v>
      </c>
      <c r="FI57" s="12" t="n">
        <v>0.0458323767</v>
      </c>
      <c r="FJ57" s="12" t="n">
        <v>0.0114590857</v>
      </c>
      <c r="FK57" s="12" t="n">
        <v>0.0380728841</v>
      </c>
      <c r="FL57" s="12" t="n">
        <v>0.0442845821</v>
      </c>
      <c r="FM57" s="12" t="n">
        <v>0.05155202</v>
      </c>
      <c r="FN57" s="12" t="n">
        <v>0.019847339</v>
      </c>
      <c r="FO57" s="12" t="n">
        <v>0.1247570142</v>
      </c>
      <c r="FP57" s="12" t="n">
        <v>0.0455518563</v>
      </c>
      <c r="FQ57" s="12" t="n">
        <v>0.0116907031</v>
      </c>
      <c r="FR57" s="12" t="n">
        <v>0.0374694094</v>
      </c>
      <c r="FS57" s="12" t="n">
        <v>0.0436005779</v>
      </c>
      <c r="FT57" s="12" t="n">
        <v>0.0511472858</v>
      </c>
      <c r="FU57" s="12" t="n">
        <v>0.0184180588</v>
      </c>
      <c r="FV57" s="12" t="n">
        <v>0.1206230074</v>
      </c>
      <c r="FW57" s="12" t="n">
        <v>0.0468250743</v>
      </c>
      <c r="FX57" s="12" t="n">
        <v>0.0120304547</v>
      </c>
      <c r="FY57" s="12" t="n">
        <v>0.0388588049</v>
      </c>
      <c r="FZ57" s="12" t="n">
        <v>0.0452007726</v>
      </c>
      <c r="GA57" s="12" t="n">
        <v>0.0524690598</v>
      </c>
    </row>
    <row r="58" customFormat="false" ht="13.8" hidden="false" customHeight="false" outlineLevel="0" collapsed="false">
      <c r="A58" s="13" t="n">
        <v>57</v>
      </c>
      <c r="B58" s="13" t="n">
        <v>999.860870850348</v>
      </c>
      <c r="C58" s="13" t="n">
        <v>51.39986873</v>
      </c>
      <c r="D58" s="13" t="n">
        <v>30.20743489</v>
      </c>
      <c r="E58" s="13" t="n">
        <v>15.17</v>
      </c>
      <c r="F58" s="13" t="s">
        <v>181</v>
      </c>
      <c r="G58" s="13" t="n">
        <v>0</v>
      </c>
      <c r="H58" s="13" t="s">
        <v>190</v>
      </c>
      <c r="I58" s="13" t="n">
        <v>3</v>
      </c>
      <c r="J58" s="13" t="n">
        <v>99</v>
      </c>
      <c r="K58" s="13" t="n">
        <v>1220</v>
      </c>
      <c r="L58" s="13" t="n">
        <v>526</v>
      </c>
      <c r="M58" s="13"/>
      <c r="N58" s="13"/>
      <c r="O58" s="13"/>
      <c r="P58" s="14" t="n">
        <f aca="false">_xlfn.IFS(M58=0,K58,M58&gt;0,(J58*K58+M58*N58)/(J58+M58))</f>
        <v>1220</v>
      </c>
      <c r="Q58" s="14" t="n">
        <f aca="false">_xlfn.IFS(M58=0,L58,M58&gt;0,(J58*L58+M58*O58)/(J58+M58))</f>
        <v>526</v>
      </c>
      <c r="R58" s="0" t="s">
        <v>187</v>
      </c>
      <c r="S58" s="0" t="n">
        <v>3</v>
      </c>
      <c r="T58" s="0" t="n">
        <v>305756.147</v>
      </c>
      <c r="U58" s="0" t="n">
        <v>5697987.847</v>
      </c>
      <c r="V58" s="1" t="n">
        <v>551.59350385</v>
      </c>
      <c r="W58" s="1" t="n">
        <v>146.41852594</v>
      </c>
      <c r="X58" s="0" t="n">
        <v>82</v>
      </c>
      <c r="Y58" s="7" t="n">
        <v>0.539756</v>
      </c>
      <c r="Z58" s="7" t="n">
        <v>0.57</v>
      </c>
      <c r="AA58" s="7" t="n">
        <v>0.103499</v>
      </c>
      <c r="AB58" s="15" t="n">
        <f aca="false">SQRT((T58-298142)^2+(U58-5697101)^2)/1000</f>
        <v>7.66562014053776</v>
      </c>
      <c r="AC58" s="0" t="n">
        <v>83</v>
      </c>
      <c r="AD58" s="13" t="n">
        <v>83</v>
      </c>
      <c r="AE58" s="13" t="n">
        <v>70</v>
      </c>
      <c r="AF58" s="13" t="n">
        <v>26.0244424520156</v>
      </c>
      <c r="AG58" s="13" t="n">
        <v>23.8692142830162</v>
      </c>
      <c r="AH58" s="13" t="n">
        <v>43.0921532204548</v>
      </c>
      <c r="AI58" s="15" t="n">
        <v>495.272852348426</v>
      </c>
      <c r="AJ58" s="15" t="n">
        <v>223.526001621189</v>
      </c>
      <c r="AK58" s="15" t="n">
        <f aca="false">_xlfn.IFS(AND(H58="Pine",F58="n"),0.198*AF58^-0.757*AG58^1.342*AH58^0.642,AND(H58="Pine",F58="a"),0.144*AF58^-0.507*AG58^1.299*AH58^0.524,H58="Spruce",0.068*AF58^0.082*AG58^0.787*AH58^1.11,H58="Birch",0.183*AF58^-0.171*AG58^0.806*AH58^0.803,H58="Alder",0.048*AF58^0.156*AG58^0.514*AH58^1.165,H58="Oak",0.132*AF58^-0.037*AG58^0.633*AH58^1.039,H58="Aspen",0.445*AF58^0.651*AG58^-0.617*AH58^1.049)</f>
        <v>32.6831143975369</v>
      </c>
      <c r="AL58" s="15" t="n">
        <v>15.7326435606369</v>
      </c>
      <c r="AM58" s="15" t="n">
        <v>3.24860880886426</v>
      </c>
      <c r="AN58" s="15" t="n">
        <v>242.50725399069</v>
      </c>
      <c r="AO58" s="1" t="n">
        <v>462.172210693359</v>
      </c>
      <c r="AP58" s="1" t="n">
        <v>201.266418457031</v>
      </c>
      <c r="AQ58" s="15" t="n">
        <v>24.0380229949951</v>
      </c>
      <c r="AR58" s="15" t="n">
        <v>11.5699348449707</v>
      </c>
      <c r="AS58" s="15" t="n">
        <v>6.18006229400635</v>
      </c>
      <c r="AT58" s="1" t="n">
        <v>219.016418457031</v>
      </c>
      <c r="AU58" s="1" t="n">
        <v>488.221252441406</v>
      </c>
      <c r="AV58" s="1" t="n">
        <v>209.847427368164</v>
      </c>
      <c r="AW58" s="15" t="n">
        <v>23.6950702667236</v>
      </c>
      <c r="AX58" s="15" t="n">
        <v>16.6249084472656</v>
      </c>
      <c r="AY58" s="15" t="n">
        <v>4.86623573303223</v>
      </c>
      <c r="AZ58" s="1" t="n">
        <v>231.338577270508</v>
      </c>
      <c r="BA58" s="16" t="n">
        <f aca="false">_xlfn.IFS(AI58&lt;10,AI58,AI58&lt;250,AU58,AI58&gt;=250,AO58)</f>
        <v>462.172210693359</v>
      </c>
      <c r="BB58" s="17" t="n">
        <f aca="false">_xlfn.IFS(AI58&lt;10,AJ58,AI58&lt;250,AV58,AI58&gt;=250,AP58)*0.1</f>
        <v>20.1266418457031</v>
      </c>
      <c r="BC58" s="17" t="n">
        <f aca="false">_xlfn.IFS(AI58&lt;10,AK58,AI58&lt;250,AX58,AI58&gt;=250,AQ58)*0.1</f>
        <v>2.40380229949951</v>
      </c>
      <c r="BD58" s="4" t="n">
        <f aca="false">AR58*0.1</f>
        <v>1.15699348449707</v>
      </c>
      <c r="BE58" s="4" t="n">
        <f aca="false">AY58*0.1</f>
        <v>0.486623573303223</v>
      </c>
      <c r="BF58" s="3" t="n">
        <f aca="false">BB58+BD58+BE58</f>
        <v>21.7702589035034</v>
      </c>
      <c r="BG58" s="12" t="n">
        <v>999.643</v>
      </c>
      <c r="BH58" s="12" t="n">
        <f aca="false">BS58*0.04</f>
        <v>996.52</v>
      </c>
      <c r="BI58" s="7" t="n">
        <f aca="false">BH58/BG58</f>
        <v>0.996875884690835</v>
      </c>
      <c r="BJ58" s="12" t="n">
        <v>17.84</v>
      </c>
      <c r="BK58" s="12" t="n">
        <v>24912</v>
      </c>
      <c r="BL58" s="12" t="n">
        <v>16.424757004</v>
      </c>
      <c r="BM58" s="12" t="n">
        <v>25.773447037</v>
      </c>
      <c r="BN58" s="12" t="n">
        <v>22.971524063</v>
      </c>
      <c r="BO58" s="12" t="n">
        <v>1.3160094537</v>
      </c>
      <c r="BP58" s="12" t="n">
        <v>22.310562134</v>
      </c>
      <c r="BQ58" s="12" t="n">
        <v>23.077346802</v>
      </c>
      <c r="BR58" s="12" t="n">
        <v>23.867511749</v>
      </c>
      <c r="BS58" s="12" t="n">
        <v>24913</v>
      </c>
      <c r="BT58" s="12" t="n">
        <v>4.0771503448</v>
      </c>
      <c r="BU58" s="12" t="n">
        <v>26.131484985</v>
      </c>
      <c r="BV58" s="12" t="n">
        <v>23.051248381</v>
      </c>
      <c r="BW58" s="12" t="n">
        <v>1.4700758524</v>
      </c>
      <c r="BX58" s="12" t="n">
        <v>22.374349594</v>
      </c>
      <c r="BY58" s="12" t="n">
        <v>23.205299377</v>
      </c>
      <c r="BZ58" s="12" t="n">
        <v>24.03178215</v>
      </c>
      <c r="CA58" s="12" t="n">
        <v>3</v>
      </c>
      <c r="CB58" s="12" t="n">
        <v>233</v>
      </c>
      <c r="CC58" s="12" t="n">
        <v>94.831280266</v>
      </c>
      <c r="CD58" s="12" t="n">
        <v>47.114932207</v>
      </c>
      <c r="CE58" s="12" t="n">
        <v>53</v>
      </c>
      <c r="CF58" s="12" t="n">
        <v>102</v>
      </c>
      <c r="CG58" s="12" t="n">
        <v>135</v>
      </c>
      <c r="CH58" s="12" t="n">
        <v>6</v>
      </c>
      <c r="CI58" s="12" t="n">
        <v>247</v>
      </c>
      <c r="CJ58" s="12" t="n">
        <v>129.05645825</v>
      </c>
      <c r="CK58" s="12" t="n">
        <v>54.242960912</v>
      </c>
      <c r="CL58" s="12" t="n">
        <v>85</v>
      </c>
      <c r="CM58" s="12" t="n">
        <v>140</v>
      </c>
      <c r="CN58" s="12" t="n">
        <v>175</v>
      </c>
      <c r="CO58" s="12" t="n">
        <v>5</v>
      </c>
      <c r="CP58" s="12" t="n">
        <v>229</v>
      </c>
      <c r="CQ58" s="12" t="n">
        <v>83.819635316</v>
      </c>
      <c r="CR58" s="12" t="n">
        <v>36.99321904</v>
      </c>
      <c r="CS58" s="12" t="n">
        <v>53</v>
      </c>
      <c r="CT58" s="12" t="n">
        <v>88</v>
      </c>
      <c r="CU58" s="12" t="n">
        <v>114</v>
      </c>
      <c r="CV58" s="12" t="n">
        <v>0.0047780429</v>
      </c>
      <c r="CW58" s="12" t="n">
        <v>0.0555444621</v>
      </c>
      <c r="CX58" s="12" t="n">
        <v>0.0053310231</v>
      </c>
      <c r="CY58" s="12" t="n">
        <v>0.0017917946</v>
      </c>
      <c r="CZ58" s="12" t="n">
        <v>0.0049343314</v>
      </c>
      <c r="DA58" s="12" t="n">
        <v>0.0049992222</v>
      </c>
      <c r="DB58" s="12" t="n">
        <v>0.0051204967</v>
      </c>
      <c r="DC58" s="12" t="n">
        <v>0.004776042</v>
      </c>
      <c r="DD58" s="12" t="n">
        <v>0.071599938</v>
      </c>
      <c r="DE58" s="12" t="n">
        <v>0.0052680024</v>
      </c>
      <c r="DF58" s="12" t="n">
        <v>0.0016601103</v>
      </c>
      <c r="DG58" s="12" t="n">
        <v>0.0049232543</v>
      </c>
      <c r="DH58" s="12" t="n">
        <v>0.0049835113</v>
      </c>
      <c r="DI58" s="12" t="n">
        <v>0.0050893989</v>
      </c>
      <c r="DJ58" s="12" t="n">
        <v>0.0047749477</v>
      </c>
      <c r="DK58" s="12" t="n">
        <v>0.0977618545</v>
      </c>
      <c r="DL58" s="12" t="n">
        <v>0.0053180737</v>
      </c>
      <c r="DM58" s="12" t="n">
        <v>0.0019437821</v>
      </c>
      <c r="DN58" s="12" t="n">
        <v>0.0049464484</v>
      </c>
      <c r="DO58" s="12" t="n">
        <v>0.0050105834</v>
      </c>
      <c r="DP58" s="12" t="n">
        <v>0.0051223044</v>
      </c>
      <c r="DQ58" s="12" t="n">
        <v>1.550052166</v>
      </c>
      <c r="DR58" s="12" t="n">
        <v>3999.3337402</v>
      </c>
      <c r="DS58" s="12" t="n">
        <v>1465.3721602</v>
      </c>
      <c r="DT58" s="12" t="n">
        <v>505.80966885</v>
      </c>
      <c r="DU58" s="12" t="n">
        <v>1171.1694336</v>
      </c>
      <c r="DV58" s="12" t="n">
        <v>1475.694458</v>
      </c>
      <c r="DW58" s="12" t="n">
        <v>1778.361084</v>
      </c>
      <c r="DX58" s="12" t="n">
        <v>1.8930795193</v>
      </c>
      <c r="DY58" s="12" t="n">
        <v>4691.3769531</v>
      </c>
      <c r="DZ58" s="12" t="n">
        <v>1590.4889617</v>
      </c>
      <c r="EA58" s="12" t="n">
        <v>554.5120515</v>
      </c>
      <c r="EB58" s="12" t="n">
        <v>1251.0661621</v>
      </c>
      <c r="EC58" s="12" t="n">
        <v>1584.5671387</v>
      </c>
      <c r="ED58" s="12" t="n">
        <v>1933.6773682</v>
      </c>
      <c r="EE58" s="12" t="n">
        <v>1.7967581749</v>
      </c>
      <c r="EF58" s="12" t="n">
        <v>4308.296875</v>
      </c>
      <c r="EG58" s="12" t="n">
        <v>1314.061372</v>
      </c>
      <c r="EH58" s="12" t="n">
        <v>437.09324809</v>
      </c>
      <c r="EI58" s="12" t="n">
        <v>1064.2801514</v>
      </c>
      <c r="EJ58" s="12" t="n">
        <v>1323.6790771</v>
      </c>
      <c r="EK58" s="12" t="n">
        <v>1582.2030029</v>
      </c>
      <c r="EL58" s="12" t="n">
        <v>0.0480488017</v>
      </c>
      <c r="EM58" s="12" t="n">
        <v>0.8997382522</v>
      </c>
      <c r="EN58" s="12" t="n">
        <v>0.5047852828</v>
      </c>
      <c r="EO58" s="12" t="n">
        <v>0.1374159305</v>
      </c>
      <c r="EP58" s="12" t="n">
        <v>0.4078090787</v>
      </c>
      <c r="EQ58" s="12" t="n">
        <v>0.5099954009</v>
      </c>
      <c r="ER58" s="12" t="n">
        <v>0.6067244411</v>
      </c>
      <c r="ES58" s="12" t="n">
        <v>0.0903775766</v>
      </c>
      <c r="ET58" s="12" t="n">
        <v>0.9069616795</v>
      </c>
      <c r="EU58" s="12" t="n">
        <v>0.5340553751</v>
      </c>
      <c r="EV58" s="12" t="n">
        <v>0.1401585379</v>
      </c>
      <c r="EW58" s="12" t="n">
        <v>0.4343058169</v>
      </c>
      <c r="EX58" s="12" t="n">
        <v>0.5407288671</v>
      </c>
      <c r="EY58" s="12" t="n">
        <v>0.6395162344</v>
      </c>
      <c r="EZ58" s="12" t="n">
        <v>0.0241806842</v>
      </c>
      <c r="FA58" s="12" t="n">
        <v>0.887801826</v>
      </c>
      <c r="FB58" s="12" t="n">
        <v>0.4337197568</v>
      </c>
      <c r="FC58" s="12" t="n">
        <v>0.1287761293</v>
      </c>
      <c r="FD58" s="12" t="n">
        <v>0.3402791619</v>
      </c>
      <c r="FE58" s="12" t="n">
        <v>0.4279993475</v>
      </c>
      <c r="FF58" s="12" t="n">
        <v>0.5243530273</v>
      </c>
      <c r="FG58" s="12" t="n">
        <v>0.011770105</v>
      </c>
      <c r="FH58" s="12" t="n">
        <v>0.609982729</v>
      </c>
      <c r="FI58" s="12" t="n">
        <v>0.0528878874</v>
      </c>
      <c r="FJ58" s="12" t="n">
        <v>0.043907654</v>
      </c>
      <c r="FK58" s="12" t="n">
        <v>0.0334669277</v>
      </c>
      <c r="FL58" s="12" t="n">
        <v>0.0402850658</v>
      </c>
      <c r="FM58" s="12" t="n">
        <v>0.052087225</v>
      </c>
      <c r="FN58" s="12" t="n">
        <v>0.0118440893</v>
      </c>
      <c r="FO58" s="12" t="n">
        <v>0.6257745624</v>
      </c>
      <c r="FP58" s="12" t="n">
        <v>0.0506519712</v>
      </c>
      <c r="FQ58" s="12" t="n">
        <v>0.0425252007</v>
      </c>
      <c r="FR58" s="12" t="n">
        <v>0.0324256755</v>
      </c>
      <c r="FS58" s="12" t="n">
        <v>0.0389649682</v>
      </c>
      <c r="FT58" s="12" t="n">
        <v>0.0497598015</v>
      </c>
      <c r="FU58" s="12" t="n">
        <v>0.0131263724</v>
      </c>
      <c r="FV58" s="12" t="n">
        <v>0.647790432</v>
      </c>
      <c r="FW58" s="12" t="n">
        <v>0.0525998289</v>
      </c>
      <c r="FX58" s="12" t="n">
        <v>0.0424297269</v>
      </c>
      <c r="FY58" s="12" t="n">
        <v>0.0343047306</v>
      </c>
      <c r="FZ58" s="12" t="n">
        <v>0.040845722</v>
      </c>
      <c r="GA58" s="12" t="n">
        <v>0.0518666245</v>
      </c>
    </row>
    <row r="59" customFormat="false" ht="13.8" hidden="false" customHeight="false" outlineLevel="0" collapsed="false">
      <c r="A59" s="13" t="n">
        <v>58</v>
      </c>
      <c r="B59" s="13" t="n">
        <v>500.343869018386</v>
      </c>
      <c r="C59" s="13" t="n">
        <v>51.40095001</v>
      </c>
      <c r="D59" s="13" t="n">
        <v>30.20854229</v>
      </c>
      <c r="E59" s="13" t="n">
        <v>15.17</v>
      </c>
      <c r="F59" s="13" t="s">
        <v>184</v>
      </c>
      <c r="G59" s="13" t="n">
        <v>1</v>
      </c>
      <c r="H59" s="13" t="s">
        <v>185</v>
      </c>
      <c r="I59" s="13" t="n">
        <v>0</v>
      </c>
      <c r="J59" s="13" t="n">
        <v>100</v>
      </c>
      <c r="K59" s="13" t="n">
        <v>910</v>
      </c>
      <c r="L59" s="13" t="n">
        <v>2600</v>
      </c>
      <c r="M59" s="13"/>
      <c r="N59" s="13"/>
      <c r="O59" s="13"/>
      <c r="P59" s="14" t="n">
        <f aca="false">_xlfn.IFS(M59=0,K59,M59&gt;0,(J59*K59+M59*N59)/(J59+M59))</f>
        <v>910</v>
      </c>
      <c r="Q59" s="14" t="n">
        <f aca="false">_xlfn.IFS(M59=0,L59,M59&gt;0,(J59*L59+M59*O59)/(J59+M59))</f>
        <v>2600</v>
      </c>
      <c r="R59" s="0" t="s">
        <v>183</v>
      </c>
      <c r="S59" s="0" t="n">
        <v>2</v>
      </c>
      <c r="T59" s="0" t="n">
        <v>305839.655</v>
      </c>
      <c r="U59" s="0" t="n">
        <v>5698110.926</v>
      </c>
      <c r="V59" s="1" t="n">
        <v>543.20141042</v>
      </c>
      <c r="W59" s="1" t="n">
        <v>145.01047448</v>
      </c>
      <c r="X59" s="0" t="n">
        <v>161</v>
      </c>
      <c r="Y59" s="7" t="n">
        <v>0.653851</v>
      </c>
      <c r="Z59" s="7" t="n">
        <v>0.65</v>
      </c>
      <c r="AA59" s="7" t="n">
        <v>0.060986</v>
      </c>
      <c r="AB59" s="15" t="n">
        <f aca="false">SQRT((T59-298142)^2+(U59-5697101)^2)/1000</f>
        <v>7.76362306043392</v>
      </c>
      <c r="AC59" s="0" t="n">
        <v>83</v>
      </c>
      <c r="AD59" s="13" t="n">
        <v>59</v>
      </c>
      <c r="AE59" s="13" t="n">
        <v>60</v>
      </c>
      <c r="AF59" s="13" t="n">
        <v>22.560250714048</v>
      </c>
      <c r="AG59" s="13" t="n">
        <v>23.7615370115675</v>
      </c>
      <c r="AH59" s="13" t="n">
        <v>45.5390532975354</v>
      </c>
      <c r="AI59" s="15" t="n">
        <v>506.450763406351</v>
      </c>
      <c r="AJ59" s="15" t="n">
        <v>193.370755443834</v>
      </c>
      <c r="AK59" s="15" t="n">
        <f aca="false">_xlfn.IFS(AND(H59="Pine",F59="n"),0.198*AF59^-0.757*AG59^1.342*AH59^0.642,AND(H59="Pine",F59="a"),0.144*AF59^-0.507*AG59^1.299*AH59^0.524,H59="Spruce",0.068*AF59^0.082*AG59^0.787*AH59^1.11,H59="Birch",0.183*AF59^-0.171*AG59^0.806*AH59^0.803,H59="Alder",0.048*AF59^0.156*AG59^0.514*AH59^1.165,H59="Oak",0.132*AF59^-0.037*AG59^0.633*AH59^1.039,H59="Aspen",0.445*AF59^0.651*AG59^-0.617*AH59^1.049)</f>
        <v>13.4422309439172</v>
      </c>
      <c r="AL59" s="15" t="n">
        <v>17.3121679083777</v>
      </c>
      <c r="AM59" s="15" t="n">
        <v>7.37895100896705</v>
      </c>
      <c r="AN59" s="15" t="n">
        <v>218.061874361179</v>
      </c>
      <c r="AO59" s="1" t="n">
        <v>517.179016113281</v>
      </c>
      <c r="AP59" s="1" t="n">
        <v>183.233535766602</v>
      </c>
      <c r="AQ59" s="15" t="n">
        <v>11.0843563079834</v>
      </c>
      <c r="AR59" s="15" t="n">
        <v>14.5518064498901</v>
      </c>
      <c r="AS59" s="15" t="n">
        <v>7.07884311676025</v>
      </c>
      <c r="AT59" s="1" t="n">
        <v>204.864181518555</v>
      </c>
      <c r="AU59" s="1" t="n">
        <v>507.276092529297</v>
      </c>
      <c r="AV59" s="1" t="n">
        <v>176.849761962891</v>
      </c>
      <c r="AW59" s="15" t="n">
        <v>11.9199619293213</v>
      </c>
      <c r="AX59" s="15" t="n">
        <v>14.9110908508301</v>
      </c>
      <c r="AY59" s="15" t="n">
        <v>8.82251644134522</v>
      </c>
      <c r="AZ59" s="1" t="n">
        <v>200.583358764648</v>
      </c>
      <c r="BA59" s="16" t="n">
        <f aca="false">_xlfn.IFS(AI59&lt;10,AI59,AI59&lt;250,AU59,AI59&gt;=250,AO59)</f>
        <v>517.179016113281</v>
      </c>
      <c r="BB59" s="17" t="n">
        <f aca="false">_xlfn.IFS(AI59&lt;10,AJ59,AI59&lt;250,AV59,AI59&gt;=250,AP59)*0.1</f>
        <v>18.3233535766602</v>
      </c>
      <c r="BC59" s="17" t="n">
        <f aca="false">_xlfn.IFS(AI59&lt;10,AK59,AI59&lt;250,AX59,AI59&gt;=250,AQ59)*0.1</f>
        <v>1.10843563079834</v>
      </c>
      <c r="BD59" s="4" t="n">
        <f aca="false">AR59*0.1</f>
        <v>1.45518064498901</v>
      </c>
      <c r="BE59" s="4" t="n">
        <f aca="false">AY59*0.1</f>
        <v>0.882251644134522</v>
      </c>
      <c r="BF59" s="3" t="n">
        <f aca="false">BB59+BD59+BE59</f>
        <v>20.6607858657837</v>
      </c>
      <c r="BG59" s="12" t="n">
        <v>499.862</v>
      </c>
      <c r="BH59" s="12" t="n">
        <f aca="false">BS59*0.04</f>
        <v>497.44</v>
      </c>
      <c r="BI59" s="7" t="n">
        <f aca="false">BH59/BG59</f>
        <v>0.995154662686902</v>
      </c>
      <c r="BJ59" s="12" t="n">
        <v>12.61</v>
      </c>
      <c r="BK59" s="12" t="n">
        <v>12436</v>
      </c>
      <c r="BL59" s="12" t="n">
        <v>8.8229160309</v>
      </c>
      <c r="BM59" s="12" t="n">
        <v>29.934749603</v>
      </c>
      <c r="BN59" s="12" t="n">
        <v>24.022729886</v>
      </c>
      <c r="BO59" s="12" t="n">
        <v>3.3972431594</v>
      </c>
      <c r="BP59" s="12" t="n">
        <v>21.857046127</v>
      </c>
      <c r="BQ59" s="12" t="n">
        <v>24.798219681</v>
      </c>
      <c r="BR59" s="12" t="n">
        <v>26.594999313</v>
      </c>
      <c r="BS59" s="12" t="n">
        <v>12436</v>
      </c>
      <c r="BT59" s="12" t="n">
        <v>1.271171093</v>
      </c>
      <c r="BU59" s="12" t="n">
        <v>28.880426407</v>
      </c>
      <c r="BV59" s="12" t="n">
        <v>20.633377516</v>
      </c>
      <c r="BW59" s="12" t="n">
        <v>4.1251692342</v>
      </c>
      <c r="BX59" s="12" t="n">
        <v>18.579778671</v>
      </c>
      <c r="BY59" s="12" t="n">
        <v>21.70586586</v>
      </c>
      <c r="BZ59" s="12" t="n">
        <v>23.65918541</v>
      </c>
      <c r="CA59" s="12" t="n">
        <v>3</v>
      </c>
      <c r="CB59" s="12" t="n">
        <v>241</v>
      </c>
      <c r="CC59" s="12" t="n">
        <v>117.57161602</v>
      </c>
      <c r="CD59" s="12" t="n">
        <v>46.727358554</v>
      </c>
      <c r="CE59" s="12" t="n">
        <v>79</v>
      </c>
      <c r="CF59" s="12" t="n">
        <v>125</v>
      </c>
      <c r="CG59" s="12" t="n">
        <v>158</v>
      </c>
      <c r="CH59" s="12" t="n">
        <v>8</v>
      </c>
      <c r="CI59" s="12" t="n">
        <v>248</v>
      </c>
      <c r="CJ59" s="12" t="n">
        <v>131.76268562</v>
      </c>
      <c r="CK59" s="12" t="n">
        <v>53.752074448</v>
      </c>
      <c r="CL59" s="12" t="n">
        <v>86</v>
      </c>
      <c r="CM59" s="12" t="n">
        <v>138</v>
      </c>
      <c r="CN59" s="12" t="n">
        <v>179</v>
      </c>
      <c r="CO59" s="12" t="n">
        <v>5</v>
      </c>
      <c r="CP59" s="12" t="n">
        <v>216</v>
      </c>
      <c r="CQ59" s="12" t="n">
        <v>104.09503318</v>
      </c>
      <c r="CR59" s="12" t="n">
        <v>39.306105826</v>
      </c>
      <c r="CS59" s="12" t="n">
        <v>71</v>
      </c>
      <c r="CT59" s="12" t="n">
        <v>107</v>
      </c>
      <c r="CU59" s="12" t="n">
        <v>138</v>
      </c>
      <c r="CV59" s="12" t="n">
        <v>0.0047886199</v>
      </c>
      <c r="CW59" s="12" t="n">
        <v>0.0329407193</v>
      </c>
      <c r="CX59" s="12" t="n">
        <v>0.0052399134</v>
      </c>
      <c r="CY59" s="12" t="n">
        <v>0.0009666107</v>
      </c>
      <c r="CZ59" s="12" t="n">
        <v>0.004965404</v>
      </c>
      <c r="DA59" s="12" t="n">
        <v>0.0050455551</v>
      </c>
      <c r="DB59" s="12" t="n">
        <v>0.0051861713</v>
      </c>
      <c r="DC59" s="12" t="n">
        <v>0.0047864076</v>
      </c>
      <c r="DD59" s="12" t="n">
        <v>0.0237627923</v>
      </c>
      <c r="DE59" s="12" t="n">
        <v>0.005218629</v>
      </c>
      <c r="DF59" s="12" t="n">
        <v>0.0008505294</v>
      </c>
      <c r="DG59" s="12" t="n">
        <v>0.004956509</v>
      </c>
      <c r="DH59" s="12" t="n">
        <v>0.0050336192</v>
      </c>
      <c r="DI59" s="12" t="n">
        <v>0.0051736496</v>
      </c>
      <c r="DJ59" s="12" t="n">
        <v>0.0047906642</v>
      </c>
      <c r="DK59" s="12" t="n">
        <v>0.0306241754</v>
      </c>
      <c r="DL59" s="12" t="n">
        <v>0.0052758401</v>
      </c>
      <c r="DM59" s="12" t="n">
        <v>0.0010440984</v>
      </c>
      <c r="DN59" s="12" t="n">
        <v>0.0049750814</v>
      </c>
      <c r="DO59" s="12" t="n">
        <v>0.0050580082</v>
      </c>
      <c r="DP59" s="12" t="n">
        <v>0.0052072704</v>
      </c>
      <c r="DQ59" s="12" t="n">
        <v>3.9834222794</v>
      </c>
      <c r="DR59" s="12" t="n">
        <v>3984.1271973</v>
      </c>
      <c r="DS59" s="12" t="n">
        <v>1154.661972</v>
      </c>
      <c r="DT59" s="12" t="n">
        <v>492.83137619</v>
      </c>
      <c r="DU59" s="12" t="n">
        <v>806.27154541</v>
      </c>
      <c r="DV59" s="12" t="n">
        <v>1135.5875244</v>
      </c>
      <c r="DW59" s="12" t="n">
        <v>1474.2098389</v>
      </c>
      <c r="DX59" s="12" t="n">
        <v>4.8536014557</v>
      </c>
      <c r="DY59" s="12" t="n">
        <v>3599.5239258</v>
      </c>
      <c r="DZ59" s="12" t="n">
        <v>1232.1081189</v>
      </c>
      <c r="EA59" s="12" t="n">
        <v>540.75112527</v>
      </c>
      <c r="EB59" s="12" t="n">
        <v>845.47644043</v>
      </c>
      <c r="EC59" s="12" t="n">
        <v>1208.2333984</v>
      </c>
      <c r="ED59" s="12" t="n">
        <v>1581.6929932</v>
      </c>
      <c r="EE59" s="12" t="n">
        <v>2.7150959969</v>
      </c>
      <c r="EF59" s="12" t="n">
        <v>3051.5480957</v>
      </c>
      <c r="EG59" s="12" t="n">
        <v>1065.9769545</v>
      </c>
      <c r="EH59" s="12" t="n">
        <v>445.81225458</v>
      </c>
      <c r="EI59" s="12" t="n">
        <v>754.44683838</v>
      </c>
      <c r="EJ59" s="12" t="n">
        <v>1056.565918</v>
      </c>
      <c r="EK59" s="12" t="n">
        <v>1360.8902588</v>
      </c>
      <c r="EL59" s="12" t="n">
        <v>0.0099758366</v>
      </c>
      <c r="EM59" s="12" t="n">
        <v>0.9521816969</v>
      </c>
      <c r="EN59" s="12" t="n">
        <v>0.5111411557</v>
      </c>
      <c r="EO59" s="12" t="n">
        <v>0.1336933674</v>
      </c>
      <c r="EP59" s="12" t="n">
        <v>0.4146540761</v>
      </c>
      <c r="EQ59" s="12" t="n">
        <v>0.5125870705</v>
      </c>
      <c r="ER59" s="12" t="n">
        <v>0.6087607741</v>
      </c>
      <c r="ES59" s="12" t="n">
        <v>0.0322838575</v>
      </c>
      <c r="ET59" s="12" t="n">
        <v>0.95226264</v>
      </c>
      <c r="EU59" s="12" t="n">
        <v>0.5403456164</v>
      </c>
      <c r="EV59" s="12" t="n">
        <v>0.1304122389</v>
      </c>
      <c r="EW59" s="12" t="n">
        <v>0.4470793903</v>
      </c>
      <c r="EX59" s="12" t="n">
        <v>0.5434215069</v>
      </c>
      <c r="EY59" s="12" t="n">
        <v>0.6359327436</v>
      </c>
      <c r="EZ59" s="12" t="n">
        <v>-0.0011631551</v>
      </c>
      <c r="FA59" s="12" t="n">
        <v>0.944288075</v>
      </c>
      <c r="FB59" s="12" t="n">
        <v>0.4732128283</v>
      </c>
      <c r="FC59" s="12" t="n">
        <v>0.1223201557</v>
      </c>
      <c r="FD59" s="12" t="n">
        <v>0.3860065639</v>
      </c>
      <c r="FE59" s="12" t="n">
        <v>0.4703119397</v>
      </c>
      <c r="FF59" s="12" t="n">
        <v>0.558180809</v>
      </c>
      <c r="FG59" s="12" t="n">
        <v>0.014176474</v>
      </c>
      <c r="FH59" s="12" t="n">
        <v>0.4513124228</v>
      </c>
      <c r="FI59" s="12" t="n">
        <v>0.0574461872</v>
      </c>
      <c r="FJ59" s="12" t="n">
        <v>0.036677726</v>
      </c>
      <c r="FK59" s="12" t="n">
        <v>0.039281778</v>
      </c>
      <c r="FL59" s="12" t="n">
        <v>0.0476939306</v>
      </c>
      <c r="FM59" s="12" t="n">
        <v>0.0609113835</v>
      </c>
      <c r="FN59" s="12" t="n">
        <v>0.0132293664</v>
      </c>
      <c r="FO59" s="12" t="n">
        <v>0.4224018753</v>
      </c>
      <c r="FP59" s="12" t="n">
        <v>0.0565755225</v>
      </c>
      <c r="FQ59" s="12" t="n">
        <v>0.035871455</v>
      </c>
      <c r="FR59" s="12" t="n">
        <v>0.0385276563</v>
      </c>
      <c r="FS59" s="12" t="n">
        <v>0.0470539927</v>
      </c>
      <c r="FT59" s="12" t="n">
        <v>0.0599736683</v>
      </c>
      <c r="FU59" s="12" t="n">
        <v>0.0185446609</v>
      </c>
      <c r="FV59" s="12" t="n">
        <v>0.496843487</v>
      </c>
      <c r="FW59" s="12" t="n">
        <v>0.0590915391</v>
      </c>
      <c r="FX59" s="12" t="n">
        <v>0.0388568995</v>
      </c>
      <c r="FY59" s="12" t="n">
        <v>0.0398866571</v>
      </c>
      <c r="FZ59" s="12" t="n">
        <v>0.0485328287</v>
      </c>
      <c r="GA59" s="12" t="n">
        <v>0.062216945</v>
      </c>
    </row>
    <row r="60" customFormat="false" ht="13.8" hidden="false" customHeight="false" outlineLevel="0" collapsed="false">
      <c r="A60" s="13" t="n">
        <v>59</v>
      </c>
      <c r="B60" s="13" t="n">
        <v>99.9328056736299</v>
      </c>
      <c r="C60" s="13" t="n">
        <v>51.39951468</v>
      </c>
      <c r="D60" s="13" t="n">
        <v>30.20323992</v>
      </c>
      <c r="E60" s="13" t="n">
        <v>16.69</v>
      </c>
      <c r="F60" s="13" t="s">
        <v>184</v>
      </c>
      <c r="G60" s="13" t="n">
        <v>1</v>
      </c>
      <c r="H60" s="13" t="s">
        <v>185</v>
      </c>
      <c r="I60" s="13" t="n">
        <v>0</v>
      </c>
      <c r="J60" s="13" t="n">
        <v>100</v>
      </c>
      <c r="K60" s="13" t="n">
        <v>2200</v>
      </c>
      <c r="L60" s="13" t="n">
        <v>4660</v>
      </c>
      <c r="M60" s="13"/>
      <c r="N60" s="13"/>
      <c r="O60" s="13"/>
      <c r="P60" s="14" t="n">
        <f aca="false">_xlfn.IFS(M60=0,K60,M60&gt;0,(J60*K60+M60*N60)/(J60+M60))</f>
        <v>2200</v>
      </c>
      <c r="Q60" s="14" t="n">
        <f aca="false">_xlfn.IFS(M60=0,L60,M60&gt;0,(J60*L60+M60*O60)/(J60+M60))</f>
        <v>4660</v>
      </c>
      <c r="R60" s="0" t="s">
        <v>188</v>
      </c>
      <c r="S60" s="0" t="n">
        <v>1</v>
      </c>
      <c r="T60" s="0" t="n">
        <v>305463.253</v>
      </c>
      <c r="U60" s="0" t="n">
        <v>5697958.068</v>
      </c>
      <c r="V60" s="1" t="n">
        <v>538.30918259</v>
      </c>
      <c r="W60" s="1" t="n">
        <v>142.47335215</v>
      </c>
      <c r="X60" s="0" t="n">
        <v>22</v>
      </c>
      <c r="Y60" s="7" t="n">
        <v>0.635455</v>
      </c>
      <c r="Z60" s="7" t="n">
        <v>0.625</v>
      </c>
      <c r="AA60" s="7" t="n">
        <v>0.026411</v>
      </c>
      <c r="AB60" s="15" t="n">
        <f aca="false">SQRT((T60-298142)^2+(U60-5697101)^2)/1000</f>
        <v>7.37124894754161</v>
      </c>
      <c r="AC60" s="0" t="n">
        <v>83</v>
      </c>
      <c r="AD60" s="13" t="n">
        <v>30</v>
      </c>
      <c r="AE60" s="13" t="n">
        <v>60</v>
      </c>
      <c r="AF60" s="13" t="n">
        <v>13.6896825166768</v>
      </c>
      <c r="AG60" s="13" t="n">
        <v>14.1727331372949</v>
      </c>
      <c r="AH60" s="13" t="n">
        <v>39.7678688194759</v>
      </c>
      <c r="AI60" s="15" t="n">
        <v>265.835738873903</v>
      </c>
      <c r="AJ60" s="15" t="n">
        <v>97.7467887832332</v>
      </c>
      <c r="AK60" s="15" t="n">
        <f aca="false">_xlfn.IFS(AND(H60="Pine",F60="n"),0.198*AF60^-0.757*AG60^1.342*AH60^0.642,AND(H60="Pine",F60="a"),0.144*AF60^-0.507*AG60^1.299*AH60^0.524,H60="Spruce",0.068*AF60^0.082*AG60^0.787*AH60^1.11,H60="Birch",0.183*AF60^-0.171*AG60^0.806*AH60^0.803,H60="Alder",0.048*AF60^0.156*AG60^0.514*AH60^1.165,H60="Oak",0.132*AF60^-0.037*AG60^0.633*AH60^1.039,H60="Aspen",0.445*AF60^0.651*AG60^-0.617*AH60^1.049)</f>
        <v>8.24335918722559</v>
      </c>
      <c r="AL60" s="15" t="n">
        <v>15.0344154175667</v>
      </c>
      <c r="AM60" s="15" t="n">
        <v>7.85262286266145</v>
      </c>
      <c r="AN60" s="15" t="n">
        <v>120.633827063461</v>
      </c>
      <c r="AO60" s="1" t="n">
        <v>266.065460205078</v>
      </c>
      <c r="AP60" s="1" t="n">
        <v>102.733871459961</v>
      </c>
      <c r="AQ60" s="15" t="n">
        <v>8.33220863342285</v>
      </c>
      <c r="AR60" s="15" t="n">
        <v>14.0533504486084</v>
      </c>
      <c r="AS60" s="15" t="n">
        <v>7.84944581985474</v>
      </c>
      <c r="AT60" s="1" t="n">
        <v>124.636672973633</v>
      </c>
      <c r="AU60" s="1" t="n">
        <v>271.841156005859</v>
      </c>
      <c r="AV60" s="1" t="n">
        <v>107.43049621582</v>
      </c>
      <c r="AW60" s="15" t="n">
        <v>8.88416194915772</v>
      </c>
      <c r="AX60" s="15" t="n">
        <v>12.4033308029175</v>
      </c>
      <c r="AY60" s="15" t="n">
        <v>6.76890659332275</v>
      </c>
      <c r="AZ60" s="1" t="n">
        <v>126.602729797363</v>
      </c>
      <c r="BA60" s="16" t="n">
        <f aca="false">_xlfn.IFS(AI60&lt;10,AI60,AI60&lt;250,AU60,AI60&gt;=250,AO60)</f>
        <v>266.065460205078</v>
      </c>
      <c r="BB60" s="17" t="n">
        <f aca="false">_xlfn.IFS(AI60&lt;10,AJ60,AI60&lt;250,AV60,AI60&gt;=250,AP60)*0.1</f>
        <v>10.2733871459961</v>
      </c>
      <c r="BC60" s="17" t="n">
        <f aca="false">_xlfn.IFS(AI60&lt;10,AK60,AI60&lt;250,AX60,AI60&gt;=250,AQ60)*0.1</f>
        <v>0.833220863342285</v>
      </c>
      <c r="BD60" s="4" t="n">
        <f aca="false">AR60*0.1</f>
        <v>1.40533504486084</v>
      </c>
      <c r="BE60" s="4" t="n">
        <f aca="false">AY60*0.1</f>
        <v>0.676890659332275</v>
      </c>
      <c r="BF60" s="3" t="n">
        <f aca="false">BB60+BD60+BE60</f>
        <v>12.3556128501892</v>
      </c>
      <c r="BG60" s="12" t="n">
        <v>99.97</v>
      </c>
      <c r="BH60" s="12" t="n">
        <f aca="false">BS60*0.04</f>
        <v>99.96</v>
      </c>
      <c r="BI60" s="7" t="n">
        <f aca="false">BH60/BG60</f>
        <v>0.999899969990997</v>
      </c>
      <c r="BJ60" s="12" t="n">
        <v>5.64</v>
      </c>
      <c r="BK60" s="12" t="n">
        <v>2500</v>
      </c>
      <c r="BL60" s="12" t="n">
        <v>10.293920517</v>
      </c>
      <c r="BM60" s="12" t="n">
        <v>16.212898254</v>
      </c>
      <c r="BN60" s="12" t="n">
        <v>12.957688097</v>
      </c>
      <c r="BO60" s="12" t="n">
        <v>1.1344603512</v>
      </c>
      <c r="BP60" s="12" t="n">
        <v>12.124554634</v>
      </c>
      <c r="BQ60" s="12" t="n">
        <v>12.834775925</v>
      </c>
      <c r="BR60" s="12" t="n">
        <v>13.765432358</v>
      </c>
      <c r="BS60" s="12" t="n">
        <v>2499</v>
      </c>
      <c r="BT60" s="12" t="n">
        <v>9.9796590805</v>
      </c>
      <c r="BU60" s="12" t="n">
        <v>16.267763138</v>
      </c>
      <c r="BV60" s="12" t="n">
        <v>12.872215785</v>
      </c>
      <c r="BW60" s="12" t="n">
        <v>1.155427367</v>
      </c>
      <c r="BX60" s="12" t="n">
        <v>12.030712128</v>
      </c>
      <c r="BY60" s="12" t="n">
        <v>12.736531258</v>
      </c>
      <c r="BZ60" s="12" t="n">
        <v>13.677070618</v>
      </c>
      <c r="CA60" s="12" t="n">
        <v>7</v>
      </c>
      <c r="CB60" s="12" t="n">
        <v>225</v>
      </c>
      <c r="CC60" s="12" t="n">
        <v>122.69612403</v>
      </c>
      <c r="CD60" s="12" t="n">
        <v>39.270459314</v>
      </c>
      <c r="CE60" s="12" t="n">
        <v>96</v>
      </c>
      <c r="CF60" s="12" t="n">
        <v>129</v>
      </c>
      <c r="CG60" s="12" t="n">
        <v>154</v>
      </c>
      <c r="CH60" s="12" t="n">
        <v>13</v>
      </c>
      <c r="CI60" s="12" t="n">
        <v>230</v>
      </c>
      <c r="CJ60" s="12" t="n">
        <v>136.45651413</v>
      </c>
      <c r="CK60" s="12" t="n">
        <v>44.46172858</v>
      </c>
      <c r="CL60" s="12" t="n">
        <v>105</v>
      </c>
      <c r="CM60" s="12" t="n">
        <v>143</v>
      </c>
      <c r="CN60" s="12" t="n">
        <v>173</v>
      </c>
      <c r="CO60" s="12" t="n">
        <v>5</v>
      </c>
      <c r="CP60" s="12" t="n">
        <v>209</v>
      </c>
      <c r="CQ60" s="12" t="n">
        <v>100.83585486</v>
      </c>
      <c r="CR60" s="12" t="n">
        <v>34.039242031</v>
      </c>
      <c r="CS60" s="12" t="n">
        <v>76</v>
      </c>
      <c r="CT60" s="12" t="n">
        <v>104</v>
      </c>
      <c r="CU60" s="12" t="n">
        <v>128</v>
      </c>
      <c r="CV60" s="12" t="n">
        <v>0.0048003653</v>
      </c>
      <c r="CW60" s="12" t="n">
        <v>0.0075694663</v>
      </c>
      <c r="CX60" s="12" t="n">
        <v>0.0050607638</v>
      </c>
      <c r="CY60" s="12" t="n">
        <v>0.0001741632</v>
      </c>
      <c r="CZ60" s="12" t="n">
        <v>0.0049562077</v>
      </c>
      <c r="DA60" s="12" t="n">
        <v>0.0050207125</v>
      </c>
      <c r="DB60" s="12" t="n">
        <v>0.0051161521</v>
      </c>
      <c r="DC60" s="12" t="n">
        <v>0.0047765067</v>
      </c>
      <c r="DD60" s="12" t="n">
        <v>0.0082470467</v>
      </c>
      <c r="DE60" s="12" t="n">
        <v>0.0050483491</v>
      </c>
      <c r="DF60" s="12" t="n">
        <v>0.0001853362</v>
      </c>
      <c r="DG60" s="12" t="n">
        <v>0.0049417252</v>
      </c>
      <c r="DH60" s="12" t="n">
        <v>0.0050023925</v>
      </c>
      <c r="DI60" s="12" t="n">
        <v>0.0050960546</v>
      </c>
      <c r="DJ60" s="12" t="n">
        <v>0.0048049837</v>
      </c>
      <c r="DK60" s="12" t="n">
        <v>0.0076556872</v>
      </c>
      <c r="DL60" s="12" t="n">
        <v>0.0050728864</v>
      </c>
      <c r="DM60" s="12" t="n">
        <v>0.0001871041</v>
      </c>
      <c r="DN60" s="12" t="n">
        <v>0.0049625342</v>
      </c>
      <c r="DO60" s="12" t="n">
        <v>0.0050291251</v>
      </c>
      <c r="DP60" s="12" t="n">
        <v>0.0051253526</v>
      </c>
      <c r="DQ60" s="12" t="n">
        <v>204.8152771</v>
      </c>
      <c r="DR60" s="12" t="n">
        <v>2656.5454102</v>
      </c>
      <c r="DS60" s="12" t="n">
        <v>1115.5750788</v>
      </c>
      <c r="DT60" s="12" t="n">
        <v>351.39748995</v>
      </c>
      <c r="DU60" s="12" t="n">
        <v>862.0211792</v>
      </c>
      <c r="DV60" s="12" t="n">
        <v>1086.878418</v>
      </c>
      <c r="DW60" s="12" t="n">
        <v>1339.1322021</v>
      </c>
      <c r="DX60" s="12" t="n">
        <v>197.33654785</v>
      </c>
      <c r="DY60" s="12" t="n">
        <v>2763.4003906</v>
      </c>
      <c r="DZ60" s="12" t="n">
        <v>1174.4905246</v>
      </c>
      <c r="EA60" s="12" t="n">
        <v>381.16769584</v>
      </c>
      <c r="EB60" s="12" t="n">
        <v>895.746521</v>
      </c>
      <c r="EC60" s="12" t="n">
        <v>1138.1219482</v>
      </c>
      <c r="ED60" s="12" t="n">
        <v>1417.3920898</v>
      </c>
      <c r="EE60" s="12" t="n">
        <v>181.67184448</v>
      </c>
      <c r="EF60" s="12" t="n">
        <v>2421.902832</v>
      </c>
      <c r="EG60" s="12" t="n">
        <v>1052.78668</v>
      </c>
      <c r="EH60" s="12" t="n">
        <v>310.71458662</v>
      </c>
      <c r="EI60" s="12" t="n">
        <v>831.94616699</v>
      </c>
      <c r="EJ60" s="12" t="n">
        <v>1032.177002</v>
      </c>
      <c r="EK60" s="12" t="n">
        <v>1252.5161133</v>
      </c>
      <c r="EL60" s="12" t="n">
        <v>0.1116952822</v>
      </c>
      <c r="EM60" s="12" t="n">
        <v>0.8633505702</v>
      </c>
      <c r="EN60" s="12" t="n">
        <v>0.5101849743</v>
      </c>
      <c r="EO60" s="12" t="n">
        <v>0.112377653</v>
      </c>
      <c r="EP60" s="12" t="n">
        <v>0.4305755198</v>
      </c>
      <c r="EQ60" s="12" t="n">
        <v>0.507378757</v>
      </c>
      <c r="ER60" s="12" t="n">
        <v>0.5905615091</v>
      </c>
      <c r="ES60" s="12" t="n">
        <v>0.1570537388</v>
      </c>
      <c r="ET60" s="12" t="n">
        <v>0.8767547607</v>
      </c>
      <c r="EU60" s="12" t="n">
        <v>0.5439946717</v>
      </c>
      <c r="EV60" s="12" t="n">
        <v>0.1115809436</v>
      </c>
      <c r="EW60" s="12" t="n">
        <v>0.4653578997</v>
      </c>
      <c r="EX60" s="12" t="n">
        <v>0.5438892245</v>
      </c>
      <c r="EY60" s="12" t="n">
        <v>0.6238254905</v>
      </c>
      <c r="EZ60" s="12" t="n">
        <v>0.1566840708</v>
      </c>
      <c r="FA60" s="12" t="n">
        <v>0.8470278382</v>
      </c>
      <c r="FB60" s="12" t="n">
        <v>0.4754078616</v>
      </c>
      <c r="FC60" s="12" t="n">
        <v>0.1010099479</v>
      </c>
      <c r="FD60" s="12" t="n">
        <v>0.40434286</v>
      </c>
      <c r="FE60" s="12" t="n">
        <v>0.4717086852</v>
      </c>
      <c r="FF60" s="12" t="n">
        <v>0.5438417792</v>
      </c>
      <c r="FG60" s="12" t="n">
        <v>0.0181269143</v>
      </c>
      <c r="FH60" s="12" t="n">
        <v>0.1747389287</v>
      </c>
      <c r="FI60" s="12" t="n">
        <v>0.047386907</v>
      </c>
      <c r="FJ60" s="12" t="n">
        <v>0.0137510343</v>
      </c>
      <c r="FK60" s="12" t="n">
        <v>0.0383481272</v>
      </c>
      <c r="FL60" s="12" t="n">
        <v>0.0449685566</v>
      </c>
      <c r="FM60" s="12" t="n">
        <v>0.0534740463</v>
      </c>
      <c r="FN60" s="12" t="n">
        <v>0.0162326917</v>
      </c>
      <c r="FO60" s="12" t="n">
        <v>0.1667129397</v>
      </c>
      <c r="FP60" s="12" t="n">
        <v>0.0465542</v>
      </c>
      <c r="FQ60" s="12" t="n">
        <v>0.0137974278</v>
      </c>
      <c r="FR60" s="12" t="n">
        <v>0.0374964513</v>
      </c>
      <c r="FS60" s="12" t="n">
        <v>0.0439603627</v>
      </c>
      <c r="FT60" s="12" t="n">
        <v>0.0524915196</v>
      </c>
      <c r="FU60" s="12" t="n">
        <v>0.0183315817</v>
      </c>
      <c r="FV60" s="12" t="n">
        <v>0.1776920259</v>
      </c>
      <c r="FW60" s="12" t="n">
        <v>0.047772699</v>
      </c>
      <c r="FX60" s="12" t="n">
        <v>0.0137798297</v>
      </c>
      <c r="FY60" s="12" t="n">
        <v>0.0387410298</v>
      </c>
      <c r="FZ60" s="12" t="n">
        <v>0.0451889746</v>
      </c>
      <c r="GA60" s="12" t="n">
        <v>0.0539437309</v>
      </c>
    </row>
    <row r="61" customFormat="false" ht="13.8" hidden="false" customHeight="false" outlineLevel="0" collapsed="false">
      <c r="A61" s="13" t="n">
        <v>60</v>
      </c>
      <c r="B61" s="13" t="n">
        <v>99.9328056736299</v>
      </c>
      <c r="C61" s="13" t="n">
        <v>51.39903188</v>
      </c>
      <c r="D61" s="13" t="n">
        <v>30.20349205</v>
      </c>
      <c r="E61" s="13" t="n">
        <v>25.79</v>
      </c>
      <c r="F61" s="13" t="s">
        <v>184</v>
      </c>
      <c r="G61" s="13" t="n">
        <v>1</v>
      </c>
      <c r="H61" s="13" t="s">
        <v>185</v>
      </c>
      <c r="I61" s="13" t="n">
        <v>0</v>
      </c>
      <c r="J61" s="13" t="n">
        <v>100</v>
      </c>
      <c r="K61" s="13" t="n">
        <v>2800</v>
      </c>
      <c r="L61" s="13" t="n">
        <v>6200</v>
      </c>
      <c r="M61" s="13"/>
      <c r="N61" s="13"/>
      <c r="O61" s="13"/>
      <c r="P61" s="14" t="n">
        <f aca="false">_xlfn.IFS(M61=0,K61,M61&gt;0,(J61*K61+M61*N61)/(J61+M61))</f>
        <v>2800</v>
      </c>
      <c r="Q61" s="14" t="n">
        <f aca="false">_xlfn.IFS(M61=0,L61,M61&gt;0,(J61*L61+M61*O61)/(J61+M61))</f>
        <v>6200</v>
      </c>
      <c r="R61" s="0" t="s">
        <v>188</v>
      </c>
      <c r="S61" s="0" t="n">
        <v>2</v>
      </c>
      <c r="T61" s="0" t="n">
        <v>305474.638</v>
      </c>
      <c r="U61" s="0" t="n">
        <v>5697908.468</v>
      </c>
      <c r="V61" s="1" t="n">
        <v>536.68656495</v>
      </c>
      <c r="W61" s="1" t="n">
        <v>140.89159205</v>
      </c>
      <c r="X61" s="0" t="n">
        <v>27</v>
      </c>
      <c r="Y61" s="7" t="n">
        <v>0.633333</v>
      </c>
      <c r="Z61" s="7" t="n">
        <v>0.64</v>
      </c>
      <c r="AA61" s="7" t="n">
        <v>0.033333</v>
      </c>
      <c r="AB61" s="15" t="n">
        <f aca="false">SQRT((T61-298142)^2+(U61-5697101)^2)/1000</f>
        <v>7.37696310212192</v>
      </c>
      <c r="AC61" s="0" t="n">
        <v>84</v>
      </c>
      <c r="AD61" s="13" t="n">
        <v>36</v>
      </c>
      <c r="AE61" s="13" t="n">
        <v>60</v>
      </c>
      <c r="AF61" s="13" t="n">
        <v>13.4273645086092</v>
      </c>
      <c r="AG61" s="13" t="n">
        <v>16.722719083613</v>
      </c>
      <c r="AH61" s="13" t="n">
        <v>48.1772798148987</v>
      </c>
      <c r="AI61" s="15" t="n">
        <v>385.576829246623</v>
      </c>
      <c r="AJ61" s="15" t="n">
        <v>147.442915877697</v>
      </c>
      <c r="AK61" s="15" t="n">
        <f aca="false">_xlfn.IFS(AND(H61="Pine",F61="n"),0.198*AF61^-0.757*AG61^1.342*AH61^0.642,AND(H61="Pine",F61="a"),0.144*AF61^-0.507*AG61^1.299*AH61^0.524,H61="Spruce",0.068*AF61^0.082*AG61^0.787*AH61^1.11,H61="Birch",0.183*AF61^-0.171*AG61^0.806*AH61^0.803,H61="Alder",0.048*AF61^0.156*AG61^0.514*AH61^1.165,H61="Oak",0.132*AF61^-0.037*AG61^0.633*AH61^1.039,H61="Aspen",0.445*AF61^0.651*AG61^-0.617*AH61^1.049)</f>
        <v>11.4118531710315</v>
      </c>
      <c r="AL61" s="15" t="n">
        <v>15.1514873104447</v>
      </c>
      <c r="AM61" s="15" t="n">
        <v>8.17148894723444</v>
      </c>
      <c r="AN61" s="15" t="n">
        <v>170.765892135377</v>
      </c>
      <c r="AO61" s="1" t="n">
        <v>344.818328857422</v>
      </c>
      <c r="AP61" s="1" t="n">
        <v>132.232284545898</v>
      </c>
      <c r="AQ61" s="15" t="n">
        <v>8.42144012451172</v>
      </c>
      <c r="AR61" s="15" t="n">
        <v>18.8281135559082</v>
      </c>
      <c r="AS61" s="15" t="n">
        <v>8.32029819488525</v>
      </c>
      <c r="AT61" s="1" t="n">
        <v>159.38069152832</v>
      </c>
      <c r="AU61" s="1" t="n">
        <v>365.305297851563</v>
      </c>
      <c r="AV61" s="1" t="n">
        <v>121.46085357666</v>
      </c>
      <c r="AW61" s="15" t="n">
        <v>10.7733030319214</v>
      </c>
      <c r="AX61" s="15" t="n">
        <v>14.3964433670044</v>
      </c>
      <c r="AY61" s="15" t="n">
        <v>6.39281415939331</v>
      </c>
      <c r="AZ61" s="1" t="n">
        <v>142.250106811523</v>
      </c>
      <c r="BA61" s="16" t="n">
        <f aca="false">_xlfn.IFS(AI61&lt;10,AI61,AI61&lt;250,AU61,AI61&gt;=250,AO61)</f>
        <v>344.818328857422</v>
      </c>
      <c r="BB61" s="17" t="n">
        <f aca="false">_xlfn.IFS(AI61&lt;10,AJ61,AI61&lt;250,AV61,AI61&gt;=250,AP61)*0.1</f>
        <v>13.2232284545898</v>
      </c>
      <c r="BC61" s="17" t="n">
        <f aca="false">_xlfn.IFS(AI61&lt;10,AK61,AI61&lt;250,AX61,AI61&gt;=250,AQ61)*0.1</f>
        <v>0.842144012451172</v>
      </c>
      <c r="BD61" s="4" t="n">
        <f aca="false">AR61*0.1</f>
        <v>1.88281135559082</v>
      </c>
      <c r="BE61" s="4" t="n">
        <f aca="false">AY61*0.1</f>
        <v>0.639281415939331</v>
      </c>
      <c r="BF61" s="3" t="n">
        <f aca="false">BB61+BD61+BE61</f>
        <v>15.74532122612</v>
      </c>
      <c r="BG61" s="12" t="n">
        <v>99.97</v>
      </c>
      <c r="BH61" s="12" t="n">
        <f aca="false">BS61*0.04</f>
        <v>100.08</v>
      </c>
      <c r="BI61" s="7" t="n">
        <f aca="false">BH61/BG61</f>
        <v>1.00110033009903</v>
      </c>
      <c r="BJ61" s="12" t="n">
        <v>5.64</v>
      </c>
      <c r="BK61" s="12" t="n">
        <v>2502</v>
      </c>
      <c r="BL61" s="12" t="n">
        <v>13.335330963</v>
      </c>
      <c r="BM61" s="12" t="n">
        <v>18.311536789</v>
      </c>
      <c r="BN61" s="12" t="n">
        <v>15.983982336</v>
      </c>
      <c r="BO61" s="12" t="n">
        <v>0.783682017</v>
      </c>
      <c r="BP61" s="12" t="n">
        <v>15.487948418</v>
      </c>
      <c r="BQ61" s="12" t="n">
        <v>15.964826584</v>
      </c>
      <c r="BR61" s="12" t="n">
        <v>16.534648895</v>
      </c>
      <c r="BS61" s="12" t="n">
        <v>2502</v>
      </c>
      <c r="BT61" s="12" t="n">
        <v>13.045775414</v>
      </c>
      <c r="BU61" s="12" t="n">
        <v>18.26934433</v>
      </c>
      <c r="BV61" s="12" t="n">
        <v>15.870937107</v>
      </c>
      <c r="BW61" s="12" t="n">
        <v>0.8196182859</v>
      </c>
      <c r="BX61" s="12" t="n">
        <v>15.358669281</v>
      </c>
      <c r="BY61" s="12" t="n">
        <v>15.825300217</v>
      </c>
      <c r="BZ61" s="12" t="n">
        <v>16.434364319</v>
      </c>
      <c r="CA61" s="12" t="n">
        <v>6</v>
      </c>
      <c r="CB61" s="12" t="n">
        <v>228</v>
      </c>
      <c r="CC61" s="12" t="n">
        <v>113.57091427</v>
      </c>
      <c r="CD61" s="12" t="n">
        <v>40.618481773</v>
      </c>
      <c r="CE61" s="12" t="n">
        <v>81</v>
      </c>
      <c r="CF61" s="12" t="n">
        <v>119</v>
      </c>
      <c r="CG61" s="12" t="n">
        <v>148</v>
      </c>
      <c r="CH61" s="12" t="n">
        <v>6</v>
      </c>
      <c r="CI61" s="12" t="n">
        <v>234</v>
      </c>
      <c r="CJ61" s="12" t="n">
        <v>128.60006</v>
      </c>
      <c r="CK61" s="12" t="n">
        <v>46.655135585</v>
      </c>
      <c r="CL61" s="12" t="n">
        <v>91</v>
      </c>
      <c r="CM61" s="12" t="n">
        <v>134</v>
      </c>
      <c r="CN61" s="12" t="n">
        <v>168</v>
      </c>
      <c r="CO61" s="12" t="n">
        <v>5</v>
      </c>
      <c r="CP61" s="12" t="n">
        <v>190</v>
      </c>
      <c r="CQ61" s="12" t="n">
        <v>95.30446634</v>
      </c>
      <c r="CR61" s="12" t="n">
        <v>35.501668462</v>
      </c>
      <c r="CS61" s="12" t="n">
        <v>67</v>
      </c>
      <c r="CT61" s="12" t="n">
        <v>98</v>
      </c>
      <c r="CU61" s="12" t="n">
        <v>124</v>
      </c>
      <c r="CV61" s="12" t="n">
        <v>0.0048013423</v>
      </c>
      <c r="CW61" s="12" t="n">
        <v>0.006782738</v>
      </c>
      <c r="CX61" s="12" t="n">
        <v>0.0050661087</v>
      </c>
      <c r="CY61" s="12" t="n">
        <v>0.0001677203</v>
      </c>
      <c r="CZ61" s="12" t="n">
        <v>0.0049571493</v>
      </c>
      <c r="DA61" s="12" t="n">
        <v>0.0050242557</v>
      </c>
      <c r="DB61" s="12" t="n">
        <v>0.0051279683</v>
      </c>
      <c r="DC61" s="12" t="n">
        <v>0.0048037176</v>
      </c>
      <c r="DD61" s="12" t="n">
        <v>0.0067707151</v>
      </c>
      <c r="DE61" s="12" t="n">
        <v>0.0050455639</v>
      </c>
      <c r="DF61" s="12" t="n">
        <v>0.0001631379</v>
      </c>
      <c r="DG61" s="12" t="n">
        <v>0.0049418202</v>
      </c>
      <c r="DH61" s="12" t="n">
        <v>0.0050043589</v>
      </c>
      <c r="DI61" s="12" t="n">
        <v>0.005099521</v>
      </c>
      <c r="DJ61" s="12" t="n">
        <v>0.0047888919</v>
      </c>
      <c r="DK61" s="12" t="n">
        <v>0.0063949106</v>
      </c>
      <c r="DL61" s="12" t="n">
        <v>0.0050744509</v>
      </c>
      <c r="DM61" s="12" t="n">
        <v>0.0001545302</v>
      </c>
      <c r="DN61" s="12" t="n">
        <v>0.0049677598</v>
      </c>
      <c r="DO61" s="12" t="n">
        <v>0.0050372779</v>
      </c>
      <c r="DP61" s="12" t="n">
        <v>0.005140299</v>
      </c>
      <c r="DQ61" s="12" t="n">
        <v>199.6819458</v>
      </c>
      <c r="DR61" s="12" t="n">
        <v>2777.6379395</v>
      </c>
      <c r="DS61" s="12" t="n">
        <v>1156.7510469</v>
      </c>
      <c r="DT61" s="12" t="n">
        <v>368.47837942</v>
      </c>
      <c r="DU61" s="12" t="n">
        <v>894.6494751</v>
      </c>
      <c r="DV61" s="12" t="n">
        <v>1131.6956787</v>
      </c>
      <c r="DW61" s="12" t="n">
        <v>1389.730835</v>
      </c>
      <c r="DX61" s="12" t="n">
        <v>197.7805481</v>
      </c>
      <c r="DY61" s="12" t="n">
        <v>3091.090332</v>
      </c>
      <c r="DZ61" s="12" t="n">
        <v>1236.0728604</v>
      </c>
      <c r="EA61" s="12" t="n">
        <v>403.85837834</v>
      </c>
      <c r="EB61" s="12" t="n">
        <v>948.40771484</v>
      </c>
      <c r="EC61" s="12" t="n">
        <v>1208.1568604</v>
      </c>
      <c r="ED61" s="12" t="n">
        <v>1487.4866943</v>
      </c>
      <c r="EE61" s="12" t="n">
        <v>186.7673645</v>
      </c>
      <c r="EF61" s="12" t="n">
        <v>2537.7277832</v>
      </c>
      <c r="EG61" s="12" t="n">
        <v>1077.5270513</v>
      </c>
      <c r="EH61" s="12" t="n">
        <v>326.22901019</v>
      </c>
      <c r="EI61" s="12" t="n">
        <v>845.74310303</v>
      </c>
      <c r="EJ61" s="12" t="n">
        <v>1062.6864014</v>
      </c>
      <c r="EK61" s="12" t="n">
        <v>1286.2775879</v>
      </c>
      <c r="EL61" s="12" t="n">
        <v>0.1477703601</v>
      </c>
      <c r="EM61" s="12" t="n">
        <v>0.8773356676</v>
      </c>
      <c r="EN61" s="12" t="n">
        <v>0.5480617886</v>
      </c>
      <c r="EO61" s="12" t="n">
        <v>0.1203018412</v>
      </c>
      <c r="EP61" s="12" t="n">
        <v>0.4616014063</v>
      </c>
      <c r="EQ61" s="12" t="n">
        <v>0.5530597568</v>
      </c>
      <c r="ER61" s="12" t="n">
        <v>0.6365613937</v>
      </c>
      <c r="ES61" s="12" t="n">
        <v>0.1659662724</v>
      </c>
      <c r="ET61" s="12" t="n">
        <v>0.8796790838</v>
      </c>
      <c r="EU61" s="12" t="n">
        <v>0.5817986736</v>
      </c>
      <c r="EV61" s="12" t="n">
        <v>0.1168079671</v>
      </c>
      <c r="EW61" s="12" t="n">
        <v>0.5018452406</v>
      </c>
      <c r="EX61" s="12" t="n">
        <v>0.5872793794</v>
      </c>
      <c r="EY61" s="12" t="n">
        <v>0.6677659154</v>
      </c>
      <c r="EZ61" s="12" t="n">
        <v>0.127446726</v>
      </c>
      <c r="FA61" s="12" t="n">
        <v>0.8444404602</v>
      </c>
      <c r="FB61" s="12" t="n">
        <v>0.5134327762</v>
      </c>
      <c r="FC61" s="12" t="n">
        <v>0.112163449</v>
      </c>
      <c r="FD61" s="12" t="n">
        <v>0.4331532121</v>
      </c>
      <c r="FE61" s="12" t="n">
        <v>0.5140175223</v>
      </c>
      <c r="FF61" s="12" t="n">
        <v>0.59340626</v>
      </c>
      <c r="FG61" s="12" t="n">
        <v>0.0195792988</v>
      </c>
      <c r="FH61" s="12" t="n">
        <v>0.1275451481</v>
      </c>
      <c r="FI61" s="12" t="n">
        <v>0.0480805204</v>
      </c>
      <c r="FJ61" s="12" t="n">
        <v>0.0133239821</v>
      </c>
      <c r="FK61" s="12" t="n">
        <v>0.0389132462</v>
      </c>
      <c r="FL61" s="12" t="n">
        <v>0.0457895212</v>
      </c>
      <c r="FM61" s="12" t="n">
        <v>0.0545753762</v>
      </c>
      <c r="FN61" s="12" t="n">
        <v>0.0188510306</v>
      </c>
      <c r="FO61" s="12" t="n">
        <v>0.1615127921</v>
      </c>
      <c r="FP61" s="12" t="n">
        <v>0.0469431165</v>
      </c>
      <c r="FQ61" s="12" t="n">
        <v>0.0135415174</v>
      </c>
      <c r="FR61" s="12" t="n">
        <v>0.0378199741</v>
      </c>
      <c r="FS61" s="12" t="n">
        <v>0.0445877761</v>
      </c>
      <c r="FT61" s="12" t="n">
        <v>0.0532000028</v>
      </c>
      <c r="FU61" s="12" t="n">
        <v>0.0212544948</v>
      </c>
      <c r="FV61" s="12" t="n">
        <v>0.1392071098</v>
      </c>
      <c r="FW61" s="12" t="n">
        <v>0.0491258974</v>
      </c>
      <c r="FX61" s="12" t="n">
        <v>0.0132443005</v>
      </c>
      <c r="FY61" s="12" t="n">
        <v>0.0400262363</v>
      </c>
      <c r="FZ61" s="12" t="n">
        <v>0.0468250848</v>
      </c>
      <c r="GA61" s="12" t="n">
        <v>0.0558287427</v>
      </c>
    </row>
    <row r="62" customFormat="false" ht="13.8" hidden="false" customHeight="false" outlineLevel="0" collapsed="false">
      <c r="A62" s="13" t="n">
        <v>61</v>
      </c>
      <c r="B62" s="13" t="n">
        <v>249.965217712587</v>
      </c>
      <c r="C62" s="13" t="n">
        <v>51.4381481</v>
      </c>
      <c r="D62" s="13" t="n">
        <v>30.16023031</v>
      </c>
      <c r="E62" s="13" t="n">
        <v>12.14</v>
      </c>
      <c r="F62" s="13" t="s">
        <v>184</v>
      </c>
      <c r="G62" s="13" t="n">
        <v>1</v>
      </c>
      <c r="H62" s="13" t="s">
        <v>185</v>
      </c>
      <c r="I62" s="13" t="n">
        <v>0</v>
      </c>
      <c r="J62" s="13" t="n">
        <v>98</v>
      </c>
      <c r="K62" s="13" t="n">
        <v>1250</v>
      </c>
      <c r="L62" s="13" t="n">
        <v>1570</v>
      </c>
      <c r="M62" s="13"/>
      <c r="N62" s="13"/>
      <c r="O62" s="13"/>
      <c r="P62" s="14" t="n">
        <f aca="false">_xlfn.IFS(M62=0,K62,M62&gt;0,(J62*K62+M62*N62)/(J62+M62))</f>
        <v>1250</v>
      </c>
      <c r="Q62" s="14" t="n">
        <f aca="false">_xlfn.IFS(M62=0,L62,M62&gt;0,(J62*L62+M62*O62)/(J62+M62))</f>
        <v>1570</v>
      </c>
      <c r="R62" s="0" t="s">
        <v>188</v>
      </c>
      <c r="S62" s="0" t="n">
        <v>2</v>
      </c>
      <c r="T62" s="0" t="n">
        <v>302631.832</v>
      </c>
      <c r="U62" s="0" t="n">
        <v>5702375.722</v>
      </c>
      <c r="V62" s="1" t="n">
        <v>1017.1271341</v>
      </c>
      <c r="W62" s="1" t="n">
        <v>362.24095981</v>
      </c>
      <c r="X62" s="0" t="n">
        <v>53</v>
      </c>
      <c r="Y62" s="7" t="n">
        <v>1.240566</v>
      </c>
      <c r="Z62" s="7" t="n">
        <v>1.23</v>
      </c>
      <c r="AA62" s="7" t="n">
        <v>0.083359</v>
      </c>
      <c r="AB62" s="15" t="n">
        <f aca="false">SQRT((T62-298142)^2+(U62-5697101)^2)/1000</f>
        <v>6.92685235626606</v>
      </c>
      <c r="AC62" s="0" t="n">
        <v>40</v>
      </c>
      <c r="AD62" s="13" t="n">
        <v>33</v>
      </c>
      <c r="AE62" s="13" t="n">
        <v>43</v>
      </c>
      <c r="AF62" s="13" t="n">
        <v>19.0185095026846</v>
      </c>
      <c r="AG62" s="13" t="n">
        <v>20.3415040311441</v>
      </c>
      <c r="AH62" s="13" t="n">
        <v>30.6850630416859</v>
      </c>
      <c r="AI62" s="15" t="n">
        <v>320.596211820767</v>
      </c>
      <c r="AJ62" s="15" t="n">
        <v>130.177624450815</v>
      </c>
      <c r="AK62" s="15" t="n">
        <f aca="false">_xlfn.IFS(AND(H62="Pine",F62="n"),0.198*AF62^-0.757*AG62^1.342*AH62^0.642,AND(H62="Pine",F62="a"),0.144*AF62^-0.507*AG62^1.299*AH62^0.524,H62="Spruce",0.068*AF62^0.082*AG62^0.787*AH62^1.11,H62="Birch",0.183*AF62^-0.171*AG62^0.806*AH62^0.803,H62="Alder",0.048*AF62^0.156*AG62^0.514*AH62^1.165,H62="Oak",0.132*AF62^-0.037*AG62^0.633*AH62^1.039,H62="Aspen",0.445*AF62^0.651*AG62^-0.617*AH62^1.049)</f>
        <v>9.74000932272019</v>
      </c>
      <c r="AL62" s="15" t="n">
        <v>12.411432766191</v>
      </c>
      <c r="AM62" s="15" t="n">
        <v>6.27645272806988</v>
      </c>
      <c r="AN62" s="15" t="n">
        <v>148.865509945076</v>
      </c>
      <c r="AO62" s="1" t="n">
        <v>319.272766113281</v>
      </c>
      <c r="AP62" s="1" t="n">
        <v>127.605667114258</v>
      </c>
      <c r="AQ62" s="15" t="n">
        <v>9.64038562774658</v>
      </c>
      <c r="AR62" s="15" t="n">
        <v>11.8783941268921</v>
      </c>
      <c r="AS62" s="15" t="n">
        <v>6.62395858764648</v>
      </c>
      <c r="AT62" s="1" t="n">
        <v>146.108016967773</v>
      </c>
      <c r="AU62" s="1" t="n">
        <v>291.110870361328</v>
      </c>
      <c r="AV62" s="1" t="n">
        <v>118.200431823731</v>
      </c>
      <c r="AW62" s="15" t="n">
        <v>8.61550903320313</v>
      </c>
      <c r="AX62" s="15" t="n">
        <v>10.9364404678345</v>
      </c>
      <c r="AY62" s="15" t="n">
        <v>6.98066759109497</v>
      </c>
      <c r="AZ62" s="1" t="n">
        <v>136.117538452148</v>
      </c>
      <c r="BA62" s="16" t="n">
        <f aca="false">_xlfn.IFS(AI62&lt;10,AI62,AI62&lt;250,AU62,AI62&gt;=250,AO62)</f>
        <v>319.272766113281</v>
      </c>
      <c r="BB62" s="17" t="n">
        <f aca="false">_xlfn.IFS(AI62&lt;10,AJ62,AI62&lt;250,AV62,AI62&gt;=250,AP62)*0.1</f>
        <v>12.7605667114258</v>
      </c>
      <c r="BC62" s="17" t="n">
        <f aca="false">_xlfn.IFS(AI62&lt;10,AK62,AI62&lt;250,AX62,AI62&gt;=250,AQ62)*0.1</f>
        <v>0.964038562774658</v>
      </c>
      <c r="BD62" s="4" t="n">
        <f aca="false">AR62*0.1</f>
        <v>1.18783941268921</v>
      </c>
      <c r="BE62" s="4" t="n">
        <f aca="false">AY62*0.1</f>
        <v>0.698066759109497</v>
      </c>
      <c r="BF62" s="3" t="n">
        <f aca="false">BB62+BD62+BE62</f>
        <v>14.6464728832245</v>
      </c>
      <c r="BG62" s="12" t="n">
        <v>249.931</v>
      </c>
      <c r="BH62" s="12" t="n">
        <f aca="false">BS62*0.04</f>
        <v>249.24</v>
      </c>
      <c r="BI62" s="7" t="n">
        <f aca="false">BH62/BG62</f>
        <v>0.997235236925391</v>
      </c>
      <c r="BJ62" s="12" t="n">
        <v>8.92</v>
      </c>
      <c r="BK62" s="12" t="n">
        <v>6226</v>
      </c>
      <c r="BL62" s="12" t="n">
        <v>11.859302521</v>
      </c>
      <c r="BM62" s="12" t="n">
        <v>21.150920868</v>
      </c>
      <c r="BN62" s="12" t="n">
        <v>16.882220289</v>
      </c>
      <c r="BO62" s="12" t="n">
        <v>1.4016492557</v>
      </c>
      <c r="BP62" s="12" t="n">
        <v>15.994882584</v>
      </c>
      <c r="BQ62" s="12" t="n">
        <v>16.907527924</v>
      </c>
      <c r="BR62" s="12" t="n">
        <v>17.817062378</v>
      </c>
      <c r="BS62" s="12" t="n">
        <v>6231</v>
      </c>
      <c r="BT62" s="12" t="n">
        <v>10.491488457</v>
      </c>
      <c r="BU62" s="12" t="n">
        <v>21.357168198</v>
      </c>
      <c r="BV62" s="12" t="n">
        <v>16.797862546</v>
      </c>
      <c r="BW62" s="12" t="n">
        <v>1.4943272558</v>
      </c>
      <c r="BX62" s="12" t="n">
        <v>15.861572266</v>
      </c>
      <c r="BY62" s="12" t="n">
        <v>16.850849152</v>
      </c>
      <c r="BZ62" s="12" t="n">
        <v>17.778862</v>
      </c>
      <c r="CA62" s="12" t="n">
        <v>10</v>
      </c>
      <c r="CB62" s="12" t="n">
        <v>249</v>
      </c>
      <c r="CC62" s="12" t="n">
        <v>113.26505516</v>
      </c>
      <c r="CD62" s="12" t="n">
        <v>47.082149976</v>
      </c>
      <c r="CE62" s="12" t="n">
        <v>72</v>
      </c>
      <c r="CF62" s="12" t="n">
        <v>116</v>
      </c>
      <c r="CG62" s="12" t="n">
        <v>155</v>
      </c>
      <c r="CH62" s="12" t="n">
        <v>18</v>
      </c>
      <c r="CI62" s="12" t="n">
        <v>252</v>
      </c>
      <c r="CJ62" s="12" t="n">
        <v>134.76928637</v>
      </c>
      <c r="CK62" s="12" t="n">
        <v>54.385310273</v>
      </c>
      <c r="CL62" s="12" t="n">
        <v>88</v>
      </c>
      <c r="CM62" s="12" t="n">
        <v>138</v>
      </c>
      <c r="CN62" s="12" t="n">
        <v>183</v>
      </c>
      <c r="CO62" s="12" t="n">
        <v>11</v>
      </c>
      <c r="CP62" s="12" t="n">
        <v>220</v>
      </c>
      <c r="CQ62" s="12" t="n">
        <v>104.72021844</v>
      </c>
      <c r="CR62" s="12" t="n">
        <v>41.794216221</v>
      </c>
      <c r="CS62" s="12" t="n">
        <v>69</v>
      </c>
      <c r="CT62" s="12" t="n">
        <v>105</v>
      </c>
      <c r="CU62" s="12" t="n">
        <v>140</v>
      </c>
      <c r="CV62" s="12" t="n">
        <v>0.0047998866</v>
      </c>
      <c r="CW62" s="12" t="n">
        <v>0.0210898258</v>
      </c>
      <c r="CX62" s="12" t="n">
        <v>0.005124111</v>
      </c>
      <c r="CY62" s="12" t="n">
        <v>0.0004846858</v>
      </c>
      <c r="CZ62" s="12" t="n">
        <v>0.0049550864</v>
      </c>
      <c r="DA62" s="12" t="n">
        <v>0.0050251298</v>
      </c>
      <c r="DB62" s="12" t="n">
        <v>0.0051396028</v>
      </c>
      <c r="DC62" s="12" t="n">
        <v>0.0047877696</v>
      </c>
      <c r="DD62" s="12" t="n">
        <v>0.0165784676</v>
      </c>
      <c r="DE62" s="12" t="n">
        <v>0.0051019341</v>
      </c>
      <c r="DF62" s="12" t="n">
        <v>0.0003820747</v>
      </c>
      <c r="DG62" s="12" t="n">
        <v>0.0049443129</v>
      </c>
      <c r="DH62" s="12" t="n">
        <v>0.0050145234</v>
      </c>
      <c r="DI62" s="12" t="n">
        <v>0.0051289038</v>
      </c>
      <c r="DJ62" s="12" t="n">
        <v>0.0048013898</v>
      </c>
      <c r="DK62" s="12" t="n">
        <v>0.0176678654</v>
      </c>
      <c r="DL62" s="12" t="n">
        <v>0.0051285826</v>
      </c>
      <c r="DM62" s="12" t="n">
        <v>0.0004270701</v>
      </c>
      <c r="DN62" s="12" t="n">
        <v>0.0049615372</v>
      </c>
      <c r="DO62" s="12" t="n">
        <v>0.0050324718</v>
      </c>
      <c r="DP62" s="12" t="n">
        <v>0.0051552649</v>
      </c>
      <c r="DQ62" s="12" t="n">
        <v>16.046045303</v>
      </c>
      <c r="DR62" s="12" t="n">
        <v>3196.2248535</v>
      </c>
      <c r="DS62" s="12" t="n">
        <v>1164.1629074</v>
      </c>
      <c r="DT62" s="12" t="n">
        <v>439.99378985</v>
      </c>
      <c r="DU62" s="12" t="n">
        <v>854.45385742</v>
      </c>
      <c r="DV62" s="12" t="n">
        <v>1170.2434082</v>
      </c>
      <c r="DW62" s="12" t="n">
        <v>1455.7244873</v>
      </c>
      <c r="DX62" s="12" t="n">
        <v>22.121074677</v>
      </c>
      <c r="DY62" s="12" t="n">
        <v>3680.5756836</v>
      </c>
      <c r="DZ62" s="12" t="n">
        <v>1251.4370734</v>
      </c>
      <c r="EA62" s="12" t="n">
        <v>489.3989715</v>
      </c>
      <c r="EB62" s="12" t="n">
        <v>899.04669189</v>
      </c>
      <c r="EC62" s="12" t="n">
        <v>1248.052124</v>
      </c>
      <c r="ED62" s="12" t="n">
        <v>1578.6165771</v>
      </c>
      <c r="EE62" s="12" t="n">
        <v>16.709861755</v>
      </c>
      <c r="EF62" s="12" t="n">
        <v>2947.2509766</v>
      </c>
      <c r="EG62" s="12" t="n">
        <v>1117.8676238</v>
      </c>
      <c r="EH62" s="12" t="n">
        <v>418.45280096</v>
      </c>
      <c r="EI62" s="12" t="n">
        <v>827.38616943</v>
      </c>
      <c r="EJ62" s="12" t="n">
        <v>1127.0848389</v>
      </c>
      <c r="EK62" s="12" t="n">
        <v>1394.6448975</v>
      </c>
      <c r="EL62" s="12" t="n">
        <v>0.110127002</v>
      </c>
      <c r="EM62" s="12" t="n">
        <v>0.8866720796</v>
      </c>
      <c r="EN62" s="12" t="n">
        <v>0.5403310707</v>
      </c>
      <c r="EO62" s="12" t="n">
        <v>0.1189688288</v>
      </c>
      <c r="EP62" s="12" t="n">
        <v>0.4576265812</v>
      </c>
      <c r="EQ62" s="12" t="n">
        <v>0.5413783193</v>
      </c>
      <c r="ER62" s="12" t="n">
        <v>0.6257330179</v>
      </c>
      <c r="ES62" s="12" t="n">
        <v>0.1231729388</v>
      </c>
      <c r="ET62" s="12" t="n">
        <v>0.8773643374</v>
      </c>
      <c r="EU62" s="12" t="n">
        <v>0.5727501905</v>
      </c>
      <c r="EV62" s="12" t="n">
        <v>0.1172372503</v>
      </c>
      <c r="EW62" s="12" t="n">
        <v>0.4914322197</v>
      </c>
      <c r="EX62" s="12" t="n">
        <v>0.575594902</v>
      </c>
      <c r="EY62" s="12" t="n">
        <v>0.6581699252</v>
      </c>
      <c r="EZ62" s="12" t="n">
        <v>0.1009049118</v>
      </c>
      <c r="FA62" s="12" t="n">
        <v>0.8512664437</v>
      </c>
      <c r="FB62" s="12" t="n">
        <v>0.5145174787</v>
      </c>
      <c r="FC62" s="12" t="n">
        <v>0.1113766777</v>
      </c>
      <c r="FD62" s="12" t="n">
        <v>0.43784675</v>
      </c>
      <c r="FE62" s="12" t="n">
        <v>0.514271915</v>
      </c>
      <c r="FF62" s="12" t="n">
        <v>0.5909478068</v>
      </c>
      <c r="FG62" s="12" t="n">
        <v>0.017677838</v>
      </c>
      <c r="FH62" s="12" t="n">
        <v>0.4041400254</v>
      </c>
      <c r="FI62" s="12" t="n">
        <v>0.0514588038</v>
      </c>
      <c r="FJ62" s="12" t="n">
        <v>0.0237782938</v>
      </c>
      <c r="FK62" s="12" t="n">
        <v>0.0381824523</v>
      </c>
      <c r="FL62" s="12" t="n">
        <v>0.0458249524</v>
      </c>
      <c r="FM62" s="12" t="n">
        <v>0.0565869883</v>
      </c>
      <c r="FN62" s="12" t="n">
        <v>0.0150469104</v>
      </c>
      <c r="FO62" s="12" t="n">
        <v>0.3448862433</v>
      </c>
      <c r="FP62" s="12" t="n">
        <v>0.0503358686</v>
      </c>
      <c r="FQ62" s="12" t="n">
        <v>0.023469153</v>
      </c>
      <c r="FR62" s="12" t="n">
        <v>0.0367710218</v>
      </c>
      <c r="FS62" s="12" t="n">
        <v>0.0444738418</v>
      </c>
      <c r="FT62" s="12" t="n">
        <v>0.0560679026</v>
      </c>
      <c r="FU62" s="12" t="n">
        <v>0.0192911625</v>
      </c>
      <c r="FV62" s="12" t="n">
        <v>0.3636239469</v>
      </c>
      <c r="FW62" s="12" t="n">
        <v>0.0519482445</v>
      </c>
      <c r="FX62" s="12" t="n">
        <v>0.0236629128</v>
      </c>
      <c r="FY62" s="12" t="n">
        <v>0.0384385176</v>
      </c>
      <c r="FZ62" s="12" t="n">
        <v>0.0460665114</v>
      </c>
      <c r="GA62" s="12" t="n">
        <v>0.0573301166</v>
      </c>
    </row>
    <row r="63" customFormat="false" ht="13.8" hidden="false" customHeight="false" outlineLevel="0" collapsed="false">
      <c r="A63" s="13" t="n">
        <v>62</v>
      </c>
      <c r="B63" s="13" t="n">
        <v>249.965217712587</v>
      </c>
      <c r="C63" s="13" t="n">
        <v>51.43871302</v>
      </c>
      <c r="D63" s="13" t="n">
        <v>30.15951175</v>
      </c>
      <c r="E63" s="13" t="n">
        <v>10000</v>
      </c>
      <c r="F63" s="13" t="s">
        <v>184</v>
      </c>
      <c r="G63" s="13" t="n">
        <v>1</v>
      </c>
      <c r="H63" s="13" t="s">
        <v>185</v>
      </c>
      <c r="I63" s="13" t="n">
        <v>0</v>
      </c>
      <c r="J63" s="13" t="n">
        <v>100</v>
      </c>
      <c r="K63" s="13" t="n">
        <v>820</v>
      </c>
      <c r="L63" s="13" t="n">
        <v>9290</v>
      </c>
      <c r="M63" s="13"/>
      <c r="N63" s="13"/>
      <c r="O63" s="13"/>
      <c r="P63" s="14" t="n">
        <f aca="false">_xlfn.IFS(M63=0,K63,M63&gt;0,(J63*K63+M63*N63)/(J63+M63))</f>
        <v>820</v>
      </c>
      <c r="Q63" s="14" t="n">
        <f aca="false">_xlfn.IFS(M63=0,L63,M63&gt;0,(J63*L63+M63*O63)/(J63+M63))</f>
        <v>9290</v>
      </c>
      <c r="R63" s="0" t="s">
        <v>188</v>
      </c>
      <c r="S63" s="0" t="n">
        <v>2</v>
      </c>
      <c r="T63" s="0" t="n">
        <v>302578.101</v>
      </c>
      <c r="U63" s="0" t="n">
        <v>5702440.239</v>
      </c>
      <c r="V63" s="1" t="n">
        <v>1077.8409066</v>
      </c>
      <c r="W63" s="1" t="n">
        <v>386.14345398</v>
      </c>
      <c r="X63" s="0" t="n">
        <v>43</v>
      </c>
      <c r="Y63" s="7" t="n">
        <v>1.315349</v>
      </c>
      <c r="Z63" s="7" t="n">
        <v>1.33</v>
      </c>
      <c r="AA63" s="7" t="n">
        <v>0.094607</v>
      </c>
      <c r="AB63" s="15" t="n">
        <f aca="false">SQRT((T63-298142)^2+(U63-5697101)^2)/1000</f>
        <v>6.94164715188858</v>
      </c>
      <c r="AC63" s="0" t="n">
        <v>40</v>
      </c>
      <c r="AD63" s="13" t="n">
        <v>46</v>
      </c>
      <c r="AE63" s="13" t="n">
        <v>43</v>
      </c>
      <c r="AF63" s="13" t="n">
        <v>15.0036227509283</v>
      </c>
      <c r="AG63" s="13" t="n">
        <v>14.4962004212746</v>
      </c>
      <c r="AH63" s="13" t="n">
        <v>32.5357185947837</v>
      </c>
      <c r="AI63" s="15" t="n">
        <v>228.906379831283</v>
      </c>
      <c r="AJ63" s="15" t="n">
        <v>85.7871702380973</v>
      </c>
      <c r="AK63" s="15" t="n">
        <f aca="false">_xlfn.IFS(AND(H63="Pine",F63="n"),0.198*AF63^-0.757*AG63^1.342*AH63^0.642,AND(H63="Pine",F63="a"),0.144*AF63^-0.507*AG63^1.299*AH63^0.524,H63="Spruce",0.068*AF63^0.082*AG63^0.787*AH63^1.11,H63="Birch",0.183*AF63^-0.171*AG63^0.806*AH63^0.803,H63="Alder",0.048*AF63^0.156*AG63^0.514*AH63^1.165,H63="Oak",0.132*AF63^-0.037*AG63^0.633*AH63^1.039,H63="Aspen",0.445*AF63^0.651*AG63^-0.617*AH63^1.049)</f>
        <v>7.29419028424551</v>
      </c>
      <c r="AL63" s="15" t="n">
        <v>13.6854507842938</v>
      </c>
      <c r="AM63" s="15" t="n">
        <v>7.09729676720005</v>
      </c>
      <c r="AN63" s="15" t="n">
        <v>106.569917789591</v>
      </c>
      <c r="AO63" s="1" t="n">
        <v>225.379470825195</v>
      </c>
      <c r="AP63" s="1" t="n">
        <v>90.4735336303711</v>
      </c>
      <c r="AQ63" s="15" t="n">
        <v>9.37267208099365</v>
      </c>
      <c r="AR63" s="15" t="n">
        <v>11.0768823623657</v>
      </c>
      <c r="AS63" s="15" t="n">
        <v>6.84429550170898</v>
      </c>
      <c r="AT63" s="1" t="n">
        <v>108.394714355469</v>
      </c>
      <c r="AU63" s="1" t="n">
        <v>236.134994506836</v>
      </c>
      <c r="AV63" s="1" t="n">
        <v>93.3457336425781</v>
      </c>
      <c r="AW63" s="15" t="n">
        <v>8.23094367980957</v>
      </c>
      <c r="AX63" s="15" t="n">
        <v>9.0393705368042</v>
      </c>
      <c r="AY63" s="15" t="n">
        <v>5.72449398040772</v>
      </c>
      <c r="AZ63" s="1" t="n">
        <v>108.109596252441</v>
      </c>
      <c r="BA63" s="16" t="n">
        <f aca="false">_xlfn.IFS(AI63&lt;10,AI63,AI63&lt;250,AU63,AI63&gt;=250,AO63)</f>
        <v>236.134994506836</v>
      </c>
      <c r="BB63" s="17" t="n">
        <f aca="false">_xlfn.IFS(AI63&lt;10,AJ63,AI63&lt;250,AV63,AI63&gt;=250,AP63)*0.1</f>
        <v>9.33457336425781</v>
      </c>
      <c r="BC63" s="17" t="n">
        <f aca="false">_xlfn.IFS(AI63&lt;10,AK63,AI63&lt;250,AX63,AI63&gt;=250,AQ63)*0.1</f>
        <v>0.90393705368042</v>
      </c>
      <c r="BD63" s="4" t="n">
        <f aca="false">AR63*0.1</f>
        <v>1.10768823623657</v>
      </c>
      <c r="BE63" s="4" t="n">
        <f aca="false">AY63*0.1</f>
        <v>0.572449398040772</v>
      </c>
      <c r="BF63" s="3" t="n">
        <f aca="false">BB63+BD63+BE63</f>
        <v>11.0147109985352</v>
      </c>
      <c r="BG63" s="12" t="n">
        <v>249.931</v>
      </c>
      <c r="BH63" s="12" t="n">
        <f aca="false">BS63*0.04</f>
        <v>245.24</v>
      </c>
      <c r="BI63" s="7" t="n">
        <f aca="false">BH63/BG63</f>
        <v>0.981230819706239</v>
      </c>
      <c r="BJ63" s="12" t="n">
        <v>8.92</v>
      </c>
      <c r="BK63" s="12" t="n">
        <v>6133</v>
      </c>
      <c r="BL63" s="12" t="n">
        <v>1.819650054</v>
      </c>
      <c r="BM63" s="12" t="n">
        <v>15.781175613</v>
      </c>
      <c r="BN63" s="12" t="n">
        <v>12.847596587</v>
      </c>
      <c r="BO63" s="12" t="n">
        <v>1.2406604589</v>
      </c>
      <c r="BP63" s="12" t="n">
        <v>12.169774055</v>
      </c>
      <c r="BQ63" s="12" t="n">
        <v>12.969680786</v>
      </c>
      <c r="BR63" s="12" t="n">
        <v>13.681278229</v>
      </c>
      <c r="BS63" s="12" t="n">
        <v>6131</v>
      </c>
      <c r="BT63" s="12" t="n">
        <v>2.0298292637</v>
      </c>
      <c r="BU63" s="12" t="n">
        <v>15.820044518</v>
      </c>
      <c r="BV63" s="12" t="n">
        <v>12.734353351</v>
      </c>
      <c r="BW63" s="12" t="n">
        <v>1.3810186683</v>
      </c>
      <c r="BX63" s="12" t="n">
        <v>12.060674667</v>
      </c>
      <c r="BY63" s="12" t="n">
        <v>12.886367798</v>
      </c>
      <c r="BZ63" s="12" t="n">
        <v>13.614616394</v>
      </c>
      <c r="CA63" s="12" t="n">
        <v>7</v>
      </c>
      <c r="CB63" s="12" t="n">
        <v>214</v>
      </c>
      <c r="CC63" s="12" t="n">
        <v>121.34724995</v>
      </c>
      <c r="CD63" s="12" t="n">
        <v>42.732020399</v>
      </c>
      <c r="CE63" s="12" t="n">
        <v>87</v>
      </c>
      <c r="CF63" s="12" t="n">
        <v>128</v>
      </c>
      <c r="CG63" s="12" t="n">
        <v>157</v>
      </c>
      <c r="CH63" s="12" t="n">
        <v>7</v>
      </c>
      <c r="CI63" s="12" t="n">
        <v>241</v>
      </c>
      <c r="CJ63" s="12" t="n">
        <v>143.26772255</v>
      </c>
      <c r="CK63" s="12" t="n">
        <v>49.495937301</v>
      </c>
      <c r="CL63" s="12" t="n">
        <v>104</v>
      </c>
      <c r="CM63" s="12" t="n">
        <v>151</v>
      </c>
      <c r="CN63" s="12" t="n">
        <v>186</v>
      </c>
      <c r="CO63" s="12" t="n">
        <v>7</v>
      </c>
      <c r="CP63" s="12" t="n">
        <v>201</v>
      </c>
      <c r="CQ63" s="12" t="n">
        <v>108.69078854</v>
      </c>
      <c r="CR63" s="12" t="n">
        <v>37.861389978</v>
      </c>
      <c r="CS63" s="12" t="n">
        <v>78</v>
      </c>
      <c r="CT63" s="12" t="n">
        <v>112</v>
      </c>
      <c r="CU63" s="12" t="n">
        <v>140</v>
      </c>
      <c r="CV63" s="12" t="n">
        <v>0.0047903876</v>
      </c>
      <c r="CW63" s="12" t="n">
        <v>0.0134140393</v>
      </c>
      <c r="CX63" s="12" t="n">
        <v>0.0050904516</v>
      </c>
      <c r="CY63" s="12" t="n">
        <v>0.0002595273</v>
      </c>
      <c r="CZ63" s="12" t="n">
        <v>0.0049595935</v>
      </c>
      <c r="DA63" s="12" t="n">
        <v>0.0050349655</v>
      </c>
      <c r="DB63" s="12" t="n">
        <v>0.0051506483</v>
      </c>
      <c r="DC63" s="12" t="n">
        <v>0.0047870749</v>
      </c>
      <c r="DD63" s="12" t="n">
        <v>0.0189657193</v>
      </c>
      <c r="DE63" s="12" t="n">
        <v>0.0050797033</v>
      </c>
      <c r="DF63" s="12" t="n">
        <v>0.0003325406</v>
      </c>
      <c r="DG63" s="12" t="n">
        <v>0.0049505094</v>
      </c>
      <c r="DH63" s="12" t="n">
        <v>0.0050202999</v>
      </c>
      <c r="DI63" s="12" t="n">
        <v>0.0051278668</v>
      </c>
      <c r="DJ63" s="12" t="n">
        <v>0.0047799153</v>
      </c>
      <c r="DK63" s="12" t="n">
        <v>0.0149807371</v>
      </c>
      <c r="DL63" s="12" t="n">
        <v>0.0051027137</v>
      </c>
      <c r="DM63" s="12" t="n">
        <v>0.0002907913</v>
      </c>
      <c r="DN63" s="12" t="n">
        <v>0.0049671144</v>
      </c>
      <c r="DO63" s="12" t="n">
        <v>0.0050436291</v>
      </c>
      <c r="DP63" s="12" t="n">
        <v>0.0051585585</v>
      </c>
      <c r="DQ63" s="12" t="n">
        <v>28.847434998</v>
      </c>
      <c r="DR63" s="12" t="n">
        <v>2575.9694824</v>
      </c>
      <c r="DS63" s="12" t="n">
        <v>1081.3756614</v>
      </c>
      <c r="DT63" s="12" t="n">
        <v>391.74559784</v>
      </c>
      <c r="DU63" s="12" t="n">
        <v>798.97265625</v>
      </c>
      <c r="DV63" s="12" t="n">
        <v>1072.4464111</v>
      </c>
      <c r="DW63" s="12" t="n">
        <v>1345.0898438</v>
      </c>
      <c r="DX63" s="12" t="n">
        <v>30.113651276</v>
      </c>
      <c r="DY63" s="12" t="n">
        <v>3043.1447754</v>
      </c>
      <c r="DZ63" s="12" t="n">
        <v>1163.1907597</v>
      </c>
      <c r="EA63" s="12" t="n">
        <v>442.70122369</v>
      </c>
      <c r="EB63" s="12" t="n">
        <v>841.74359131</v>
      </c>
      <c r="EC63" s="12" t="n">
        <v>1146.7928467</v>
      </c>
      <c r="ED63" s="12" t="n">
        <v>1456.3361816</v>
      </c>
      <c r="EE63" s="12" t="n">
        <v>28.011096954</v>
      </c>
      <c r="EF63" s="12" t="n">
        <v>2553.9501953</v>
      </c>
      <c r="EG63" s="12" t="n">
        <v>1047.8772421</v>
      </c>
      <c r="EH63" s="12" t="n">
        <v>375.75233362</v>
      </c>
      <c r="EI63" s="12" t="n">
        <v>779.4588623</v>
      </c>
      <c r="EJ63" s="12" t="n">
        <v>1041.2073975</v>
      </c>
      <c r="EK63" s="12" t="n">
        <v>1305.1108398</v>
      </c>
      <c r="EL63" s="12" t="n">
        <v>0.0422241017</v>
      </c>
      <c r="EM63" s="12" t="n">
        <v>0.8622817993</v>
      </c>
      <c r="EN63" s="12" t="n">
        <v>0.5085708214</v>
      </c>
      <c r="EO63" s="12" t="n">
        <v>0.1274374213</v>
      </c>
      <c r="EP63" s="12" t="n">
        <v>0.4187708199</v>
      </c>
      <c r="EQ63" s="12" t="n">
        <v>0.5114321113</v>
      </c>
      <c r="ER63" s="12" t="n">
        <v>0.6024701595</v>
      </c>
      <c r="ES63" s="12" t="n">
        <v>0.085086517</v>
      </c>
      <c r="ET63" s="12" t="n">
        <v>0.8709933162</v>
      </c>
      <c r="EU63" s="12" t="n">
        <v>0.5436543094</v>
      </c>
      <c r="EV63" s="12" t="n">
        <v>0.1246464749</v>
      </c>
      <c r="EW63" s="12" t="n">
        <v>0.4562620819</v>
      </c>
      <c r="EX63" s="12" t="n">
        <v>0.545900166</v>
      </c>
      <c r="EY63" s="12" t="n">
        <v>0.6368947029</v>
      </c>
      <c r="EZ63" s="12" t="n">
        <v>0.0482249931</v>
      </c>
      <c r="FA63" s="12" t="n">
        <v>0.8255885243</v>
      </c>
      <c r="FB63" s="12" t="n">
        <v>0.486089842</v>
      </c>
      <c r="FC63" s="12" t="n">
        <v>0.1171392312</v>
      </c>
      <c r="FD63" s="12" t="n">
        <v>0.4030066431</v>
      </c>
      <c r="FE63" s="12" t="n">
        <v>0.4846980274</v>
      </c>
      <c r="FF63" s="12" t="n">
        <v>0.5710392594</v>
      </c>
      <c r="FG63" s="12" t="n">
        <v>0.0156096406</v>
      </c>
      <c r="FH63" s="12" t="n">
        <v>0.3044690788</v>
      </c>
      <c r="FI63" s="12" t="n">
        <v>0.0497382177</v>
      </c>
      <c r="FJ63" s="12" t="n">
        <v>0.017155462</v>
      </c>
      <c r="FK63" s="12" t="n">
        <v>0.0390009359</v>
      </c>
      <c r="FL63" s="12" t="n">
        <v>0.046433676</v>
      </c>
      <c r="FM63" s="12" t="n">
        <v>0.05631667</v>
      </c>
      <c r="FN63" s="12" t="n">
        <v>0.0176733322</v>
      </c>
      <c r="FO63" s="12" t="n">
        <v>0.2907541096</v>
      </c>
      <c r="FP63" s="12" t="n">
        <v>0.0489330564</v>
      </c>
      <c r="FQ63" s="12" t="n">
        <v>0.0170212812</v>
      </c>
      <c r="FR63" s="12" t="n">
        <v>0.0380756222</v>
      </c>
      <c r="FS63" s="12" t="n">
        <v>0.0455871485</v>
      </c>
      <c r="FT63" s="12" t="n">
        <v>0.055655431</v>
      </c>
      <c r="FU63" s="12" t="n">
        <v>0.0205185711</v>
      </c>
      <c r="FV63" s="12" t="n">
        <v>0.28630054</v>
      </c>
      <c r="FW63" s="12" t="n">
        <v>0.0503509945</v>
      </c>
      <c r="FX63" s="12" t="n">
        <v>0.0173841952</v>
      </c>
      <c r="FY63" s="12" t="n">
        <v>0.0392690301</v>
      </c>
      <c r="FZ63" s="12" t="n">
        <v>0.0466766804</v>
      </c>
      <c r="GA63" s="12" t="n">
        <v>0.0568519942</v>
      </c>
    </row>
    <row r="64" customFormat="false" ht="13.8" hidden="false" customHeight="false" outlineLevel="0" collapsed="false">
      <c r="A64" s="13" t="n">
        <v>63</v>
      </c>
      <c r="B64" s="13" t="n">
        <v>99.9328056736299</v>
      </c>
      <c r="C64" s="13" t="n">
        <v>51.43871784</v>
      </c>
      <c r="D64" s="13" t="n">
        <v>30.16211092</v>
      </c>
      <c r="E64" s="13" t="n">
        <v>10000</v>
      </c>
      <c r="F64" s="13" t="s">
        <v>181</v>
      </c>
      <c r="G64" s="13" t="n">
        <v>0</v>
      </c>
      <c r="H64" s="13" t="s">
        <v>182</v>
      </c>
      <c r="I64" s="13" t="n">
        <v>2</v>
      </c>
      <c r="J64" s="13" t="n">
        <v>100</v>
      </c>
      <c r="K64" s="13" t="n">
        <v>480</v>
      </c>
      <c r="L64" s="13" t="n">
        <v>1400</v>
      </c>
      <c r="M64" s="13"/>
      <c r="N64" s="13"/>
      <c r="O64" s="13"/>
      <c r="P64" s="14" t="n">
        <f aca="false">_xlfn.IFS(M64=0,K64,M64&gt;0,(J64*K64+M64*N64)/(J64+M64))</f>
        <v>480</v>
      </c>
      <c r="Q64" s="14" t="n">
        <f aca="false">_xlfn.IFS(M64=0,L64,M64&gt;0,(J64*L64+M64*O64)/(J64+M64))</f>
        <v>1400</v>
      </c>
      <c r="R64" s="0" t="s">
        <v>187</v>
      </c>
      <c r="S64" s="0" t="n">
        <v>3</v>
      </c>
      <c r="T64" s="0" t="n">
        <v>302762.402</v>
      </c>
      <c r="U64" s="0" t="n">
        <v>5702441.09</v>
      </c>
      <c r="V64" s="1" t="n">
        <v>905.91451868</v>
      </c>
      <c r="W64" s="1" t="n">
        <v>323.41789983</v>
      </c>
      <c r="X64" s="0" t="n">
        <v>60</v>
      </c>
      <c r="Y64" s="7" t="n">
        <v>1.093167</v>
      </c>
      <c r="Z64" s="7" t="n">
        <v>1.04</v>
      </c>
      <c r="AA64" s="7" t="n">
        <v>0.10981</v>
      </c>
      <c r="AB64" s="15" t="n">
        <f aca="false">SQRT((T64-298142)^2+(U64-5697101)^2)/1000</f>
        <v>7.06149246616481</v>
      </c>
      <c r="AC64" s="0" t="n">
        <v>41</v>
      </c>
      <c r="AD64" s="13" t="n">
        <v>37</v>
      </c>
      <c r="AE64" s="13" t="n">
        <v>20</v>
      </c>
      <c r="AF64" s="13" t="n">
        <v>7.3152931256043</v>
      </c>
      <c r="AG64" s="13" t="n">
        <v>12.7410662987644</v>
      </c>
      <c r="AH64" s="13" t="n">
        <v>15.5613399728384</v>
      </c>
      <c r="AI64" s="15" t="n">
        <v>100.941765177594</v>
      </c>
      <c r="AJ64" s="15" t="n">
        <v>53.1798450053595</v>
      </c>
      <c r="AK64" s="15" t="n">
        <f aca="false">_xlfn.IFS(AND(H64="Pine",F64="n"),0.198*AF64^-0.757*AG64^1.342*AH64^0.642,AND(H64="Pine",F64="a"),0.144*AF64^-0.507*AG64^1.299*AH64^0.524,H64="Spruce",0.068*AF64^0.082*AG64^0.787*AH64^1.11,H64="Birch",0.183*AF64^-0.171*AG64^0.806*AH64^0.803,H64="Alder",0.048*AF64^0.156*AG64^0.514*AH64^1.165,H64="Oak",0.132*AF64^-0.037*AG64^0.633*AH64^1.039,H64="Aspen",0.445*AF64^0.651*AG64^-0.617*AH64^1.049)</f>
        <v>9.17649964710073</v>
      </c>
      <c r="AL64" s="15" t="n">
        <v>9.49097124962045</v>
      </c>
      <c r="AM64" s="15" t="n">
        <v>2.94061036757596</v>
      </c>
      <c r="AN64" s="15" t="n">
        <v>65.6114266225559</v>
      </c>
      <c r="AO64" s="1" t="n">
        <v>113.269592285156</v>
      </c>
      <c r="AP64" s="1" t="n">
        <v>46.9221038818359</v>
      </c>
      <c r="AQ64" s="15" t="n">
        <v>7.08872127532959</v>
      </c>
      <c r="AR64" s="15" t="n">
        <v>9.48903465270996</v>
      </c>
      <c r="AS64" s="15" t="n">
        <v>2.62086987495422</v>
      </c>
      <c r="AT64" s="1" t="n">
        <v>59.0320091247559</v>
      </c>
      <c r="AU64" s="1" t="n">
        <v>110.906845092773</v>
      </c>
      <c r="AV64" s="1" t="n">
        <v>48.3037109375</v>
      </c>
      <c r="AW64" s="15" t="n">
        <v>7.28028392791748</v>
      </c>
      <c r="AX64" s="15" t="n">
        <v>6.17423057556152</v>
      </c>
      <c r="AY64" s="15" t="n">
        <v>1.3604086637497</v>
      </c>
      <c r="AZ64" s="1" t="n">
        <v>55.8383522033691</v>
      </c>
      <c r="BA64" s="16" t="n">
        <f aca="false">_xlfn.IFS(AI64&lt;10,AI64,AI64&lt;250,AU64,AI64&gt;=250,AO64)</f>
        <v>110.906845092773</v>
      </c>
      <c r="BB64" s="17" t="n">
        <f aca="false">_xlfn.IFS(AI64&lt;10,AJ64,AI64&lt;250,AV64,AI64&gt;=250,AP64)*0.1</f>
        <v>4.83037109375</v>
      </c>
      <c r="BC64" s="17" t="n">
        <f aca="false">_xlfn.IFS(AI64&lt;10,AK64,AI64&lt;250,AX64,AI64&gt;=250,AQ64)*0.1</f>
        <v>0.617423057556152</v>
      </c>
      <c r="BD64" s="4" t="n">
        <f aca="false">AR64*0.1</f>
        <v>0.948903465270996</v>
      </c>
      <c r="BE64" s="4" t="n">
        <f aca="false">AY64*0.1</f>
        <v>0.13604086637497</v>
      </c>
      <c r="BF64" s="3" t="n">
        <f aca="false">BB64+BD64+BE64</f>
        <v>5.91531542539597</v>
      </c>
      <c r="BG64" s="12" t="n">
        <v>99.968</v>
      </c>
      <c r="BH64" s="12" t="n">
        <f aca="false">BS64*0.04</f>
        <v>98.6</v>
      </c>
      <c r="BI64" s="7" t="n">
        <f aca="false">BH64/BG64</f>
        <v>0.98631562099872</v>
      </c>
      <c r="BJ64" s="12" t="n">
        <v>5.64</v>
      </c>
      <c r="BK64" s="12" t="n">
        <v>2468</v>
      </c>
      <c r="BL64" s="12" t="n">
        <v>6.4075574875</v>
      </c>
      <c r="BM64" s="12" t="n">
        <v>13.792506218</v>
      </c>
      <c r="BN64" s="12" t="n">
        <v>10.807708567</v>
      </c>
      <c r="BO64" s="12" t="n">
        <v>0.9715567896</v>
      </c>
      <c r="BP64" s="12" t="n">
        <v>10.362257004</v>
      </c>
      <c r="BQ64" s="12" t="n">
        <v>10.963903427</v>
      </c>
      <c r="BR64" s="12" t="n">
        <v>11.327299118</v>
      </c>
      <c r="BS64" s="12" t="n">
        <v>2465</v>
      </c>
      <c r="BT64" s="12" t="n">
        <v>1.1515007019</v>
      </c>
      <c r="BU64" s="12" t="n">
        <v>14.824829102</v>
      </c>
      <c r="BV64" s="12" t="n">
        <v>11.50947467</v>
      </c>
      <c r="BW64" s="12" t="n">
        <v>1.2666175614</v>
      </c>
      <c r="BX64" s="12" t="n">
        <v>11.098556519</v>
      </c>
      <c r="BY64" s="12" t="n">
        <v>11.746714592</v>
      </c>
      <c r="BZ64" s="12" t="n">
        <v>12.127010345</v>
      </c>
      <c r="CA64" s="12" t="n">
        <v>9</v>
      </c>
      <c r="CB64" s="12" t="n">
        <v>216</v>
      </c>
      <c r="CC64" s="12" t="n">
        <v>112.9875811</v>
      </c>
      <c r="CD64" s="12" t="n">
        <v>39.579268556</v>
      </c>
      <c r="CE64" s="12" t="n">
        <v>82</v>
      </c>
      <c r="CF64" s="12" t="n">
        <v>117</v>
      </c>
      <c r="CG64" s="12" t="n">
        <v>145</v>
      </c>
      <c r="CH64" s="12" t="n">
        <v>17</v>
      </c>
      <c r="CI64" s="12" t="n">
        <v>242</v>
      </c>
      <c r="CJ64" s="12" t="n">
        <v>136.59684736</v>
      </c>
      <c r="CK64" s="12" t="n">
        <v>41.018004133</v>
      </c>
      <c r="CL64" s="12" t="n">
        <v>106</v>
      </c>
      <c r="CM64" s="12" t="n">
        <v>141</v>
      </c>
      <c r="CN64" s="12" t="n">
        <v>169</v>
      </c>
      <c r="CO64" s="12" t="n">
        <v>7</v>
      </c>
      <c r="CP64" s="12" t="n">
        <v>182</v>
      </c>
      <c r="CQ64" s="12" t="n">
        <v>89.584469563</v>
      </c>
      <c r="CR64" s="12" t="n">
        <v>29.962378189</v>
      </c>
      <c r="CS64" s="12" t="n">
        <v>67</v>
      </c>
      <c r="CT64" s="12" t="n">
        <v>91</v>
      </c>
      <c r="CU64" s="12" t="n">
        <v>113</v>
      </c>
      <c r="CV64" s="12" t="n">
        <v>0.0048139682</v>
      </c>
      <c r="CW64" s="12" t="n">
        <v>0.0080216518</v>
      </c>
      <c r="CX64" s="12" t="n">
        <v>0.0050996599</v>
      </c>
      <c r="CY64" s="12" t="n">
        <v>0.0001854307</v>
      </c>
      <c r="CZ64" s="12" t="n">
        <v>0.0049919956</v>
      </c>
      <c r="DA64" s="12" t="n">
        <v>0.0050642379</v>
      </c>
      <c r="DB64" s="12" t="n">
        <v>0.0051617525</v>
      </c>
      <c r="DC64" s="12" t="n">
        <v>0.0048039686</v>
      </c>
      <c r="DD64" s="12" t="n">
        <v>0.0096230246</v>
      </c>
      <c r="DE64" s="12" t="n">
        <v>0.0050961944</v>
      </c>
      <c r="DF64" s="12" t="n">
        <v>0.0002243844</v>
      </c>
      <c r="DG64" s="12" t="n">
        <v>0.0049824128</v>
      </c>
      <c r="DH64" s="12" t="n">
        <v>0.0050553679</v>
      </c>
      <c r="DI64" s="12" t="n">
        <v>0.005153317</v>
      </c>
      <c r="DJ64" s="12" t="n">
        <v>0.0048174905</v>
      </c>
      <c r="DK64" s="12" t="n">
        <v>0.0090894951</v>
      </c>
      <c r="DL64" s="12" t="n">
        <v>0.0051264149</v>
      </c>
      <c r="DM64" s="12" t="n">
        <v>0.0002155107</v>
      </c>
      <c r="DN64" s="12" t="n">
        <v>0.0050085974</v>
      </c>
      <c r="DO64" s="12" t="n">
        <v>0.0050830655</v>
      </c>
      <c r="DP64" s="12" t="n">
        <v>0.0051867142</v>
      </c>
      <c r="DQ64" s="12" t="n">
        <v>65.725090027</v>
      </c>
      <c r="DR64" s="12" t="n">
        <v>2016.4707031</v>
      </c>
      <c r="DS64" s="12" t="n">
        <v>848.58699553</v>
      </c>
      <c r="DT64" s="12" t="n">
        <v>269.74599972</v>
      </c>
      <c r="DU64" s="12" t="n">
        <v>651.76702881</v>
      </c>
      <c r="DV64" s="12" t="n">
        <v>829.64373779</v>
      </c>
      <c r="DW64" s="12" t="n">
        <v>1027.2041016</v>
      </c>
      <c r="DX64" s="12" t="n">
        <v>75.310119629</v>
      </c>
      <c r="DY64" s="12" t="n">
        <v>2085.4111328</v>
      </c>
      <c r="DZ64" s="12" t="n">
        <v>867.90933744</v>
      </c>
      <c r="EA64" s="12" t="n">
        <v>282.40077555</v>
      </c>
      <c r="EB64" s="12" t="n">
        <v>659.23400879</v>
      </c>
      <c r="EC64" s="12" t="n">
        <v>841.81317139</v>
      </c>
      <c r="ED64" s="12" t="n">
        <v>1050.6895752</v>
      </c>
      <c r="EE64" s="12" t="n">
        <v>61.006217957</v>
      </c>
      <c r="EF64" s="12" t="n">
        <v>1857.4466553</v>
      </c>
      <c r="EG64" s="12" t="n">
        <v>784.55191677</v>
      </c>
      <c r="EH64" s="12" t="n">
        <v>239.35756345</v>
      </c>
      <c r="EI64" s="12" t="n">
        <v>612.21325684</v>
      </c>
      <c r="EJ64" s="12" t="n">
        <v>771.73742676</v>
      </c>
      <c r="EK64" s="12" t="n">
        <v>944.12994385</v>
      </c>
      <c r="EL64" s="12" t="n">
        <v>0.0969634205</v>
      </c>
      <c r="EM64" s="12" t="n">
        <v>0.8677308559</v>
      </c>
      <c r="EN64" s="12" t="n">
        <v>0.5248349871</v>
      </c>
      <c r="EO64" s="12" t="n">
        <v>0.1249906783</v>
      </c>
      <c r="EP64" s="12" t="n">
        <v>0.4368669689</v>
      </c>
      <c r="EQ64" s="12" t="n">
        <v>0.5264259577</v>
      </c>
      <c r="ER64" s="12" t="n">
        <v>0.6178327203</v>
      </c>
      <c r="ES64" s="12" t="n">
        <v>0.1135338694</v>
      </c>
      <c r="ET64" s="12" t="n">
        <v>0.8629068136</v>
      </c>
      <c r="EU64" s="12" t="n">
        <v>0.5322040796</v>
      </c>
      <c r="EV64" s="12" t="n">
        <v>0.1250668926</v>
      </c>
      <c r="EW64" s="12" t="n">
        <v>0.4445636869</v>
      </c>
      <c r="EX64" s="12" t="n">
        <v>0.5313328505</v>
      </c>
      <c r="EY64" s="12" t="n">
        <v>0.6237956882</v>
      </c>
      <c r="EZ64" s="12" t="n">
        <v>0.0553680174</v>
      </c>
      <c r="FA64" s="12" t="n">
        <v>0.8215543628</v>
      </c>
      <c r="FB64" s="12" t="n">
        <v>0.454899094</v>
      </c>
      <c r="FC64" s="12" t="n">
        <v>0.1107135214</v>
      </c>
      <c r="FD64" s="12" t="n">
        <v>0.376629442</v>
      </c>
      <c r="FE64" s="12" t="n">
        <v>0.4531051815</v>
      </c>
      <c r="FF64" s="12" t="n">
        <v>0.5292927027</v>
      </c>
      <c r="FG64" s="12" t="n">
        <v>0.018524332</v>
      </c>
      <c r="FH64" s="12" t="n">
        <v>0.2043714672</v>
      </c>
      <c r="FI64" s="12" t="n">
        <v>0.0519867681</v>
      </c>
      <c r="FJ64" s="12" t="n">
        <v>0.014675131</v>
      </c>
      <c r="FK64" s="12" t="n">
        <v>0.0428455472</v>
      </c>
      <c r="FL64" s="12" t="n">
        <v>0.049643632</v>
      </c>
      <c r="FM64" s="12" t="n">
        <v>0.0584523007</v>
      </c>
      <c r="FN64" s="12" t="n">
        <v>0.0197084602</v>
      </c>
      <c r="FO64" s="12" t="n">
        <v>0.223612085</v>
      </c>
      <c r="FP64" s="12" t="n">
        <v>0.051740114</v>
      </c>
      <c r="FQ64" s="12" t="n">
        <v>0.0147779776</v>
      </c>
      <c r="FR64" s="12" t="n">
        <v>0.0425023586</v>
      </c>
      <c r="FS64" s="12" t="n">
        <v>0.0495135114</v>
      </c>
      <c r="FT64" s="12" t="n">
        <v>0.0582335889</v>
      </c>
      <c r="FU64" s="12" t="n">
        <v>0.0231601316</v>
      </c>
      <c r="FV64" s="12" t="n">
        <v>0.1991710663</v>
      </c>
      <c r="FW64" s="12" t="n">
        <v>0.0530007516</v>
      </c>
      <c r="FX64" s="12" t="n">
        <v>0.0150487368</v>
      </c>
      <c r="FY64" s="12" t="n">
        <v>0.0432263464</v>
      </c>
      <c r="FZ64" s="12" t="n">
        <v>0.0504795462</v>
      </c>
      <c r="GA64" s="12" t="n">
        <v>0.0594824962</v>
      </c>
    </row>
    <row r="65" customFormat="false" ht="13.8" hidden="false" customHeight="false" outlineLevel="0" collapsed="false">
      <c r="A65" s="13" t="n">
        <v>64</v>
      </c>
      <c r="B65" s="13" t="n">
        <v>500.343869018386</v>
      </c>
      <c r="C65" s="13" t="n">
        <v>51.43780589</v>
      </c>
      <c r="D65" s="13" t="n">
        <v>30.16157448</v>
      </c>
      <c r="E65" s="13" t="n">
        <v>24.27</v>
      </c>
      <c r="F65" s="13" t="s">
        <v>181</v>
      </c>
      <c r="G65" s="13" t="n">
        <v>0</v>
      </c>
      <c r="H65" s="13" t="s">
        <v>182</v>
      </c>
      <c r="I65" s="13" t="n">
        <v>2</v>
      </c>
      <c r="J65" s="13" t="n">
        <v>100</v>
      </c>
      <c r="K65" s="13" t="n">
        <v>855</v>
      </c>
      <c r="L65" s="13" t="n">
        <v>4730</v>
      </c>
      <c r="M65" s="13"/>
      <c r="N65" s="13"/>
      <c r="O65" s="13"/>
      <c r="P65" s="14" t="n">
        <f aca="false">_xlfn.IFS(M65=0,K65,M65&gt;0,(J65*K65+M65*N65)/(J65+M65))</f>
        <v>855</v>
      </c>
      <c r="Q65" s="14" t="n">
        <f aca="false">_xlfn.IFS(M65=0,L65,M65&gt;0,(J65*L65+M65*O65)/(J65+M65))</f>
        <v>4730</v>
      </c>
      <c r="R65" s="0" t="s">
        <v>183</v>
      </c>
      <c r="S65" s="0" t="n">
        <v>2</v>
      </c>
      <c r="T65" s="0" t="n">
        <v>302721.269</v>
      </c>
      <c r="U65" s="0" t="n">
        <v>5702328.334</v>
      </c>
      <c r="V65" s="1" t="n">
        <v>944.35792903</v>
      </c>
      <c r="W65" s="1" t="n">
        <v>336.24073894</v>
      </c>
      <c r="X65" s="0" t="n">
        <v>52</v>
      </c>
      <c r="Y65" s="7" t="n">
        <v>1.1325</v>
      </c>
      <c r="Z65" s="7" t="n">
        <v>1.115</v>
      </c>
      <c r="AA65" s="7" t="n">
        <v>0.082599</v>
      </c>
      <c r="AB65" s="15" t="n">
        <f aca="false">SQRT((T65-298142)^2+(U65-5697101)^2)/1000</f>
        <v>6.94944064813238</v>
      </c>
      <c r="AC65" s="0" t="n">
        <v>41</v>
      </c>
      <c r="AD65" s="13" t="n">
        <v>58</v>
      </c>
      <c r="AE65" s="13" t="n">
        <v>30</v>
      </c>
      <c r="AF65" s="13" t="n">
        <v>16.6791181558301</v>
      </c>
      <c r="AG65" s="13" t="n">
        <v>18.5731618038307</v>
      </c>
      <c r="AH65" s="13" t="n">
        <v>24.8909988672924</v>
      </c>
      <c r="AI65" s="15" t="n">
        <v>200.555603992371</v>
      </c>
      <c r="AJ65" s="15" t="n">
        <v>105.929308689271</v>
      </c>
      <c r="AK65" s="15" t="n">
        <f aca="false">_xlfn.IFS(AND(H65="Pine",F65="n"),0.198*AF65^-0.757*AG65^1.342*AH65^0.642,AND(H65="Pine",F65="a"),0.144*AF65^-0.507*AG65^1.299*AH65^0.524,H65="Spruce",0.068*AF65^0.082*AG65^0.787*AH65^1.11,H65="Birch",0.183*AF65^-0.171*AG65^0.806*AH65^0.803,H65="Alder",0.048*AF65^0.156*AG65^0.514*AH65^1.165,H65="Oak",0.132*AF65^-0.037*AG65^0.633*AH65^1.039,H65="Aspen",0.445*AF65^0.651*AG65^-0.617*AH65^1.049)</f>
        <v>15.7472045185446</v>
      </c>
      <c r="AL65" s="15" t="n">
        <v>12.5222873019674</v>
      </c>
      <c r="AM65" s="15" t="n">
        <v>2.86151737213155</v>
      </c>
      <c r="AN65" s="15" t="n">
        <v>121.31311336337</v>
      </c>
      <c r="AO65" s="1" t="n">
        <v>209.81803894043</v>
      </c>
      <c r="AP65" s="1" t="n">
        <v>101.810897827148</v>
      </c>
      <c r="AQ65" s="15" t="n">
        <v>13.7458248138428</v>
      </c>
      <c r="AR65" s="15" t="n">
        <v>14.657772064209</v>
      </c>
      <c r="AS65" s="15" t="n">
        <v>3.18519139289856</v>
      </c>
      <c r="AT65" s="1" t="n">
        <v>119.653861999512</v>
      </c>
      <c r="AU65" s="1" t="n">
        <v>216.81884765625</v>
      </c>
      <c r="AV65" s="1" t="n">
        <v>108.989006042481</v>
      </c>
      <c r="AW65" s="15" t="n">
        <v>14.9902153015137</v>
      </c>
      <c r="AX65" s="15" t="n">
        <v>12.2113962173462</v>
      </c>
      <c r="AY65" s="15" t="n">
        <v>2.69174575805664</v>
      </c>
      <c r="AZ65" s="1" t="n">
        <v>123.892150878906</v>
      </c>
      <c r="BA65" s="16" t="n">
        <f aca="false">_xlfn.IFS(AI65&lt;10,AI65,AI65&lt;250,AU65,AI65&gt;=250,AO65)</f>
        <v>216.81884765625</v>
      </c>
      <c r="BB65" s="17" t="n">
        <f aca="false">_xlfn.IFS(AI65&lt;10,AJ65,AI65&lt;250,AV65,AI65&gt;=250,AP65)*0.1</f>
        <v>10.8989006042481</v>
      </c>
      <c r="BC65" s="17" t="n">
        <f aca="false">_xlfn.IFS(AI65&lt;10,AK65,AI65&lt;250,AX65,AI65&gt;=250,AQ65)*0.1</f>
        <v>1.22113962173462</v>
      </c>
      <c r="BD65" s="4" t="n">
        <f aca="false">AR65*0.1</f>
        <v>1.4657772064209</v>
      </c>
      <c r="BE65" s="4" t="n">
        <f aca="false">AY65*0.1</f>
        <v>0.269174575805664</v>
      </c>
      <c r="BF65" s="3" t="n">
        <f aca="false">BB65+BD65+BE65</f>
        <v>12.6338523864747</v>
      </c>
      <c r="BG65" s="12" t="n">
        <v>499.847</v>
      </c>
      <c r="BH65" s="12" t="n">
        <f aca="false">BS65*0.04</f>
        <v>355.48</v>
      </c>
      <c r="BI65" s="7" t="n">
        <f aca="false">BH65/BG65</f>
        <v>0.711177620351828</v>
      </c>
      <c r="BJ65" s="12" t="n">
        <v>12.61</v>
      </c>
      <c r="BK65" s="12" t="n">
        <v>8879</v>
      </c>
      <c r="BL65" s="12" t="n">
        <v>0</v>
      </c>
      <c r="BM65" s="12" t="n">
        <v>19.819854736</v>
      </c>
      <c r="BN65" s="12" t="n">
        <v>13.40192932</v>
      </c>
      <c r="BO65" s="12" t="n">
        <v>4.0927454236</v>
      </c>
      <c r="BP65" s="12" t="n">
        <v>12.538473129</v>
      </c>
      <c r="BQ65" s="12" t="n">
        <v>14.415851593</v>
      </c>
      <c r="BR65" s="12" t="n">
        <v>15.876619339</v>
      </c>
      <c r="BS65" s="12" t="n">
        <v>8887</v>
      </c>
      <c r="BT65" s="12" t="n">
        <v>0.3659890592</v>
      </c>
      <c r="BU65" s="12" t="n">
        <v>19.734746933</v>
      </c>
      <c r="BV65" s="12" t="n">
        <v>13.193840117</v>
      </c>
      <c r="BW65" s="12" t="n">
        <v>3.9802194982</v>
      </c>
      <c r="BX65" s="12" t="n">
        <v>11.931661606</v>
      </c>
      <c r="BY65" s="12" t="n">
        <v>14.24890995</v>
      </c>
      <c r="BZ65" s="12" t="n">
        <v>15.740869522</v>
      </c>
      <c r="CA65" s="12" t="n">
        <v>9</v>
      </c>
      <c r="CB65" s="12" t="n">
        <v>249</v>
      </c>
      <c r="CC65" s="12" t="n">
        <v>126.6588504</v>
      </c>
      <c r="CD65" s="12" t="n">
        <v>41.168218943</v>
      </c>
      <c r="CE65" s="12" t="n">
        <v>96</v>
      </c>
      <c r="CF65" s="12" t="n">
        <v>132</v>
      </c>
      <c r="CG65" s="12" t="n">
        <v>159</v>
      </c>
      <c r="CH65" s="12" t="n">
        <v>16</v>
      </c>
      <c r="CI65" s="12" t="n">
        <v>247</v>
      </c>
      <c r="CJ65" s="12" t="n">
        <v>138.74277985</v>
      </c>
      <c r="CK65" s="12" t="n">
        <v>42.090050014</v>
      </c>
      <c r="CL65" s="12" t="n">
        <v>107</v>
      </c>
      <c r="CM65" s="12" t="n">
        <v>143</v>
      </c>
      <c r="CN65" s="12" t="n">
        <v>172</v>
      </c>
      <c r="CO65" s="12" t="n">
        <v>8</v>
      </c>
      <c r="CP65" s="12" t="n">
        <v>240</v>
      </c>
      <c r="CQ65" s="12" t="n">
        <v>102.08622725</v>
      </c>
      <c r="CR65" s="12" t="n">
        <v>32.828357886</v>
      </c>
      <c r="CS65" s="12" t="n">
        <v>77</v>
      </c>
      <c r="CT65" s="12" t="n">
        <v>104</v>
      </c>
      <c r="CU65" s="12" t="n">
        <v>127</v>
      </c>
      <c r="CV65" s="12" t="n">
        <v>0.0047962284</v>
      </c>
      <c r="CW65" s="12" t="n">
        <v>0.0143504813</v>
      </c>
      <c r="CX65" s="12" t="n">
        <v>0.0051202339</v>
      </c>
      <c r="CY65" s="12" t="n">
        <v>0.0003402482</v>
      </c>
      <c r="CZ65" s="12" t="n">
        <v>0.0049745911</v>
      </c>
      <c r="DA65" s="12" t="n">
        <v>0.0050482233</v>
      </c>
      <c r="DB65" s="12" t="n">
        <v>0.005156884</v>
      </c>
      <c r="DC65" s="12" t="n">
        <v>0.0047738138</v>
      </c>
      <c r="DD65" s="12" t="n">
        <v>0.010798404</v>
      </c>
      <c r="DE65" s="12" t="n">
        <v>0.0051108572</v>
      </c>
      <c r="DF65" s="12" t="n">
        <v>0.0003076346</v>
      </c>
      <c r="DG65" s="12" t="n">
        <v>0.0049698423</v>
      </c>
      <c r="DH65" s="12" t="n">
        <v>0.0050395108</v>
      </c>
      <c r="DI65" s="12" t="n">
        <v>0.0051482767</v>
      </c>
      <c r="DJ65" s="12" t="n">
        <v>0.0048036315</v>
      </c>
      <c r="DK65" s="12" t="n">
        <v>0.0117486948</v>
      </c>
      <c r="DL65" s="12" t="n">
        <v>0.0051424438</v>
      </c>
      <c r="DM65" s="12" t="n">
        <v>0.0003554836</v>
      </c>
      <c r="DN65" s="12" t="n">
        <v>0.0049872496</v>
      </c>
      <c r="DO65" s="12" t="n">
        <v>0.0050614844</v>
      </c>
      <c r="DP65" s="12" t="n">
        <v>0.005173122</v>
      </c>
      <c r="DQ65" s="12" t="n">
        <v>19.684680939</v>
      </c>
      <c r="DR65" s="12" t="n">
        <v>3458.4396973</v>
      </c>
      <c r="DS65" s="12" t="n">
        <v>976.7343121</v>
      </c>
      <c r="DT65" s="12" t="n">
        <v>361.49590735</v>
      </c>
      <c r="DU65" s="12" t="n">
        <v>736.51446533</v>
      </c>
      <c r="DV65" s="12" t="n">
        <v>950.7532959</v>
      </c>
      <c r="DW65" s="12" t="n">
        <v>1189.3691406</v>
      </c>
      <c r="DX65" s="12" t="n">
        <v>19.262626648</v>
      </c>
      <c r="DY65" s="12" t="n">
        <v>3820.5424805</v>
      </c>
      <c r="DZ65" s="12" t="n">
        <v>988.18216059</v>
      </c>
      <c r="EA65" s="12" t="n">
        <v>367.65564434</v>
      </c>
      <c r="EB65" s="12" t="n">
        <v>742.68988037</v>
      </c>
      <c r="EC65" s="12" t="n">
        <v>959.37127686</v>
      </c>
      <c r="ED65" s="12" t="n">
        <v>1202.4313965</v>
      </c>
      <c r="EE65" s="12" t="n">
        <v>20.019123077</v>
      </c>
      <c r="EF65" s="12" t="n">
        <v>2860.1618652</v>
      </c>
      <c r="EG65" s="12" t="n">
        <v>910.4513812</v>
      </c>
      <c r="EH65" s="12" t="n">
        <v>334.66874865</v>
      </c>
      <c r="EI65" s="12" t="n">
        <v>693.60284424</v>
      </c>
      <c r="EJ65" s="12" t="n">
        <v>887.31781006</v>
      </c>
      <c r="EK65" s="12" t="n">
        <v>1100.6241455</v>
      </c>
      <c r="EL65" s="12" t="n">
        <v>0.0569791831</v>
      </c>
      <c r="EM65" s="12" t="n">
        <v>0.8963552713</v>
      </c>
      <c r="EN65" s="12" t="n">
        <v>0.4963989844</v>
      </c>
      <c r="EO65" s="12" t="n">
        <v>0.1267326173</v>
      </c>
      <c r="EP65" s="12" t="n">
        <v>0.4061182141</v>
      </c>
      <c r="EQ65" s="12" t="n">
        <v>0.4958101511</v>
      </c>
      <c r="ER65" s="12" t="n">
        <v>0.5858066678</v>
      </c>
      <c r="ES65" s="12" t="n">
        <v>0.0287662335</v>
      </c>
      <c r="ET65" s="12" t="n">
        <v>0.8848919869</v>
      </c>
      <c r="EU65" s="12" t="n">
        <v>0.5011422403</v>
      </c>
      <c r="EV65" s="12" t="n">
        <v>0.1230346032</v>
      </c>
      <c r="EW65" s="12" t="n">
        <v>0.4137090743</v>
      </c>
      <c r="EX65" s="12" t="n">
        <v>0.4994602501</v>
      </c>
      <c r="EY65" s="12" t="n">
        <v>0.5884010196</v>
      </c>
      <c r="EZ65" s="12" t="n">
        <v>0.0302719809</v>
      </c>
      <c r="FA65" s="12" t="n">
        <v>0.8597825766</v>
      </c>
      <c r="FB65" s="12" t="n">
        <v>0.4484751539</v>
      </c>
      <c r="FC65" s="12" t="n">
        <v>0.1127717414</v>
      </c>
      <c r="FD65" s="12" t="n">
        <v>0.367755115</v>
      </c>
      <c r="FE65" s="12" t="n">
        <v>0.445420295</v>
      </c>
      <c r="FF65" s="12" t="n">
        <v>0.5248344541</v>
      </c>
      <c r="FG65" s="12" t="n">
        <v>0.0182870813</v>
      </c>
      <c r="FH65" s="12" t="n">
        <v>0.2932891548</v>
      </c>
      <c r="FI65" s="12" t="n">
        <v>0.0521716205</v>
      </c>
      <c r="FJ65" s="12" t="n">
        <v>0.0206295614</v>
      </c>
      <c r="FK65" s="12" t="n">
        <v>0.0404167175</v>
      </c>
      <c r="FL65" s="12" t="n">
        <v>0.0477302112</v>
      </c>
      <c r="FM65" s="12" t="n">
        <v>0.0574443117</v>
      </c>
      <c r="FN65" s="12" t="n">
        <v>0.017805079</v>
      </c>
      <c r="FO65" s="12" t="n">
        <v>0.2776246667</v>
      </c>
      <c r="FP65" s="12" t="n">
        <v>0.0518916105</v>
      </c>
      <c r="FQ65" s="12" t="n">
        <v>0.0206229563</v>
      </c>
      <c r="FR65" s="12" t="n">
        <v>0.0399960689</v>
      </c>
      <c r="FS65" s="12" t="n">
        <v>0.0472302549</v>
      </c>
      <c r="FT65" s="12" t="n">
        <v>0.057577908</v>
      </c>
      <c r="FU65" s="12" t="n">
        <v>0.0180250667</v>
      </c>
      <c r="FV65" s="12" t="n">
        <v>0.2866674066</v>
      </c>
      <c r="FW65" s="12" t="n">
        <v>0.0531639785</v>
      </c>
      <c r="FX65" s="12" t="n">
        <v>0.0215472133</v>
      </c>
      <c r="FY65" s="12" t="n">
        <v>0.0409270674</v>
      </c>
      <c r="FZ65" s="12" t="n">
        <v>0.0482877307</v>
      </c>
      <c r="GA65" s="12" t="n">
        <v>0.0584212653</v>
      </c>
    </row>
    <row r="66" customFormat="false" ht="13.8" hidden="false" customHeight="false" outlineLevel="0" collapsed="false">
      <c r="A66" s="13" t="n">
        <v>65</v>
      </c>
      <c r="B66" s="13" t="n">
        <v>500.343869018386</v>
      </c>
      <c r="C66" s="13" t="n">
        <v>51.43714607</v>
      </c>
      <c r="D66" s="13" t="n">
        <v>30.15981495</v>
      </c>
      <c r="E66" s="13" t="n">
        <v>27.31</v>
      </c>
      <c r="F66" s="13" t="s">
        <v>181</v>
      </c>
      <c r="G66" s="13" t="n">
        <v>0</v>
      </c>
      <c r="H66" s="13" t="s">
        <v>186</v>
      </c>
      <c r="I66" s="13" t="n">
        <v>5</v>
      </c>
      <c r="J66" s="13" t="n">
        <v>76</v>
      </c>
      <c r="K66" s="13" t="n">
        <v>2330</v>
      </c>
      <c r="L66" s="13" t="n">
        <v>710</v>
      </c>
      <c r="M66" s="13"/>
      <c r="N66" s="13"/>
      <c r="O66" s="13"/>
      <c r="P66" s="14" t="n">
        <f aca="false">_xlfn.IFS(M66=0,K66,M66&gt;0,(J66*K66+M66*N66)/(J66+M66))</f>
        <v>2330</v>
      </c>
      <c r="Q66" s="14" t="n">
        <f aca="false">_xlfn.IFS(M66=0,L66,M66&gt;0,(J66*L66+M66*O66)/(J66+M66))</f>
        <v>710</v>
      </c>
      <c r="R66" s="0" t="s">
        <v>183</v>
      </c>
      <c r="S66" s="0" t="n">
        <v>3</v>
      </c>
      <c r="T66" s="0" t="n">
        <v>302612.925</v>
      </c>
      <c r="U66" s="0" t="n">
        <v>5702264.021</v>
      </c>
      <c r="V66" s="1" t="n">
        <v>1153.8746278</v>
      </c>
      <c r="W66" s="1" t="n">
        <v>408.58681378</v>
      </c>
      <c r="X66" s="0" t="n">
        <v>36</v>
      </c>
      <c r="Y66" s="7" t="n">
        <v>1.290556</v>
      </c>
      <c r="Z66" s="7" t="n">
        <v>1.35</v>
      </c>
      <c r="AA66" s="7" t="n">
        <v>0.169032</v>
      </c>
      <c r="AB66" s="15" t="n">
        <f aca="false">SQRT((T66-298142)^2+(U66-5697101)^2)/1000</f>
        <v>6.82978449162658</v>
      </c>
      <c r="AC66" s="0" t="n">
        <v>41</v>
      </c>
      <c r="AD66" s="13" t="n">
        <v>24</v>
      </c>
      <c r="AE66" s="13" t="n">
        <v>64</v>
      </c>
      <c r="AF66" s="13" t="n">
        <v>29.0516780926679</v>
      </c>
      <c r="AG66" s="13" t="n">
        <v>22.4706928185756</v>
      </c>
      <c r="AH66" s="13" t="n">
        <v>30.4713419948212</v>
      </c>
      <c r="AI66" s="15" t="n">
        <v>317.726820120798</v>
      </c>
      <c r="AJ66" s="15" t="n">
        <v>190.451815562568</v>
      </c>
      <c r="AK66" s="15" t="n">
        <f aca="false">_xlfn.IFS(AND(H66="Pine",F66="n"),0.198*AF66^-0.757*AG66^1.342*AH66^0.642,AND(H66="Pine",F66="a"),0.144*AF66^-0.507*AG66^1.299*AH66^0.524,H66="Spruce",0.068*AF66^0.082*AG66^0.787*AH66^1.11,H66="Birch",0.183*AF66^-0.171*AG66^0.806*AH66^0.803,H66="Alder",0.048*AF66^0.156*AG66^0.514*AH66^1.165,H66="Oak",0.132*AF66^-0.037*AG66^0.633*AH66^1.039,H66="Aspen",0.445*AF66^0.651*AG66^-0.617*AH66^1.049)</f>
        <v>29.0919726155378</v>
      </c>
      <c r="AL66" s="15" t="n">
        <v>35.4754935000676</v>
      </c>
      <c r="AM66" s="15" t="n">
        <v>4.61793902820419</v>
      </c>
      <c r="AN66" s="15" t="n">
        <v>230.54524809084</v>
      </c>
      <c r="AO66" s="1" t="n">
        <v>313.321594238281</v>
      </c>
      <c r="AP66" s="1" t="n">
        <v>189.917129516602</v>
      </c>
      <c r="AQ66" s="15" t="n">
        <v>32.9644584655762</v>
      </c>
      <c r="AR66" s="15" t="n">
        <v>34.8093338012695</v>
      </c>
      <c r="AS66" s="15" t="n">
        <v>3.65461444854736</v>
      </c>
      <c r="AT66" s="1" t="n">
        <v>228.381088256836</v>
      </c>
      <c r="AU66" s="1" t="n">
        <v>298.153778076172</v>
      </c>
      <c r="AV66" s="1" t="n">
        <v>183.364303588867</v>
      </c>
      <c r="AW66" s="15" t="n">
        <v>27.6512756347656</v>
      </c>
      <c r="AX66" s="15" t="n">
        <v>34.9633712768555</v>
      </c>
      <c r="AY66" s="15" t="n">
        <v>3.53215408325195</v>
      </c>
      <c r="AZ66" s="1" t="n">
        <v>221.859817504883</v>
      </c>
      <c r="BA66" s="16" t="n">
        <f aca="false">_xlfn.IFS(AI66&lt;10,AI66,AI66&lt;250,AU66,AI66&gt;=250,AO66)</f>
        <v>313.321594238281</v>
      </c>
      <c r="BB66" s="17" t="n">
        <f aca="false">_xlfn.IFS(AI66&lt;10,AJ66,AI66&lt;250,AV66,AI66&gt;=250,AP66)*0.1</f>
        <v>18.9917129516602</v>
      </c>
      <c r="BC66" s="17" t="n">
        <f aca="false">_xlfn.IFS(AI66&lt;10,AK66,AI66&lt;250,AX66,AI66&gt;=250,AQ66)*0.1</f>
        <v>3.29644584655762</v>
      </c>
      <c r="BD66" s="4" t="n">
        <f aca="false">AR66*0.1</f>
        <v>3.48093338012695</v>
      </c>
      <c r="BE66" s="4" t="n">
        <f aca="false">AY66*0.1</f>
        <v>0.353215408325195</v>
      </c>
      <c r="BF66" s="3" t="n">
        <f aca="false">BB66+BD66+BE66</f>
        <v>22.8258617401123</v>
      </c>
      <c r="BG66" s="12" t="n">
        <v>499.847</v>
      </c>
      <c r="BH66" s="12" t="n">
        <f aca="false">BS66*0.04</f>
        <v>486</v>
      </c>
      <c r="BI66" s="7" t="n">
        <f aca="false">BH66/BG66</f>
        <v>0.972297523042051</v>
      </c>
      <c r="BJ66" s="12" t="n">
        <v>12.61</v>
      </c>
      <c r="BK66" s="12" t="n">
        <v>12141</v>
      </c>
      <c r="BL66" s="12" t="n">
        <v>0.4354686737</v>
      </c>
      <c r="BM66" s="12" t="n">
        <v>23.534225464</v>
      </c>
      <c r="BN66" s="12" t="n">
        <v>18.890871244</v>
      </c>
      <c r="BO66" s="12" t="n">
        <v>2.0865032584</v>
      </c>
      <c r="BP66" s="12" t="n">
        <v>17.624629974</v>
      </c>
      <c r="BQ66" s="12" t="n">
        <v>19.269323349</v>
      </c>
      <c r="BR66" s="12" t="n">
        <v>20.307636261</v>
      </c>
      <c r="BS66" s="12" t="n">
        <v>12150</v>
      </c>
      <c r="BT66" s="12" t="n">
        <v>0.3744138181</v>
      </c>
      <c r="BU66" s="12" t="n">
        <v>23.434867859</v>
      </c>
      <c r="BV66" s="12" t="n">
        <v>18.534162412</v>
      </c>
      <c r="BW66" s="12" t="n">
        <v>2.8192041183</v>
      </c>
      <c r="BX66" s="12" t="n">
        <v>17.353773117</v>
      </c>
      <c r="BY66" s="12" t="n">
        <v>19.172872543</v>
      </c>
      <c r="BZ66" s="12" t="n">
        <v>20.328136444</v>
      </c>
      <c r="CA66" s="12" t="n">
        <v>3</v>
      </c>
      <c r="CB66" s="12" t="n">
        <v>248</v>
      </c>
      <c r="CC66" s="12" t="n">
        <v>104.11038891</v>
      </c>
      <c r="CD66" s="12" t="n">
        <v>55.562295827</v>
      </c>
      <c r="CE66" s="12" t="n">
        <v>53</v>
      </c>
      <c r="CF66" s="12" t="n">
        <v>110</v>
      </c>
      <c r="CG66" s="12" t="n">
        <v>151</v>
      </c>
      <c r="CH66" s="12" t="n">
        <v>6</v>
      </c>
      <c r="CI66" s="12" t="n">
        <v>250</v>
      </c>
      <c r="CJ66" s="12" t="n">
        <v>131.37131436</v>
      </c>
      <c r="CK66" s="12" t="n">
        <v>60.286492108</v>
      </c>
      <c r="CL66" s="12" t="n">
        <v>78</v>
      </c>
      <c r="CM66" s="12" t="n">
        <v>139</v>
      </c>
      <c r="CN66" s="12" t="n">
        <v>185</v>
      </c>
      <c r="CO66" s="12" t="n">
        <v>5</v>
      </c>
      <c r="CP66" s="12" t="n">
        <v>247</v>
      </c>
      <c r="CQ66" s="12" t="n">
        <v>95.923607787</v>
      </c>
      <c r="CR66" s="12" t="n">
        <v>45.825416113</v>
      </c>
      <c r="CS66" s="12" t="n">
        <v>55</v>
      </c>
      <c r="CT66" s="12" t="n">
        <v>99</v>
      </c>
      <c r="CU66" s="12" t="n">
        <v>134</v>
      </c>
      <c r="CV66" s="12" t="n">
        <v>0.0047795889</v>
      </c>
      <c r="CW66" s="12" t="n">
        <v>0.051410839</v>
      </c>
      <c r="CX66" s="12" t="n">
        <v>0.005377548</v>
      </c>
      <c r="CY66" s="12" t="n">
        <v>0.0019863244</v>
      </c>
      <c r="CZ66" s="12" t="n">
        <v>0.0049285511</v>
      </c>
      <c r="DA66" s="12" t="n">
        <v>0.0049986742</v>
      </c>
      <c r="DB66" s="12" t="n">
        <v>0.0051490567</v>
      </c>
      <c r="DC66" s="12" t="n">
        <v>0.004775275</v>
      </c>
      <c r="DD66" s="12" t="n">
        <v>0.0526049249</v>
      </c>
      <c r="DE66" s="12" t="n">
        <v>0.0053492231</v>
      </c>
      <c r="DF66" s="12" t="n">
        <v>0.0019280776</v>
      </c>
      <c r="DG66" s="12" t="n">
        <v>0.0049242619</v>
      </c>
      <c r="DH66" s="12" t="n">
        <v>0.0049908455</v>
      </c>
      <c r="DI66" s="12" t="n">
        <v>0.0051309755</v>
      </c>
      <c r="DJ66" s="12" t="n">
        <v>0.0047770245</v>
      </c>
      <c r="DK66" s="12" t="n">
        <v>0.0652712807</v>
      </c>
      <c r="DL66" s="12" t="n">
        <v>0.0053793302</v>
      </c>
      <c r="DM66" s="12" t="n">
        <v>0.0021419709</v>
      </c>
      <c r="DN66" s="12" t="n">
        <v>0.0049361475</v>
      </c>
      <c r="DO66" s="12" t="n">
        <v>0.0050070235</v>
      </c>
      <c r="DP66" s="12" t="n">
        <v>0.0051471046</v>
      </c>
      <c r="DQ66" s="12" t="n">
        <v>2.2326292992</v>
      </c>
      <c r="DR66" s="12" t="n">
        <v>6225.0043945</v>
      </c>
      <c r="DS66" s="12" t="n">
        <v>1586.5238061</v>
      </c>
      <c r="DT66" s="12" t="n">
        <v>652.54664848</v>
      </c>
      <c r="DU66" s="12" t="n">
        <v>1167.3638916</v>
      </c>
      <c r="DV66" s="12" t="n">
        <v>1597.0612793</v>
      </c>
      <c r="DW66" s="12" t="n">
        <v>2008.2578125</v>
      </c>
      <c r="DX66" s="12" t="n">
        <v>2.472648859</v>
      </c>
      <c r="DY66" s="12" t="n">
        <v>6230.940918</v>
      </c>
      <c r="DZ66" s="12" t="n">
        <v>1676.204393</v>
      </c>
      <c r="EA66" s="12" t="n">
        <v>691.93095886</v>
      </c>
      <c r="EB66" s="12" t="n">
        <v>1216.967041</v>
      </c>
      <c r="EC66" s="12" t="n">
        <v>1681.6442871</v>
      </c>
      <c r="ED66" s="12" t="n">
        <v>2124.0603027</v>
      </c>
      <c r="EE66" s="12" t="n">
        <v>1.8694278002</v>
      </c>
      <c r="EF66" s="12" t="n">
        <v>6252.9233398</v>
      </c>
      <c r="EG66" s="12" t="n">
        <v>1462.5571095</v>
      </c>
      <c r="EH66" s="12" t="n">
        <v>588.66170804</v>
      </c>
      <c r="EI66" s="12" t="n">
        <v>1097.0128174</v>
      </c>
      <c r="EJ66" s="12" t="n">
        <v>1473.5678711</v>
      </c>
      <c r="EK66" s="12" t="n">
        <v>1833.9718018</v>
      </c>
      <c r="EL66" s="12" t="n">
        <v>0.0297686439</v>
      </c>
      <c r="EM66" s="12" t="n">
        <v>0.8952134252</v>
      </c>
      <c r="EN66" s="12" t="n">
        <v>0.5418602373</v>
      </c>
      <c r="EO66" s="12" t="n">
        <v>0.1262736409</v>
      </c>
      <c r="EP66" s="12" t="n">
        <v>0.4556902051</v>
      </c>
      <c r="EQ66" s="12" t="n">
        <v>0.5467043519</v>
      </c>
      <c r="ER66" s="12" t="n">
        <v>0.6338273883</v>
      </c>
      <c r="ES66" s="12" t="n">
        <v>0.0827948973</v>
      </c>
      <c r="ET66" s="12" t="n">
        <v>0.8911495805</v>
      </c>
      <c r="EU66" s="12" t="n">
        <v>0.5599348101</v>
      </c>
      <c r="EV66" s="12" t="n">
        <v>0.1279866288</v>
      </c>
      <c r="EW66" s="12" t="n">
        <v>0.472363919</v>
      </c>
      <c r="EX66" s="12" t="n">
        <v>0.5660587549</v>
      </c>
      <c r="EY66" s="12" t="n">
        <v>0.6546368003</v>
      </c>
      <c r="EZ66" s="12" t="n">
        <v>0.0259290747</v>
      </c>
      <c r="FA66" s="12" t="n">
        <v>0.8774626851</v>
      </c>
      <c r="FB66" s="12" t="n">
        <v>0.4948987539</v>
      </c>
      <c r="FC66" s="12" t="n">
        <v>0.1202387556</v>
      </c>
      <c r="FD66" s="12" t="n">
        <v>0.4109914601</v>
      </c>
      <c r="FE66" s="12" t="n">
        <v>0.4939556122</v>
      </c>
      <c r="FF66" s="12" t="n">
        <v>0.5795019269</v>
      </c>
      <c r="FG66" s="12" t="n">
        <v>0.012448295</v>
      </c>
      <c r="FH66" s="12" t="n">
        <v>0.5971208811</v>
      </c>
      <c r="FI66" s="12" t="n">
        <v>0.0558161022</v>
      </c>
      <c r="FJ66" s="12" t="n">
        <v>0.0480171676</v>
      </c>
      <c r="FK66" s="12" t="n">
        <v>0.034139622</v>
      </c>
      <c r="FL66" s="12" t="n">
        <v>0.0418256223</v>
      </c>
      <c r="FM66" s="12" t="n">
        <v>0.056094218</v>
      </c>
      <c r="FN66" s="12" t="n">
        <v>0.0126096867</v>
      </c>
      <c r="FO66" s="12" t="n">
        <v>0.5789464116</v>
      </c>
      <c r="FP66" s="12" t="n">
        <v>0.0544208729</v>
      </c>
      <c r="FQ66" s="12" t="n">
        <v>0.0473426912</v>
      </c>
      <c r="FR66" s="12" t="n">
        <v>0.033475969</v>
      </c>
      <c r="FS66" s="12" t="n">
        <v>0.0408521667</v>
      </c>
      <c r="FT66" s="12" t="n">
        <v>0.0541764572</v>
      </c>
      <c r="FU66" s="12" t="n">
        <v>0.0101565756</v>
      </c>
      <c r="FV66" s="12" t="n">
        <v>0.6527194381</v>
      </c>
      <c r="FW66" s="12" t="n">
        <v>0.0555773308</v>
      </c>
      <c r="FX66" s="12" t="n">
        <v>0.0470896076</v>
      </c>
      <c r="FY66" s="12" t="n">
        <v>0.0345309116</v>
      </c>
      <c r="FZ66" s="12" t="n">
        <v>0.0422050878</v>
      </c>
      <c r="GA66" s="12" t="n">
        <v>0.0560252182</v>
      </c>
    </row>
    <row r="67" customFormat="false" ht="13.8" hidden="false" customHeight="false" outlineLevel="0" collapsed="false">
      <c r="A67" s="13" t="n">
        <v>66</v>
      </c>
      <c r="B67" s="13" t="n">
        <v>249.965217712587</v>
      </c>
      <c r="C67" s="13" t="n">
        <v>51.4381063</v>
      </c>
      <c r="D67" s="13" t="n">
        <v>30.15558243</v>
      </c>
      <c r="E67" s="13" t="n">
        <v>16.69</v>
      </c>
      <c r="F67" s="13" t="s">
        <v>184</v>
      </c>
      <c r="G67" s="13" t="n">
        <v>1</v>
      </c>
      <c r="H67" s="13" t="s">
        <v>185</v>
      </c>
      <c r="I67" s="13" t="n">
        <v>0</v>
      </c>
      <c r="J67" s="13" t="n">
        <v>100</v>
      </c>
      <c r="K67" s="13" t="n">
        <v>620</v>
      </c>
      <c r="L67" s="13" t="n">
        <v>700</v>
      </c>
      <c r="M67" s="13"/>
      <c r="N67" s="13"/>
      <c r="O67" s="13"/>
      <c r="P67" s="14" t="n">
        <f aca="false">_xlfn.IFS(M67=0,K67,M67&gt;0,(J67*K67+M67*N67)/(J67+M67))</f>
        <v>620</v>
      </c>
      <c r="Q67" s="14" t="n">
        <f aca="false">_xlfn.IFS(M67=0,L67,M67&gt;0,(J67*L67+M67*O67)/(J67+M67))</f>
        <v>700</v>
      </c>
      <c r="R67" s="0" t="s">
        <v>183</v>
      </c>
      <c r="S67" s="0" t="n">
        <v>2</v>
      </c>
      <c r="T67" s="0" t="n">
        <v>302311.125</v>
      </c>
      <c r="U67" s="0" t="n">
        <v>5702381.564</v>
      </c>
      <c r="V67" s="1" t="n">
        <v>1289.8628828</v>
      </c>
      <c r="W67" s="1" t="n">
        <v>461.34762871</v>
      </c>
      <c r="X67" s="0" t="n">
        <v>23</v>
      </c>
      <c r="Y67" s="7" t="n">
        <v>1.506522</v>
      </c>
      <c r="Z67" s="7" t="n">
        <v>1.5</v>
      </c>
      <c r="AA67" s="7" t="n">
        <v>0.047604</v>
      </c>
      <c r="AB67" s="15" t="n">
        <f aca="false">SQRT((T67-298142)^2+(U67-5697101)^2)/1000</f>
        <v>6.72799817358206</v>
      </c>
      <c r="AC67" s="0" t="n">
        <v>38</v>
      </c>
      <c r="AD67" s="13" t="n">
        <v>50</v>
      </c>
      <c r="AE67" s="13" t="n">
        <v>56</v>
      </c>
      <c r="AF67" s="13" t="n">
        <v>17.1831866882108</v>
      </c>
      <c r="AG67" s="13" t="n">
        <v>21.4145618687644</v>
      </c>
      <c r="AH67" s="13" t="n">
        <v>38.9643115687024</v>
      </c>
      <c r="AI67" s="15" t="n">
        <v>424.164111811147</v>
      </c>
      <c r="AJ67" s="15" t="n">
        <v>173.577627495618</v>
      </c>
      <c r="AK67" s="15" t="n">
        <f aca="false">_xlfn.IFS(AND(H67="Pine",F67="n"),0.198*AF67^-0.757*AG67^1.342*AH67^0.642,AND(H67="Pine",F67="a"),0.144*AF67^-0.507*AG67^1.299*AH67^0.524,H67="Spruce",0.068*AF67^0.082*AG67^0.787*AH67^1.11,H67="Birch",0.183*AF67^-0.171*AG67^0.806*AH67^0.803,H67="Alder",0.048*AF67^0.156*AG67^0.514*AH67^1.165,H67="Oak",0.132*AF67^-0.037*AG67^0.633*AH67^1.039,H67="Aspen",0.445*AF67^0.651*AG67^-0.617*AH67^1.049)</f>
        <v>12.4241208156269</v>
      </c>
      <c r="AL67" s="15" t="n">
        <v>13.1757658062728</v>
      </c>
      <c r="AM67" s="15" t="n">
        <v>6.9004516343728</v>
      </c>
      <c r="AN67" s="15" t="n">
        <v>193.653844936263</v>
      </c>
      <c r="AO67" s="1" t="n">
        <v>408.256591796875</v>
      </c>
      <c r="AP67" s="1" t="n">
        <v>163.742965698242</v>
      </c>
      <c r="AQ67" s="15" t="n">
        <v>10.4128141403198</v>
      </c>
      <c r="AR67" s="15" t="n">
        <v>17.1720561981201</v>
      </c>
      <c r="AS67" s="15" t="n">
        <v>7.41246318817139</v>
      </c>
      <c r="AT67" s="1" t="n">
        <v>188.327484130859</v>
      </c>
      <c r="AU67" s="1" t="n">
        <v>406.9501953125</v>
      </c>
      <c r="AV67" s="1" t="n">
        <v>160.641540527344</v>
      </c>
      <c r="AW67" s="15" t="n">
        <v>10.2203702926636</v>
      </c>
      <c r="AX67" s="15" t="n">
        <v>14.8327474594116</v>
      </c>
      <c r="AY67" s="15" t="n">
        <v>6.81145429611206</v>
      </c>
      <c r="AZ67" s="1" t="n">
        <v>182.285736083984</v>
      </c>
      <c r="BA67" s="16" t="n">
        <f aca="false">_xlfn.IFS(AI67&lt;10,AI67,AI67&lt;250,AU67,AI67&gt;=250,AO67)</f>
        <v>408.256591796875</v>
      </c>
      <c r="BB67" s="17" t="n">
        <f aca="false">_xlfn.IFS(AI67&lt;10,AJ67,AI67&lt;250,AV67,AI67&gt;=250,AP67)*0.1</f>
        <v>16.3742965698242</v>
      </c>
      <c r="BC67" s="17" t="n">
        <f aca="false">_xlfn.IFS(AI67&lt;10,AK67,AI67&lt;250,AX67,AI67&gt;=250,AQ67)*0.1</f>
        <v>1.04128141403198</v>
      </c>
      <c r="BD67" s="4" t="n">
        <f aca="false">AR67*0.1</f>
        <v>1.71720561981201</v>
      </c>
      <c r="BE67" s="4" t="n">
        <f aca="false">AY67*0.1</f>
        <v>0.681145429611206</v>
      </c>
      <c r="BF67" s="3" t="n">
        <f aca="false">BB67+BD67+BE67</f>
        <v>18.7726476192474</v>
      </c>
      <c r="BG67" s="12" t="n">
        <v>249.931</v>
      </c>
      <c r="BH67" s="12" t="n">
        <f aca="false">BS67*0.04</f>
        <v>249.52</v>
      </c>
      <c r="BI67" s="7" t="n">
        <f aca="false">BH67/BG67</f>
        <v>0.998355546130732</v>
      </c>
      <c r="BJ67" s="12" t="n">
        <v>8.92</v>
      </c>
      <c r="BK67" s="12" t="n">
        <v>6237</v>
      </c>
      <c r="BL67" s="12" t="n">
        <v>15.753612518</v>
      </c>
      <c r="BM67" s="12" t="n">
        <v>23.414297104</v>
      </c>
      <c r="BN67" s="12" t="n">
        <v>19.493892678</v>
      </c>
      <c r="BO67" s="12" t="n">
        <v>1.4172901314</v>
      </c>
      <c r="BP67" s="12" t="n">
        <v>18.503990173</v>
      </c>
      <c r="BQ67" s="12" t="n">
        <v>19.353097916</v>
      </c>
      <c r="BR67" s="12" t="n">
        <v>20.402616501</v>
      </c>
      <c r="BS67" s="12" t="n">
        <v>6238</v>
      </c>
      <c r="BT67" s="12" t="n">
        <v>15.678208351</v>
      </c>
      <c r="BU67" s="12" t="n">
        <v>24.017147064</v>
      </c>
      <c r="BV67" s="12" t="n">
        <v>19.817457892</v>
      </c>
      <c r="BW67" s="12" t="n">
        <v>1.4803410505</v>
      </c>
      <c r="BX67" s="12" t="n">
        <v>18.807889938</v>
      </c>
      <c r="BY67" s="12" t="n">
        <v>19.685771942</v>
      </c>
      <c r="BZ67" s="12" t="n">
        <v>20.765317917</v>
      </c>
      <c r="CA67" s="12" t="n">
        <v>7</v>
      </c>
      <c r="CB67" s="12" t="n">
        <v>240</v>
      </c>
      <c r="CC67" s="12" t="n">
        <v>106.2161163</v>
      </c>
      <c r="CD67" s="12" t="n">
        <v>45.591358687</v>
      </c>
      <c r="CE67" s="12" t="n">
        <v>66</v>
      </c>
      <c r="CF67" s="12" t="n">
        <v>106</v>
      </c>
      <c r="CG67" s="12" t="n">
        <v>146</v>
      </c>
      <c r="CH67" s="12" t="n">
        <v>10</v>
      </c>
      <c r="CI67" s="12" t="n">
        <v>249</v>
      </c>
      <c r="CJ67" s="12" t="n">
        <v>127.26176164</v>
      </c>
      <c r="CK67" s="12" t="n">
        <v>54.453429007</v>
      </c>
      <c r="CL67" s="12" t="n">
        <v>80</v>
      </c>
      <c r="CM67" s="12" t="n">
        <v>128</v>
      </c>
      <c r="CN67" s="12" t="n">
        <v>175</v>
      </c>
      <c r="CO67" s="12" t="n">
        <v>8</v>
      </c>
      <c r="CP67" s="12" t="n">
        <v>214</v>
      </c>
      <c r="CQ67" s="12" t="n">
        <v>99.021720618</v>
      </c>
      <c r="CR67" s="12" t="n">
        <v>41.038059138</v>
      </c>
      <c r="CS67" s="12" t="n">
        <v>64</v>
      </c>
      <c r="CT67" s="12" t="n">
        <v>98</v>
      </c>
      <c r="CU67" s="12" t="n">
        <v>134</v>
      </c>
      <c r="CV67" s="12" t="n">
        <v>0.0048018093</v>
      </c>
      <c r="CW67" s="12" t="n">
        <v>0.0378365181</v>
      </c>
      <c r="CX67" s="12" t="n">
        <v>0.0052183424</v>
      </c>
      <c r="CY67" s="12" t="n">
        <v>0.0009734888</v>
      </c>
      <c r="CZ67" s="12" t="n">
        <v>0.0049627433</v>
      </c>
      <c r="DA67" s="12" t="n">
        <v>0.0050388444</v>
      </c>
      <c r="DB67" s="12" t="n">
        <v>0.0051939245</v>
      </c>
      <c r="DC67" s="12" t="n">
        <v>0.0047887685</v>
      </c>
      <c r="DD67" s="12" t="n">
        <v>0.0597149767</v>
      </c>
      <c r="DE67" s="12" t="n">
        <v>0.0052124853</v>
      </c>
      <c r="DF67" s="12" t="n">
        <v>0.0012073537</v>
      </c>
      <c r="DG67" s="12" t="n">
        <v>0.0049525234</v>
      </c>
      <c r="DH67" s="12" t="n">
        <v>0.0050292481</v>
      </c>
      <c r="DI67" s="12" t="n">
        <v>0.0051809875</v>
      </c>
      <c r="DJ67" s="12" t="n">
        <v>0.0047930148</v>
      </c>
      <c r="DK67" s="12" t="n">
        <v>0.0466344766</v>
      </c>
      <c r="DL67" s="12" t="n">
        <v>0.0052466076</v>
      </c>
      <c r="DM67" s="12" t="n">
        <v>0.0011796844</v>
      </c>
      <c r="DN67" s="12" t="n">
        <v>0.0049646855</v>
      </c>
      <c r="DO67" s="12" t="n">
        <v>0.005048831</v>
      </c>
      <c r="DP67" s="12" t="n">
        <v>0.0052093212</v>
      </c>
      <c r="DQ67" s="12" t="n">
        <v>3.1303858757</v>
      </c>
      <c r="DR67" s="12" t="n">
        <v>3659.7736816</v>
      </c>
      <c r="DS67" s="12" t="n">
        <v>1184.3375322</v>
      </c>
      <c r="DT67" s="12" t="n">
        <v>466.67334588</v>
      </c>
      <c r="DU67" s="12" t="n">
        <v>865.71795654</v>
      </c>
      <c r="DV67" s="12" t="n">
        <v>1176.2756348</v>
      </c>
      <c r="DW67" s="12" t="n">
        <v>1489.7977295</v>
      </c>
      <c r="DX67" s="12" t="n">
        <v>2.2771027088</v>
      </c>
      <c r="DY67" s="12" t="n">
        <v>4740.2836914</v>
      </c>
      <c r="DZ67" s="12" t="n">
        <v>1293.460597</v>
      </c>
      <c r="EA67" s="12" t="n">
        <v>532.17766541</v>
      </c>
      <c r="EB67" s="12" t="n">
        <v>925.97991943</v>
      </c>
      <c r="EC67" s="12" t="n">
        <v>1273.2838135</v>
      </c>
      <c r="ED67" s="12" t="n">
        <v>1638.4780273</v>
      </c>
      <c r="EE67" s="12" t="n">
        <v>2.4403469563</v>
      </c>
      <c r="EF67" s="12" t="n">
        <v>3636.4575195</v>
      </c>
      <c r="EG67" s="12" t="n">
        <v>1133.0532308</v>
      </c>
      <c r="EH67" s="12" t="n">
        <v>442.73020631</v>
      </c>
      <c r="EI67" s="12" t="n">
        <v>834.47918701</v>
      </c>
      <c r="EJ67" s="12" t="n">
        <v>1130.8669434</v>
      </c>
      <c r="EK67" s="12" t="n">
        <v>1422.0316162</v>
      </c>
      <c r="EL67" s="12" t="n">
        <v>0.0829044357</v>
      </c>
      <c r="EM67" s="12" t="n">
        <v>0.8934529424</v>
      </c>
      <c r="EN67" s="12" t="n">
        <v>0.5221262299</v>
      </c>
      <c r="EO67" s="12" t="n">
        <v>0.1223848559</v>
      </c>
      <c r="EP67" s="12" t="n">
        <v>0.4376943111</v>
      </c>
      <c r="EQ67" s="12" t="n">
        <v>0.5262339711</v>
      </c>
      <c r="ER67" s="12" t="n">
        <v>0.6088696718</v>
      </c>
      <c r="ES67" s="12" t="n">
        <v>0.1357412934</v>
      </c>
      <c r="ET67" s="12" t="n">
        <v>0.8782807589</v>
      </c>
      <c r="EU67" s="12" t="n">
        <v>0.5591047073</v>
      </c>
      <c r="EV67" s="12" t="n">
        <v>0.1227388797</v>
      </c>
      <c r="EW67" s="12" t="n">
        <v>0.47509408</v>
      </c>
      <c r="EX67" s="12" t="n">
        <v>0.5651648045</v>
      </c>
      <c r="EY67" s="12" t="n">
        <v>0.6483971477</v>
      </c>
      <c r="EZ67" s="12" t="n">
        <v>0.0727644265</v>
      </c>
      <c r="FA67" s="12" t="n">
        <v>0.8491578698</v>
      </c>
      <c r="FB67" s="12" t="n">
        <v>0.4948844571</v>
      </c>
      <c r="FC67" s="12" t="n">
        <v>0.1174285029</v>
      </c>
      <c r="FD67" s="12" t="n">
        <v>0.4136208296</v>
      </c>
      <c r="FE67" s="12" t="n">
        <v>0.4957461655</v>
      </c>
      <c r="FF67" s="12" t="n">
        <v>0.5770556927</v>
      </c>
      <c r="FG67" s="12" t="n">
        <v>0.0154637974</v>
      </c>
      <c r="FH67" s="12" t="n">
        <v>0.5043926835</v>
      </c>
      <c r="FI67" s="12" t="n">
        <v>0.0555517165</v>
      </c>
      <c r="FJ67" s="12" t="n">
        <v>0.0319614727</v>
      </c>
      <c r="FK67" s="12" t="n">
        <v>0.0384539403</v>
      </c>
      <c r="FL67" s="12" t="n">
        <v>0.0470210239</v>
      </c>
      <c r="FM67" s="12" t="n">
        <v>0.0609443225</v>
      </c>
      <c r="FN67" s="12" t="n">
        <v>0.0127681615</v>
      </c>
      <c r="FO67" s="12" t="n">
        <v>0.5751015544</v>
      </c>
      <c r="FP67" s="12" t="n">
        <v>0.0545578935</v>
      </c>
      <c r="FQ67" s="12" t="n">
        <v>0.0325928333</v>
      </c>
      <c r="FR67" s="12" t="n">
        <v>0.0375236459</v>
      </c>
      <c r="FS67" s="12" t="n">
        <v>0.0459429622</v>
      </c>
      <c r="FT67" s="12" t="n">
        <v>0.0600443073</v>
      </c>
      <c r="FU67" s="12" t="n">
        <v>0.0159162991</v>
      </c>
      <c r="FV67" s="12" t="n">
        <v>0.5559175611</v>
      </c>
      <c r="FW67" s="12" t="n">
        <v>0.056469262</v>
      </c>
      <c r="FX67" s="12" t="n">
        <v>0.0328793361</v>
      </c>
      <c r="FY67" s="12" t="n">
        <v>0.0393976755</v>
      </c>
      <c r="FZ67" s="12" t="n">
        <v>0.0477264337</v>
      </c>
      <c r="GA67" s="12" t="n">
        <v>0.0619342886</v>
      </c>
    </row>
    <row r="68" customFormat="false" ht="13.8" hidden="false" customHeight="false" outlineLevel="0" collapsed="false">
      <c r="A68" s="13" t="n">
        <v>67</v>
      </c>
      <c r="B68" s="13" t="n">
        <v>249.965217712587</v>
      </c>
      <c r="C68" s="13" t="n">
        <v>51.43780589</v>
      </c>
      <c r="D68" s="13" t="n">
        <v>30.15855432</v>
      </c>
      <c r="E68" s="13" t="n">
        <v>15.17</v>
      </c>
      <c r="F68" s="13" t="s">
        <v>181</v>
      </c>
      <c r="G68" s="13" t="n">
        <v>0</v>
      </c>
      <c r="H68" s="13" t="s">
        <v>185</v>
      </c>
      <c r="I68" s="13" t="n">
        <v>0</v>
      </c>
      <c r="J68" s="13" t="n">
        <v>95</v>
      </c>
      <c r="K68" s="13" t="n">
        <v>944</v>
      </c>
      <c r="L68" s="13" t="n">
        <v>11300</v>
      </c>
      <c r="M68" s="13"/>
      <c r="N68" s="13"/>
      <c r="O68" s="13"/>
      <c r="P68" s="14" t="n">
        <f aca="false">_xlfn.IFS(M68=0,K68,M68&gt;0,(J68*K68+M68*N68)/(J68+M68))</f>
        <v>944</v>
      </c>
      <c r="Q68" s="14" t="n">
        <f aca="false">_xlfn.IFS(M68=0,L68,M68&gt;0,(J68*L68+M68*O68)/(J68+M68))</f>
        <v>11300</v>
      </c>
      <c r="R68" s="0" t="s">
        <v>183</v>
      </c>
      <c r="S68" s="0" t="n">
        <v>2</v>
      </c>
      <c r="T68" s="0" t="n">
        <v>302518.648</v>
      </c>
      <c r="U68" s="0" t="n">
        <v>5702343.872</v>
      </c>
      <c r="V68" s="1" t="n">
        <v>1147.2855496</v>
      </c>
      <c r="W68" s="1" t="n">
        <v>409.94191332</v>
      </c>
      <c r="X68" s="0" t="n">
        <v>23</v>
      </c>
      <c r="Y68" s="7" t="n">
        <v>1.369565</v>
      </c>
      <c r="Z68" s="7" t="n">
        <v>1.39</v>
      </c>
      <c r="AA68" s="7" t="n">
        <v>0.074919</v>
      </c>
      <c r="AB68" s="15" t="n">
        <f aca="false">SQRT((T68-298142)^2+(U68-5697101)^2)/1000</f>
        <v>6.8295500967701</v>
      </c>
      <c r="AC68" s="0" t="n">
        <v>40</v>
      </c>
      <c r="AD68" s="13" t="n">
        <v>32</v>
      </c>
      <c r="AE68" s="13" t="n">
        <v>64</v>
      </c>
      <c r="AF68" s="13" t="n">
        <v>21.3635203091625</v>
      </c>
      <c r="AG68" s="13" t="n">
        <v>24.8073563171606</v>
      </c>
      <c r="AH68" s="13" t="n">
        <v>43.0206720424702</v>
      </c>
      <c r="AI68" s="15" t="n">
        <v>499.082923186335</v>
      </c>
      <c r="AJ68" s="15" t="n">
        <v>218.420115149628</v>
      </c>
      <c r="AK68" s="15" t="n">
        <f aca="false">_xlfn.IFS(AND(H68="Pine",F68="n"),0.198*AF68^-0.757*AG68^1.342*AH68^0.642,AND(H68="Pine",F68="a"),0.144*AF68^-0.507*AG68^1.299*AH68^0.524,H68="Spruce",0.068*AF68^0.082*AG68^0.787*AH68^1.11,H68="Birch",0.183*AF68^-0.171*AG68^0.806*AH68^0.803,H68="Alder",0.048*AF68^0.156*AG68^0.514*AH68^1.165,H68="Oak",0.132*AF68^-0.037*AG68^0.633*AH68^1.039,H68="Aspen",0.445*AF68^0.651*AG68^-0.617*AH68^1.049)</f>
        <v>16.2349379737824</v>
      </c>
      <c r="AL68" s="15" t="n">
        <v>12.8547468268618</v>
      </c>
      <c r="AM68" s="15" t="n">
        <v>6.18903619660578</v>
      </c>
      <c r="AN68" s="15" t="n">
        <v>237.463898173096</v>
      </c>
      <c r="AO68" s="1" t="n">
        <v>485.899658203125</v>
      </c>
      <c r="AP68" s="1" t="n">
        <v>200.336273193359</v>
      </c>
      <c r="AQ68" s="15" t="n">
        <v>12.7592573165894</v>
      </c>
      <c r="AR68" s="15" t="n">
        <v>9.50746250152588</v>
      </c>
      <c r="AS68" s="15" t="n">
        <v>6.71218872070313</v>
      </c>
      <c r="AT68" s="1" t="n">
        <v>216.555923461914</v>
      </c>
      <c r="AU68" s="1" t="n">
        <v>470.393768310547</v>
      </c>
      <c r="AV68" s="1" t="n">
        <v>192.040939331055</v>
      </c>
      <c r="AW68" s="15" t="n">
        <v>12.3330345153809</v>
      </c>
      <c r="AX68" s="15" t="n">
        <v>9.45260143280029</v>
      </c>
      <c r="AY68" s="15" t="n">
        <v>5.13635396957397</v>
      </c>
      <c r="AZ68" s="1" t="n">
        <v>206.629898071289</v>
      </c>
      <c r="BA68" s="16" t="n">
        <f aca="false">_xlfn.IFS(AI68&lt;10,AI68,AI68&lt;250,AU68,AI68&gt;=250,AO68)</f>
        <v>485.899658203125</v>
      </c>
      <c r="BB68" s="17" t="n">
        <f aca="false">_xlfn.IFS(AI68&lt;10,AJ68,AI68&lt;250,AV68,AI68&gt;=250,AP68)*0.1</f>
        <v>20.0336273193359</v>
      </c>
      <c r="BC68" s="17" t="n">
        <f aca="false">_xlfn.IFS(AI68&lt;10,AK68,AI68&lt;250,AX68,AI68&gt;=250,AQ68)*0.1</f>
        <v>1.27592573165894</v>
      </c>
      <c r="BD68" s="4" t="n">
        <f aca="false">AR68*0.1</f>
        <v>0.950746250152588</v>
      </c>
      <c r="BE68" s="4" t="n">
        <f aca="false">AY68*0.1</f>
        <v>0.513635396957397</v>
      </c>
      <c r="BF68" s="3" t="n">
        <f aca="false">BB68+BD68+BE68</f>
        <v>21.4980089664459</v>
      </c>
      <c r="BG68" s="12" t="n">
        <v>249.931</v>
      </c>
      <c r="BH68" s="12" t="n">
        <f aca="false">BS68*0.04</f>
        <v>247.16</v>
      </c>
      <c r="BI68" s="7" t="n">
        <f aca="false">BH68/BG68</f>
        <v>0.988912939971432</v>
      </c>
      <c r="BJ68" s="12" t="n">
        <v>8.92</v>
      </c>
      <c r="BK68" s="12" t="n">
        <v>6179</v>
      </c>
      <c r="BL68" s="12" t="n">
        <v>15.945516586</v>
      </c>
      <c r="BM68" s="12" t="n">
        <v>24.641765594</v>
      </c>
      <c r="BN68" s="12" t="n">
        <v>21.41508868</v>
      </c>
      <c r="BO68" s="12" t="n">
        <v>1.4871883382</v>
      </c>
      <c r="BP68" s="12" t="n">
        <v>20.592517853</v>
      </c>
      <c r="BQ68" s="12" t="n">
        <v>21.697307587</v>
      </c>
      <c r="BR68" s="12" t="n">
        <v>22.473648071</v>
      </c>
      <c r="BS68" s="12" t="n">
        <v>6179</v>
      </c>
      <c r="BT68" s="12" t="n">
        <v>1.3734120131</v>
      </c>
      <c r="BU68" s="12" t="n">
        <v>25.741714478</v>
      </c>
      <c r="BV68" s="12" t="n">
        <v>21.404168991</v>
      </c>
      <c r="BW68" s="12" t="n">
        <v>2.9459854417</v>
      </c>
      <c r="BX68" s="12" t="n">
        <v>20.817533493</v>
      </c>
      <c r="BY68" s="12" t="n">
        <v>22.174976349</v>
      </c>
      <c r="BZ68" s="12" t="n">
        <v>23.04725647</v>
      </c>
      <c r="CA68" s="12" t="n">
        <v>5</v>
      </c>
      <c r="CB68" s="12" t="n">
        <v>244</v>
      </c>
      <c r="CC68" s="12" t="n">
        <v>124.76101621</v>
      </c>
      <c r="CD68" s="12" t="n">
        <v>48.209208279</v>
      </c>
      <c r="CE68" s="12" t="n">
        <v>87</v>
      </c>
      <c r="CF68" s="12" t="n">
        <v>135</v>
      </c>
      <c r="CG68" s="12" t="n">
        <v>164</v>
      </c>
      <c r="CH68" s="12" t="n">
        <v>4</v>
      </c>
      <c r="CI68" s="12" t="n">
        <v>245</v>
      </c>
      <c r="CJ68" s="12" t="n">
        <v>145.73629552</v>
      </c>
      <c r="CK68" s="12" t="n">
        <v>52.398764042</v>
      </c>
      <c r="CL68" s="12" t="n">
        <v>104</v>
      </c>
      <c r="CM68" s="12" t="n">
        <v>154</v>
      </c>
      <c r="CN68" s="12" t="n">
        <v>190</v>
      </c>
      <c r="CO68" s="12" t="n">
        <v>6</v>
      </c>
      <c r="CP68" s="12" t="n">
        <v>228</v>
      </c>
      <c r="CQ68" s="12" t="n">
        <v>112.8698387</v>
      </c>
      <c r="CR68" s="12" t="n">
        <v>42.1995972</v>
      </c>
      <c r="CS68" s="12" t="n">
        <v>79</v>
      </c>
      <c r="CT68" s="12" t="n">
        <v>119</v>
      </c>
      <c r="CU68" s="12" t="n">
        <v>148</v>
      </c>
      <c r="CV68" s="12" t="n">
        <v>0.0047837826</v>
      </c>
      <c r="CW68" s="12" t="n">
        <v>0.0315193273</v>
      </c>
      <c r="CX68" s="12" t="n">
        <v>0.0052548575</v>
      </c>
      <c r="CY68" s="12" t="n">
        <v>0.0012586302</v>
      </c>
      <c r="CZ68" s="12" t="n">
        <v>0.0049572899</v>
      </c>
      <c r="DA68" s="12" t="n">
        <v>0.0050413613</v>
      </c>
      <c r="DB68" s="12" t="n">
        <v>0.0051728659</v>
      </c>
      <c r="DC68" s="12" t="n">
        <v>0.0047958381</v>
      </c>
      <c r="DD68" s="12" t="n">
        <v>0.0364126712</v>
      </c>
      <c r="DE68" s="12" t="n">
        <v>0.0052310513</v>
      </c>
      <c r="DF68" s="12" t="n">
        <v>0.0011517669</v>
      </c>
      <c r="DG68" s="12" t="n">
        <v>0.0049549625</v>
      </c>
      <c r="DH68" s="12" t="n">
        <v>0.0050325855</v>
      </c>
      <c r="DI68" s="12" t="n">
        <v>0.0051651839</v>
      </c>
      <c r="DJ68" s="12" t="n">
        <v>0.00478872</v>
      </c>
      <c r="DK68" s="12" t="n">
        <v>0.0443369336</v>
      </c>
      <c r="DL68" s="12" t="n">
        <v>0.0052752828</v>
      </c>
      <c r="DM68" s="12" t="n">
        <v>0.0014431239</v>
      </c>
      <c r="DN68" s="12" t="n">
        <v>0.0049683526</v>
      </c>
      <c r="DO68" s="12" t="n">
        <v>0.0050485032</v>
      </c>
      <c r="DP68" s="12" t="n">
        <v>0.0051848665</v>
      </c>
      <c r="DQ68" s="12" t="n">
        <v>4.4803590775</v>
      </c>
      <c r="DR68" s="12" t="n">
        <v>4442.5185547</v>
      </c>
      <c r="DS68" s="12" t="n">
        <v>1180.1519062</v>
      </c>
      <c r="DT68" s="12" t="n">
        <v>535.73634384</v>
      </c>
      <c r="DU68" s="12" t="n">
        <v>814.92321777</v>
      </c>
      <c r="DV68" s="12" t="n">
        <v>1139.4609375</v>
      </c>
      <c r="DW68" s="12" t="n">
        <v>1474.0421143</v>
      </c>
      <c r="DX68" s="12" t="n">
        <v>4.7711224556</v>
      </c>
      <c r="DY68" s="12" t="n">
        <v>4289.6757813</v>
      </c>
      <c r="DZ68" s="12" t="n">
        <v>1226.7509397</v>
      </c>
      <c r="EA68" s="12" t="n">
        <v>557.15515191</v>
      </c>
      <c r="EB68" s="12" t="n">
        <v>843.25769043</v>
      </c>
      <c r="EC68" s="12" t="n">
        <v>1177.708252</v>
      </c>
      <c r="ED68" s="12" t="n">
        <v>1543.4448242</v>
      </c>
      <c r="EE68" s="12" t="n">
        <v>4.7248692513</v>
      </c>
      <c r="EF68" s="12" t="n">
        <v>4336.9272461</v>
      </c>
      <c r="EG68" s="12" t="n">
        <v>1121.393886</v>
      </c>
      <c r="EH68" s="12" t="n">
        <v>502.80365141</v>
      </c>
      <c r="EI68" s="12" t="n">
        <v>787.45843506</v>
      </c>
      <c r="EJ68" s="12" t="n">
        <v>1083.1008301</v>
      </c>
      <c r="EK68" s="12" t="n">
        <v>1395.1408691</v>
      </c>
      <c r="EL68" s="12" t="n">
        <v>0.063234821</v>
      </c>
      <c r="EM68" s="12" t="n">
        <v>0.8719941974</v>
      </c>
      <c r="EN68" s="12" t="n">
        <v>0.5368085782</v>
      </c>
      <c r="EO68" s="12" t="n">
        <v>0.1282202195</v>
      </c>
      <c r="EP68" s="12" t="n">
        <v>0.4474570453</v>
      </c>
      <c r="EQ68" s="12" t="n">
        <v>0.5427567363</v>
      </c>
      <c r="ER68" s="12" t="n">
        <v>0.6309129</v>
      </c>
      <c r="ES68" s="12" t="n">
        <v>0.0742479786</v>
      </c>
      <c r="ET68" s="12" t="n">
        <v>0.8783026934</v>
      </c>
      <c r="EU68" s="12" t="n">
        <v>0.555657694</v>
      </c>
      <c r="EV68" s="12" t="n">
        <v>0.1266332113</v>
      </c>
      <c r="EW68" s="12" t="n">
        <v>0.4676131904</v>
      </c>
      <c r="EX68" s="12" t="n">
        <v>0.5613896847</v>
      </c>
      <c r="EY68" s="12" t="n">
        <v>0.6481947899</v>
      </c>
      <c r="EZ68" s="12" t="n">
        <v>0.0523128659</v>
      </c>
      <c r="FA68" s="12" t="n">
        <v>0.8510127664</v>
      </c>
      <c r="FB68" s="12" t="n">
        <v>0.5094141313</v>
      </c>
      <c r="FC68" s="12" t="n">
        <v>0.1185227618</v>
      </c>
      <c r="FD68" s="12" t="n">
        <v>0.4274651706</v>
      </c>
      <c r="FE68" s="12" t="n">
        <v>0.5112208724</v>
      </c>
      <c r="FF68" s="12" t="n">
        <v>0.5932748914</v>
      </c>
      <c r="FG68" s="12" t="n">
        <v>0.0161116738</v>
      </c>
      <c r="FH68" s="12" t="n">
        <v>0.4834249318</v>
      </c>
      <c r="FI68" s="12" t="n">
        <v>0.0558506866</v>
      </c>
      <c r="FJ68" s="12" t="n">
        <v>0.0370228165</v>
      </c>
      <c r="FK68" s="12" t="n">
        <v>0.0391084999</v>
      </c>
      <c r="FL68" s="12" t="n">
        <v>0.0477906205</v>
      </c>
      <c r="FM68" s="12" t="n">
        <v>0.0596422404</v>
      </c>
      <c r="FN68" s="12" t="n">
        <v>0.0158058628</v>
      </c>
      <c r="FO68" s="12" t="n">
        <v>0.4957506061</v>
      </c>
      <c r="FP68" s="12" t="n">
        <v>0.0554970081</v>
      </c>
      <c r="FQ68" s="12" t="n">
        <v>0.0366051695</v>
      </c>
      <c r="FR68" s="12" t="n">
        <v>0.0388870835</v>
      </c>
      <c r="FS68" s="12" t="n">
        <v>0.0474594384</v>
      </c>
      <c r="FT68" s="12" t="n">
        <v>0.059612371</v>
      </c>
      <c r="FU68" s="12" t="n">
        <v>0.0139253801</v>
      </c>
      <c r="FV68" s="12" t="n">
        <v>0.5046878457</v>
      </c>
      <c r="FW68" s="12" t="n">
        <v>0.0562248628</v>
      </c>
      <c r="FX68" s="12" t="n">
        <v>0.036905027</v>
      </c>
      <c r="FY68" s="12" t="n">
        <v>0.0396045186</v>
      </c>
      <c r="FZ68" s="12" t="n">
        <v>0.0476976074</v>
      </c>
      <c r="GA68" s="12" t="n">
        <v>0.0602464676</v>
      </c>
    </row>
    <row r="69" customFormat="false" ht="13.8" hidden="false" customHeight="false" outlineLevel="0" collapsed="false">
      <c r="A69" s="13" t="n">
        <v>68</v>
      </c>
      <c r="B69" s="13" t="n">
        <v>999.860870850348</v>
      </c>
      <c r="C69" s="13" t="n">
        <v>51.43752158</v>
      </c>
      <c r="D69" s="13" t="n">
        <v>30.15815198</v>
      </c>
      <c r="E69" s="13" t="n">
        <v>21.24</v>
      </c>
      <c r="F69" s="13" t="s">
        <v>181</v>
      </c>
      <c r="G69" s="13" t="n">
        <v>0</v>
      </c>
      <c r="H69" s="13" t="s">
        <v>186</v>
      </c>
      <c r="I69" s="13" t="n">
        <v>2</v>
      </c>
      <c r="J69" s="13" t="n">
        <v>40</v>
      </c>
      <c r="K69" s="13" t="n">
        <v>420</v>
      </c>
      <c r="L69" s="13" t="n">
        <v>2360</v>
      </c>
      <c r="M69" s="13"/>
      <c r="N69" s="13"/>
      <c r="O69" s="13"/>
      <c r="P69" s="14" t="n">
        <f aca="false">_xlfn.IFS(M69=0,K69,M69&gt;0,(J69*K69+M69*N69)/(J69+M69))</f>
        <v>420</v>
      </c>
      <c r="Q69" s="14" t="n">
        <f aca="false">_xlfn.IFS(M69=0,L69,M69&gt;0,(J69*L69+M69*O69)/(J69+M69))</f>
        <v>2360</v>
      </c>
      <c r="R69" s="0" t="s">
        <v>183</v>
      </c>
      <c r="S69" s="0" t="n">
        <v>3</v>
      </c>
      <c r="T69" s="0" t="n">
        <v>302483.171</v>
      </c>
      <c r="U69" s="0" t="n">
        <v>5702306.411</v>
      </c>
      <c r="V69" s="1" t="n">
        <v>1145.2522682</v>
      </c>
      <c r="W69" s="1" t="n">
        <v>407.75996856</v>
      </c>
      <c r="X69" s="0" t="n">
        <v>35</v>
      </c>
      <c r="Y69" s="7" t="n">
        <v>1.378</v>
      </c>
      <c r="Z69" s="7" t="n">
        <v>1.38</v>
      </c>
      <c r="AA69" s="7" t="n">
        <v>0.044388</v>
      </c>
      <c r="AB69" s="15" t="n">
        <f aca="false">SQRT((T69-298142)^2+(U69-5697101)^2)/1000</f>
        <v>6.77805793204551</v>
      </c>
      <c r="AC69" s="0" t="n">
        <v>40</v>
      </c>
      <c r="AD69" s="13" t="n">
        <v>60</v>
      </c>
      <c r="AE69" s="13" t="n">
        <v>64</v>
      </c>
      <c r="AF69" s="13" t="n">
        <v>26.1891115774742</v>
      </c>
      <c r="AG69" s="13" t="n">
        <v>22.0450360987274</v>
      </c>
      <c r="AH69" s="13" t="n">
        <v>24.7827600595226</v>
      </c>
      <c r="AI69" s="15" t="n">
        <v>235.699807396363</v>
      </c>
      <c r="AJ69" s="15" t="n">
        <v>124.062539574649</v>
      </c>
      <c r="AK69" s="15" t="n">
        <f aca="false">_xlfn.IFS(AND(H69="Pine",F69="n"),0.198*AF69^-0.757*AG69^1.342*AH69^0.642,AND(H69="Pine",F69="a"),0.144*AF69^-0.507*AG69^1.299*AH69^0.524,H69="Spruce",0.068*AF69^0.082*AG69^0.787*AH69^1.11,H69="Birch",0.183*AF69^-0.171*AG69^0.806*AH69^0.803,H69="Alder",0.048*AF69^0.156*AG69^0.514*AH69^1.165,H69="Oak",0.132*AF69^-0.037*AG69^0.633*AH69^1.039,H69="Aspen",0.445*AF69^0.651*AG69^-0.617*AH69^1.049)</f>
        <v>23.2777348907316</v>
      </c>
      <c r="AL69" s="15" t="n">
        <v>13.7609449564413</v>
      </c>
      <c r="AM69" s="15" t="n">
        <v>2.35296270881875</v>
      </c>
      <c r="AN69" s="15" t="n">
        <v>140.176447239909</v>
      </c>
      <c r="AO69" s="1" t="n">
        <v>239.730484008789</v>
      </c>
      <c r="AP69" s="1" t="n">
        <v>100.419853210449</v>
      </c>
      <c r="AQ69" s="15" t="n">
        <v>15.1465377807617</v>
      </c>
      <c r="AR69" s="15" t="n">
        <v>13.439380645752</v>
      </c>
      <c r="AS69" s="15" t="n">
        <v>2.4995265007019</v>
      </c>
      <c r="AT69" s="1" t="n">
        <v>116.358764648438</v>
      </c>
      <c r="AU69" s="1" t="n">
        <v>237.157562255859</v>
      </c>
      <c r="AV69" s="1" t="n">
        <v>119.584449768066</v>
      </c>
      <c r="AW69" s="15" t="n">
        <v>15.4209070205689</v>
      </c>
      <c r="AX69" s="15" t="n">
        <v>11.7787818908691</v>
      </c>
      <c r="AY69" s="15" t="n">
        <v>2.05043530464172</v>
      </c>
      <c r="AZ69" s="1" t="n">
        <v>133.413665771484</v>
      </c>
      <c r="BA69" s="16" t="n">
        <f aca="false">_xlfn.IFS(AI69&lt;10,AI69,AI69&lt;250,AU69,AI69&gt;=250,AO69)</f>
        <v>237.157562255859</v>
      </c>
      <c r="BB69" s="17" t="n">
        <f aca="false">_xlfn.IFS(AI69&lt;10,AJ69,AI69&lt;250,AV69,AI69&gt;=250,AP69)*0.1</f>
        <v>11.9584449768066</v>
      </c>
      <c r="BC69" s="17" t="n">
        <f aca="false">_xlfn.IFS(AI69&lt;10,AK69,AI69&lt;250,AX69,AI69&gt;=250,AQ69)*0.1</f>
        <v>1.17787818908691</v>
      </c>
      <c r="BD69" s="4" t="n">
        <f aca="false">AR69*0.1</f>
        <v>1.3439380645752</v>
      </c>
      <c r="BE69" s="4" t="n">
        <f aca="false">AY69*0.1</f>
        <v>0.205043530464172</v>
      </c>
      <c r="BF69" s="3" t="n">
        <f aca="false">BB69+BD69+BE69</f>
        <v>13.507426571846</v>
      </c>
      <c r="BG69" s="12" t="n">
        <v>999.612</v>
      </c>
      <c r="BH69" s="12" t="n">
        <f aca="false">BS69*0.04</f>
        <v>999.64</v>
      </c>
      <c r="BI69" s="7" t="n">
        <f aca="false">BH69/BG69</f>
        <v>1.00002801086822</v>
      </c>
      <c r="BJ69" s="12" t="n">
        <v>17.84</v>
      </c>
      <c r="BK69" s="12" t="n">
        <v>24991</v>
      </c>
      <c r="BL69" s="12" t="n">
        <v>12.487438202</v>
      </c>
      <c r="BM69" s="12" t="n">
        <v>25.113489151</v>
      </c>
      <c r="BN69" s="12" t="n">
        <v>19.293678603</v>
      </c>
      <c r="BO69" s="12" t="n">
        <v>2.2956585328</v>
      </c>
      <c r="BP69" s="12" t="n">
        <v>17.752086639</v>
      </c>
      <c r="BQ69" s="12" t="n">
        <v>19.327722549</v>
      </c>
      <c r="BR69" s="12" t="n">
        <v>20.797302246</v>
      </c>
      <c r="BS69" s="12" t="n">
        <v>24991</v>
      </c>
      <c r="BT69" s="12" t="n">
        <v>-0.0185856298</v>
      </c>
      <c r="BU69" s="12" t="n">
        <v>25.181308746</v>
      </c>
      <c r="BV69" s="12" t="n">
        <v>19.019378766</v>
      </c>
      <c r="BW69" s="12" t="n">
        <v>2.8008582538</v>
      </c>
      <c r="BX69" s="12" t="n">
        <v>17.511030197</v>
      </c>
      <c r="BY69" s="12" t="n">
        <v>19.257488251</v>
      </c>
      <c r="BZ69" s="12" t="n">
        <v>20.761838913</v>
      </c>
      <c r="CA69" s="12" t="n">
        <v>3</v>
      </c>
      <c r="CB69" s="12" t="n">
        <v>250</v>
      </c>
      <c r="CC69" s="12" t="n">
        <v>108.43014612</v>
      </c>
      <c r="CD69" s="12" t="n">
        <v>53.800372809</v>
      </c>
      <c r="CE69" s="12" t="n">
        <v>60</v>
      </c>
      <c r="CF69" s="12" t="n">
        <v>114</v>
      </c>
      <c r="CG69" s="12" t="n">
        <v>154</v>
      </c>
      <c r="CH69" s="12" t="n">
        <v>6</v>
      </c>
      <c r="CI69" s="12" t="n">
        <v>253</v>
      </c>
      <c r="CJ69" s="12" t="n">
        <v>133.23510497</v>
      </c>
      <c r="CK69" s="12" t="n">
        <v>56.40970931</v>
      </c>
      <c r="CL69" s="12" t="n">
        <v>85</v>
      </c>
      <c r="CM69" s="12" t="n">
        <v>140</v>
      </c>
      <c r="CN69" s="12" t="n">
        <v>182</v>
      </c>
      <c r="CO69" s="12" t="n">
        <v>6</v>
      </c>
      <c r="CP69" s="12" t="n">
        <v>242</v>
      </c>
      <c r="CQ69" s="12" t="n">
        <v>97.910506956</v>
      </c>
      <c r="CR69" s="12" t="n">
        <v>43.649569287</v>
      </c>
      <c r="CS69" s="12" t="n">
        <v>60</v>
      </c>
      <c r="CT69" s="12" t="n">
        <v>100</v>
      </c>
      <c r="CU69" s="12" t="n">
        <v>134</v>
      </c>
      <c r="CV69" s="12" t="n">
        <v>0.0047755805</v>
      </c>
      <c r="CW69" s="12" t="n">
        <v>0.1015521586</v>
      </c>
      <c r="CX69" s="12" t="n">
        <v>0.0053704608</v>
      </c>
      <c r="CY69" s="12" t="n">
        <v>0.0023806313</v>
      </c>
      <c r="CZ69" s="12" t="n">
        <v>0.004935022</v>
      </c>
      <c r="DA69" s="12" t="n">
        <v>0.0050057676</v>
      </c>
      <c r="DB69" s="12" t="n">
        <v>0.0051399902</v>
      </c>
      <c r="DC69" s="12" t="n">
        <v>0.0047744755</v>
      </c>
      <c r="DD69" s="12" t="n">
        <v>0.0784830749</v>
      </c>
      <c r="DE69" s="12" t="n">
        <v>0.0053155573</v>
      </c>
      <c r="DF69" s="12" t="n">
        <v>0.0019678115</v>
      </c>
      <c r="DG69" s="12" t="n">
        <v>0.0049352483</v>
      </c>
      <c r="DH69" s="12" t="n">
        <v>0.0050065652</v>
      </c>
      <c r="DI69" s="12" t="n">
        <v>0.0051297084</v>
      </c>
      <c r="DJ69" s="12" t="n">
        <v>0.0047820006</v>
      </c>
      <c r="DK69" s="12" t="n">
        <v>0.1184371561</v>
      </c>
      <c r="DL69" s="12" t="n">
        <v>0.0053706628</v>
      </c>
      <c r="DM69" s="12" t="n">
        <v>0.0023940933</v>
      </c>
      <c r="DN69" s="12" t="n">
        <v>0.0049484726</v>
      </c>
      <c r="DO69" s="12" t="n">
        <v>0.0050198864</v>
      </c>
      <c r="DP69" s="12" t="n">
        <v>0.0051502483</v>
      </c>
      <c r="DQ69" s="12" t="n">
        <v>1.0343987942</v>
      </c>
      <c r="DR69" s="12" t="n">
        <v>4679.8730469</v>
      </c>
      <c r="DS69" s="12" t="n">
        <v>1381.8760327</v>
      </c>
      <c r="DT69" s="12" t="n">
        <v>608.89082221</v>
      </c>
      <c r="DU69" s="12" t="n">
        <v>970.07757568</v>
      </c>
      <c r="DV69" s="12" t="n">
        <v>1357.269165</v>
      </c>
      <c r="DW69" s="12" t="n">
        <v>1780.5767822</v>
      </c>
      <c r="DX69" s="12" t="n">
        <v>1.1474556923</v>
      </c>
      <c r="DY69" s="12" t="n">
        <v>4697.2685547</v>
      </c>
      <c r="DZ69" s="12" t="n">
        <v>1437.3645443</v>
      </c>
      <c r="EA69" s="12" t="n">
        <v>635.85143991</v>
      </c>
      <c r="EB69" s="12" t="n">
        <v>998.64868164</v>
      </c>
      <c r="EC69" s="12" t="n">
        <v>1398.3057861</v>
      </c>
      <c r="ED69" s="12" t="n">
        <v>1858.2055664</v>
      </c>
      <c r="EE69" s="12" t="n">
        <v>0.7961519361</v>
      </c>
      <c r="EF69" s="12" t="n">
        <v>4399.6298828</v>
      </c>
      <c r="EG69" s="12" t="n">
        <v>1276.8155955</v>
      </c>
      <c r="EH69" s="12" t="n">
        <v>550.91877966</v>
      </c>
      <c r="EI69" s="12" t="n">
        <v>912.96838379</v>
      </c>
      <c r="EJ69" s="12" t="n">
        <v>1257.1702881</v>
      </c>
      <c r="EK69" s="12" t="n">
        <v>1633.5336914</v>
      </c>
      <c r="EL69" s="12" t="n">
        <v>0.0336714871</v>
      </c>
      <c r="EM69" s="12" t="n">
        <v>0.8824878335</v>
      </c>
      <c r="EN69" s="12" t="n">
        <v>0.5193287657</v>
      </c>
      <c r="EO69" s="12" t="n">
        <v>0.129267362</v>
      </c>
      <c r="EP69" s="12" t="n">
        <v>0.4280545414</v>
      </c>
      <c r="EQ69" s="12" t="n">
        <v>0.5214413405</v>
      </c>
      <c r="ER69" s="12" t="n">
        <v>0.6142616868</v>
      </c>
      <c r="ES69" s="12" t="n">
        <v>0.0416880995</v>
      </c>
      <c r="ET69" s="12" t="n">
        <v>0.8957313895</v>
      </c>
      <c r="EU69" s="12" t="n">
        <v>0.5335038659</v>
      </c>
      <c r="EV69" s="12" t="n">
        <v>0.130781369</v>
      </c>
      <c r="EW69" s="12" t="n">
        <v>0.4418945909</v>
      </c>
      <c r="EX69" s="12" t="n">
        <v>0.5360571146</v>
      </c>
      <c r="EY69" s="12" t="n">
        <v>0.6291523576</v>
      </c>
      <c r="EZ69" s="12" t="n">
        <v>0.0439369977</v>
      </c>
      <c r="FA69" s="12" t="n">
        <v>0.8708176017</v>
      </c>
      <c r="FB69" s="12" t="n">
        <v>0.4716549906</v>
      </c>
      <c r="FC69" s="12" t="n">
        <v>0.1211740074</v>
      </c>
      <c r="FD69" s="12" t="n">
        <v>0.3861188889</v>
      </c>
      <c r="FE69" s="12" t="n">
        <v>0.4685816169</v>
      </c>
      <c r="FF69" s="12" t="n">
        <v>0.5565517545</v>
      </c>
      <c r="FG69" s="12" t="n">
        <v>0.0138468575</v>
      </c>
      <c r="FH69" s="12" t="n">
        <v>0.668586731</v>
      </c>
      <c r="FI69" s="12" t="n">
        <v>0.0555166987</v>
      </c>
      <c r="FJ69" s="12" t="n">
        <v>0.0469341743</v>
      </c>
      <c r="FK69" s="12" t="n">
        <v>0.0348314419</v>
      </c>
      <c r="FL69" s="12" t="n">
        <v>0.0424996056</v>
      </c>
      <c r="FM69" s="12" t="n">
        <v>0.0553835668</v>
      </c>
      <c r="FN69" s="12" t="n">
        <v>0.011659259</v>
      </c>
      <c r="FO69" s="12" t="n">
        <v>0.6437597871</v>
      </c>
      <c r="FP69" s="12" t="n">
        <v>0.0548702395</v>
      </c>
      <c r="FQ69" s="12" t="n">
        <v>0.0455479189</v>
      </c>
      <c r="FR69" s="12" t="n">
        <v>0.0348609164</v>
      </c>
      <c r="FS69" s="12" t="n">
        <v>0.0425274149</v>
      </c>
      <c r="FT69" s="12" t="n">
        <v>0.0551812053</v>
      </c>
      <c r="FU69" s="12" t="n">
        <v>0.0142634781</v>
      </c>
      <c r="FV69" s="12" t="n">
        <v>0.7266308069</v>
      </c>
      <c r="FW69" s="12" t="n">
        <v>0.0562630093</v>
      </c>
      <c r="FX69" s="12" t="n">
        <v>0.0464384875</v>
      </c>
      <c r="FY69" s="12" t="n">
        <v>0.0357754678</v>
      </c>
      <c r="FZ69" s="12" t="n">
        <v>0.0433981158</v>
      </c>
      <c r="GA69" s="12" t="n">
        <v>0.0563635789</v>
      </c>
    </row>
    <row r="70" customFormat="false" ht="13.8" hidden="false" customHeight="false" outlineLevel="0" collapsed="false">
      <c r="A70" s="13" t="n">
        <v>69</v>
      </c>
      <c r="B70" s="13" t="n">
        <v>500.343869018386</v>
      </c>
      <c r="C70" s="13" t="n">
        <v>51.38327266</v>
      </c>
      <c r="D70" s="13" t="n">
        <v>30.03197084</v>
      </c>
      <c r="E70" s="13" t="n">
        <v>9.1</v>
      </c>
      <c r="F70" s="13" t="s">
        <v>181</v>
      </c>
      <c r="G70" s="13" t="n">
        <v>0</v>
      </c>
      <c r="H70" s="13" t="s">
        <v>185</v>
      </c>
      <c r="I70" s="13" t="n">
        <v>0</v>
      </c>
      <c r="J70" s="13" t="n">
        <v>88</v>
      </c>
      <c r="K70" s="13" t="n">
        <v>30600</v>
      </c>
      <c r="L70" s="13" t="n">
        <v>323600</v>
      </c>
      <c r="M70" s="13"/>
      <c r="N70" s="13"/>
      <c r="O70" s="13"/>
      <c r="P70" s="14" t="n">
        <f aca="false">_xlfn.IFS(M70=0,K70,M70&gt;0,(J70*K70+M70*N70)/(J70+M70))</f>
        <v>30600</v>
      </c>
      <c r="Q70" s="14" t="n">
        <f aca="false">_xlfn.IFS(M70=0,L70,M70&gt;0,(J70*L70+M70*O70)/(J70+M70))</f>
        <v>323600</v>
      </c>
      <c r="R70" s="0" t="s">
        <v>188</v>
      </c>
      <c r="S70" s="0" t="n">
        <v>1</v>
      </c>
      <c r="T70" s="0" t="n">
        <v>293476.42</v>
      </c>
      <c r="U70" s="0" t="n">
        <v>5696625.491</v>
      </c>
      <c r="V70" s="1" t="n">
        <v>25173.384978</v>
      </c>
      <c r="W70" s="1" t="n">
        <v>10477.431302</v>
      </c>
      <c r="X70" s="0" t="n">
        <v>23</v>
      </c>
      <c r="Y70" s="7" t="n">
        <v>36.591739</v>
      </c>
      <c r="Z70" s="7" t="n">
        <v>37.6</v>
      </c>
      <c r="AA70" s="7" t="n">
        <v>3.771383</v>
      </c>
      <c r="AB70" s="15" t="n">
        <f aca="false">SQRT((T70-298142)^2+(U70-5697101)^2)/1000</f>
        <v>4.68974898533821</v>
      </c>
      <c r="AC70" s="0" t="n">
        <v>264</v>
      </c>
      <c r="AD70" s="13" t="n">
        <v>17</v>
      </c>
      <c r="AE70" s="13" t="n">
        <v>18</v>
      </c>
      <c r="AF70" s="13" t="n">
        <v>7.57462870377156</v>
      </c>
      <c r="AG70" s="13" t="n">
        <v>5.00868674142513</v>
      </c>
      <c r="AH70" s="13" t="n">
        <v>1.44099999748845</v>
      </c>
      <c r="AI70" s="15" t="n">
        <v>5.85328210914751</v>
      </c>
      <c r="AJ70" s="15" t="n">
        <v>1.86284733417833</v>
      </c>
      <c r="AK70" s="15" t="n">
        <f aca="false">_xlfn.IFS(AND(H70="Pine",F70="n"),0.198*AF70^-0.757*AG70^1.342*AH70^0.642,AND(H70="Pine",F70="a"),0.144*AF70^-0.507*AG70^1.299*AH70^0.524,H70="Spruce",0.068*AF70^0.082*AG70^0.787*AH70^1.11,H70="Birch",0.183*AF70^-0.171*AG70^0.806*AH70^0.803,H70="Alder",0.048*AF70^0.156*AG70^0.514*AH70^1.165,H70="Oak",0.132*AF70^-0.037*AG70^0.633*AH70^1.039,H70="Aspen",0.445*AF70^0.651*AG70^-0.617*AH70^1.049)</f>
        <v>0.469764677436767</v>
      </c>
      <c r="AL70" s="15" t="n">
        <v>1.19377435402158</v>
      </c>
      <c r="AM70" s="15" t="n">
        <v>1.05233280489594</v>
      </c>
      <c r="AN70" s="15" t="n">
        <v>4.10895449309585</v>
      </c>
      <c r="AO70" s="1" t="n">
        <v>15.0873651504517</v>
      </c>
      <c r="AP70" s="1" t="n">
        <v>4.70621299743652</v>
      </c>
      <c r="AQ70" s="15" t="n">
        <v>0.993728160858154</v>
      </c>
      <c r="AR70" s="15" t="n">
        <v>2.66772627830505</v>
      </c>
      <c r="AS70" s="15" t="n">
        <v>2.66721773147583</v>
      </c>
      <c r="AT70" s="1" t="n">
        <v>10.0411567687988</v>
      </c>
      <c r="AU70" s="1" t="n">
        <v>8.50598239898682</v>
      </c>
      <c r="AV70" s="1" t="n">
        <v>3.8477144241333</v>
      </c>
      <c r="AW70" s="15" t="n">
        <v>1.09047257900238</v>
      </c>
      <c r="AX70" s="15" t="n">
        <v>2.01445627212524</v>
      </c>
      <c r="AY70" s="15" t="n">
        <v>0.737147748470306</v>
      </c>
      <c r="AZ70" s="1" t="n">
        <v>6.5993185043335</v>
      </c>
      <c r="BA70" s="16" t="n">
        <f aca="false">_xlfn.IFS(AI70&lt;10,AI70,AI70&lt;250,AU70,AI70&gt;=250,AO70)</f>
        <v>5.85328210914751</v>
      </c>
      <c r="BB70" s="17" t="n">
        <f aca="false">_xlfn.IFS(AI70&lt;10,AJ70,AI70&lt;250,AV70,AI70&gt;=250,AP70)*0.1</f>
        <v>0.186284733417833</v>
      </c>
      <c r="BC70" s="17" t="n">
        <f aca="false">_xlfn.IFS(AI70&lt;10,AK70,AI70&lt;250,AX70,AI70&gt;=250,AQ70)*0.1</f>
        <v>0.0469764677436767</v>
      </c>
      <c r="BD70" s="4" t="n">
        <f aca="false">AR70*0.1</f>
        <v>0.266772627830505</v>
      </c>
      <c r="BE70" s="4" t="n">
        <f aca="false">AY70*0.1</f>
        <v>0.0737147748470306</v>
      </c>
      <c r="BF70" s="3" t="n">
        <f aca="false">BB70+BD70+BE70</f>
        <v>0.526772136095369</v>
      </c>
      <c r="BG70" s="12" t="n">
        <v>499.802</v>
      </c>
      <c r="BH70" s="12" t="n">
        <f aca="false">BS70*0.04</f>
        <v>66.64</v>
      </c>
      <c r="BI70" s="7" t="n">
        <f aca="false">BH70/BG70</f>
        <v>0.133332799788716</v>
      </c>
      <c r="BJ70" s="12" t="n">
        <v>12.61</v>
      </c>
      <c r="BK70" s="12" t="n">
        <v>1666</v>
      </c>
      <c r="BL70" s="12" t="n">
        <v>0</v>
      </c>
      <c r="BM70" s="12" t="n">
        <v>5.3225178719</v>
      </c>
      <c r="BN70" s="12" t="n">
        <v>1.9478920192</v>
      </c>
      <c r="BO70" s="12" t="n">
        <v>1.3617895799</v>
      </c>
      <c r="BP70" s="12" t="n">
        <v>0.82006073</v>
      </c>
      <c r="BQ70" s="12" t="n">
        <v>1.7753503323</v>
      </c>
      <c r="BR70" s="12" t="n">
        <v>2.9080305099</v>
      </c>
      <c r="BS70" s="12" t="n">
        <v>1666</v>
      </c>
      <c r="BT70" s="12" t="n">
        <v>0.4498159587</v>
      </c>
      <c r="BU70" s="12" t="n">
        <v>6.4502568245</v>
      </c>
      <c r="BV70" s="12" t="n">
        <v>2.4131673746</v>
      </c>
      <c r="BW70" s="12" t="n">
        <v>1.3435576317</v>
      </c>
      <c r="BX70" s="12" t="n">
        <v>1.3244552612</v>
      </c>
      <c r="BY70" s="12" t="n">
        <v>2.1474676132</v>
      </c>
      <c r="BZ70" s="12" t="n">
        <v>3.2376945019</v>
      </c>
      <c r="CA70" s="12" t="n">
        <v>13</v>
      </c>
      <c r="CB70" s="12" t="n">
        <v>214</v>
      </c>
      <c r="CC70" s="12" t="n">
        <v>110.88656301</v>
      </c>
      <c r="CD70" s="12" t="n">
        <v>29.162525441</v>
      </c>
      <c r="CE70" s="12" t="n">
        <v>91</v>
      </c>
      <c r="CF70" s="12" t="n">
        <v>113</v>
      </c>
      <c r="CG70" s="12" t="n">
        <v>133</v>
      </c>
      <c r="CH70" s="12" t="n">
        <v>28</v>
      </c>
      <c r="CI70" s="12" t="n">
        <v>226</v>
      </c>
      <c r="CJ70" s="12" t="n">
        <v>131.5865743</v>
      </c>
      <c r="CK70" s="12" t="n">
        <v>29.783291163</v>
      </c>
      <c r="CL70" s="12" t="n">
        <v>112</v>
      </c>
      <c r="CM70" s="12" t="n">
        <v>135</v>
      </c>
      <c r="CN70" s="12" t="n">
        <v>153</v>
      </c>
      <c r="CO70" s="12" t="n">
        <v>11</v>
      </c>
      <c r="CP70" s="12" t="n">
        <v>194</v>
      </c>
      <c r="CQ70" s="12" t="n">
        <v>95.452467904</v>
      </c>
      <c r="CR70" s="12" t="n">
        <v>24.115200034</v>
      </c>
      <c r="CS70" s="12" t="n">
        <v>78</v>
      </c>
      <c r="CT70" s="12" t="n">
        <v>96</v>
      </c>
      <c r="CU70" s="12" t="n">
        <v>113</v>
      </c>
      <c r="CV70" s="12" t="n">
        <v>0.004817585</v>
      </c>
      <c r="CW70" s="12" t="n">
        <v>0.0082113398</v>
      </c>
      <c r="CX70" s="12" t="n">
        <v>0.0052219689</v>
      </c>
      <c r="CY70" s="12" t="n">
        <v>0.0002869091</v>
      </c>
      <c r="CZ70" s="12" t="n">
        <v>0.0050492641</v>
      </c>
      <c r="DA70" s="12" t="n">
        <v>0.0051509864</v>
      </c>
      <c r="DB70" s="12" t="n">
        <v>0.0053109578</v>
      </c>
      <c r="DC70" s="12" t="n">
        <v>0.0048139519</v>
      </c>
      <c r="DD70" s="12" t="n">
        <v>0.0087566702</v>
      </c>
      <c r="DE70" s="12" t="n">
        <v>0.0052145997</v>
      </c>
      <c r="DF70" s="12" t="n">
        <v>0.0002995988</v>
      </c>
      <c r="DG70" s="12" t="n">
        <v>0.0050373035</v>
      </c>
      <c r="DH70" s="12" t="n">
        <v>0.0051470404</v>
      </c>
      <c r="DI70" s="12" t="n">
        <v>0.0053031943</v>
      </c>
      <c r="DJ70" s="12" t="n">
        <v>0.0048109489</v>
      </c>
      <c r="DK70" s="12" t="n">
        <v>0.008508631</v>
      </c>
      <c r="DL70" s="12" t="n">
        <v>0.0052542069</v>
      </c>
      <c r="DM70" s="12" t="n">
        <v>0.0003190847</v>
      </c>
      <c r="DN70" s="12" t="n">
        <v>0.005050227</v>
      </c>
      <c r="DO70" s="12" t="n">
        <v>0.0051718112</v>
      </c>
      <c r="DP70" s="12" t="n">
        <v>0.0053682006</v>
      </c>
      <c r="DQ70" s="12" t="n">
        <v>0.1561292261</v>
      </c>
      <c r="DR70" s="12" t="n">
        <v>0.8465204835</v>
      </c>
      <c r="DS70" s="12" t="n">
        <v>0.465055257</v>
      </c>
      <c r="DT70" s="12" t="n">
        <v>0.1105752652</v>
      </c>
      <c r="DU70" s="12" t="n">
        <v>0.3846672177</v>
      </c>
      <c r="DV70" s="12" t="n">
        <v>0.4641702473</v>
      </c>
      <c r="DW70" s="12" t="n">
        <v>0.5437523723</v>
      </c>
      <c r="DX70" s="12" t="n">
        <v>43.714195251</v>
      </c>
      <c r="DY70" s="12" t="n">
        <v>1806.5013428</v>
      </c>
      <c r="DZ70" s="12" t="n">
        <v>620.15609047</v>
      </c>
      <c r="EA70" s="12" t="n">
        <v>302.25045315</v>
      </c>
      <c r="EB70" s="12" t="n">
        <v>379.05734253</v>
      </c>
      <c r="EC70" s="12" t="n">
        <v>579.67480469</v>
      </c>
      <c r="ED70" s="12" t="n">
        <v>817.86230469</v>
      </c>
      <c r="EE70" s="12" t="n">
        <v>45.558929443</v>
      </c>
      <c r="EF70" s="12" t="n">
        <v>1789.8068848</v>
      </c>
      <c r="EG70" s="12" t="n">
        <v>592.26622641</v>
      </c>
      <c r="EH70" s="12" t="n">
        <v>287.09018991</v>
      </c>
      <c r="EI70" s="12" t="n">
        <v>368.16452026</v>
      </c>
      <c r="EJ70" s="12" t="n">
        <v>555.69140625</v>
      </c>
      <c r="EK70" s="12" t="n">
        <v>772.58630371</v>
      </c>
      <c r="EL70" s="12" t="n">
        <v>0.0262297839</v>
      </c>
      <c r="EM70" s="12" t="n">
        <v>0.1845806092</v>
      </c>
      <c r="EN70" s="12" t="n">
        <v>0.0657479292</v>
      </c>
      <c r="EO70" s="12" t="n">
        <v>0.022096886</v>
      </c>
      <c r="EP70" s="12" t="n">
        <v>0.050126832</v>
      </c>
      <c r="EQ70" s="12" t="n">
        <v>0.0616095476</v>
      </c>
      <c r="ER70" s="12" t="n">
        <v>0.0764260441</v>
      </c>
      <c r="ES70" s="12" t="n">
        <v>0.1765989363</v>
      </c>
      <c r="ET70" s="12" t="n">
        <v>0.8297613263</v>
      </c>
      <c r="EU70" s="12" t="n">
        <v>0.5096592113</v>
      </c>
      <c r="EV70" s="12" t="n">
        <v>0.1183429006</v>
      </c>
      <c r="EW70" s="12" t="n">
        <v>0.4236195087</v>
      </c>
      <c r="EX70" s="12" t="n">
        <v>0.5110754967</v>
      </c>
      <c r="EY70" s="12" t="n">
        <v>0.5969375968</v>
      </c>
      <c r="EZ70" s="12" t="n">
        <v>0.1765989363</v>
      </c>
      <c r="FA70" s="12" t="n">
        <v>0.8297613263</v>
      </c>
      <c r="FB70" s="12" t="n">
        <v>0.5096592113</v>
      </c>
      <c r="FC70" s="12" t="n">
        <v>0.1183429006</v>
      </c>
      <c r="FD70" s="12" t="n">
        <v>0.4236195087</v>
      </c>
      <c r="FE70" s="12" t="n">
        <v>0.5110754967</v>
      </c>
      <c r="FF70" s="12" t="n">
        <v>0.5969375968</v>
      </c>
      <c r="FG70" s="12" t="n">
        <v>0.0250578132</v>
      </c>
      <c r="FH70" s="12" t="n">
        <v>0.20414792</v>
      </c>
      <c r="FI70" s="12" t="n">
        <v>0.0645856128</v>
      </c>
      <c r="FJ70" s="12" t="n">
        <v>0.022068681</v>
      </c>
      <c r="FK70" s="12" t="n">
        <v>0.0493383519</v>
      </c>
      <c r="FL70" s="12" t="n">
        <v>0.060265366</v>
      </c>
      <c r="FM70" s="12" t="n">
        <v>0.0751047358</v>
      </c>
      <c r="FN70" s="12" t="n">
        <v>0.0217232201</v>
      </c>
      <c r="FO70" s="12" t="n">
        <v>0.2069213241</v>
      </c>
      <c r="FP70" s="12" t="n">
        <v>0.0638107942</v>
      </c>
      <c r="FQ70" s="12" t="n">
        <v>0.0214182885</v>
      </c>
      <c r="FR70" s="12" t="n">
        <v>0.0485353433</v>
      </c>
      <c r="FS70" s="12" t="n">
        <v>0.0600300096</v>
      </c>
      <c r="FT70" s="12" t="n">
        <v>0.0744185224</v>
      </c>
      <c r="FU70" s="12" t="n">
        <v>0.0217232201</v>
      </c>
      <c r="FV70" s="12" t="n">
        <v>0.2069213241</v>
      </c>
      <c r="FW70" s="12" t="n">
        <v>0.0638107942</v>
      </c>
      <c r="FX70" s="12" t="n">
        <v>0.0214182885</v>
      </c>
      <c r="FY70" s="12" t="n">
        <v>0.0485353433</v>
      </c>
      <c r="FZ70" s="12" t="n">
        <v>0.0600300096</v>
      </c>
      <c r="GA70" s="12" t="n">
        <v>0.0744185224</v>
      </c>
    </row>
    <row r="71" customFormat="false" ht="13.8" hidden="false" customHeight="false" outlineLevel="0" collapsed="false">
      <c r="A71" s="13" t="n">
        <v>70</v>
      </c>
      <c r="B71" s="13" t="n">
        <v>500.343869018386</v>
      </c>
      <c r="C71" s="13" t="n">
        <v>51.38373256</v>
      </c>
      <c r="D71" s="13" t="n">
        <v>30.03266752</v>
      </c>
      <c r="E71" s="13" t="n">
        <v>15.17</v>
      </c>
      <c r="F71" s="13" t="s">
        <v>181</v>
      </c>
      <c r="G71" s="13" t="n">
        <v>0</v>
      </c>
      <c r="H71" s="13" t="s">
        <v>182</v>
      </c>
      <c r="I71" s="13" t="n">
        <v>2</v>
      </c>
      <c r="J71" s="13" t="n">
        <v>92</v>
      </c>
      <c r="K71" s="13" t="n">
        <v>30700</v>
      </c>
      <c r="L71" s="13" t="n">
        <v>1050000</v>
      </c>
      <c r="M71" s="13"/>
      <c r="N71" s="13"/>
      <c r="O71" s="13"/>
      <c r="P71" s="14" t="n">
        <f aca="false">_xlfn.IFS(M71=0,K71,M71&gt;0,(J71*K71+M71*N71)/(J71+M71))</f>
        <v>30700</v>
      </c>
      <c r="Q71" s="14" t="n">
        <f aca="false">_xlfn.IFS(M71=0,L71,M71&gt;0,(J71*L71+M71*O71)/(J71+M71))</f>
        <v>1050000</v>
      </c>
      <c r="R71" s="0" t="s">
        <v>188</v>
      </c>
      <c r="S71" s="0" t="n">
        <v>1</v>
      </c>
      <c r="T71" s="0" t="n">
        <v>293530.887</v>
      </c>
      <c r="U71" s="0" t="n">
        <v>5696679.485</v>
      </c>
      <c r="V71" s="1" t="n">
        <v>22915.338633</v>
      </c>
      <c r="W71" s="1" t="n">
        <v>9952.0092843</v>
      </c>
      <c r="X71" s="0" t="n">
        <v>175</v>
      </c>
      <c r="Y71" s="7" t="n">
        <v>28.709371</v>
      </c>
      <c r="Z71" s="7" t="n">
        <v>29.2</v>
      </c>
      <c r="AA71" s="7" t="n">
        <v>3.668697</v>
      </c>
      <c r="AB71" s="15" t="n">
        <f aca="false">SQRT((T71-298142)^2+(U71-5697101)^2)/1000</f>
        <v>4.63033886384073</v>
      </c>
      <c r="AC71" s="0" t="n">
        <v>265</v>
      </c>
      <c r="AD71" s="13" t="n">
        <v>64</v>
      </c>
      <c r="AE71" s="13" t="n">
        <v>20</v>
      </c>
      <c r="AF71" s="13" t="n">
        <v>6.16314651781053</v>
      </c>
      <c r="AG71" s="13" t="n">
        <v>8.81104237525912</v>
      </c>
      <c r="AH71" s="13" t="n">
        <v>3.81598147483054</v>
      </c>
      <c r="AI71" s="15" t="n">
        <v>27.3551486324361</v>
      </c>
      <c r="AJ71" s="15" t="n">
        <v>14.0525929657572</v>
      </c>
      <c r="AK71" s="15" t="n">
        <f aca="false">_xlfn.IFS(AND(H71="Pine",F71="n"),0.198*AF71^-0.757*AG71^1.342*AH71^0.642,AND(H71="Pine",F71="a"),0.144*AF71^-0.507*AG71^1.299*AH71^0.524,H71="Spruce",0.068*AF71^0.082*AG71^0.787*AH71^1.11,H71="Birch",0.183*AF71^-0.171*AG71^0.806*AH71^0.803,H71="Alder",0.048*AF71^0.156*AG71^0.514*AH71^1.165,H71="Oak",0.132*AF71^-0.037*AG71^0.633*AH71^1.039,H71="Aspen",0.445*AF71^0.651*AG71^-0.617*AH71^1.049)</f>
        <v>2.27047479006635</v>
      </c>
      <c r="AL71" s="15" t="n">
        <v>6.11006248022711</v>
      </c>
      <c r="AM71" s="15" t="n">
        <v>1.13177372846909</v>
      </c>
      <c r="AN71" s="15" t="n">
        <v>21.2944291744534</v>
      </c>
      <c r="AO71" s="1" t="n">
        <v>34.973804473877</v>
      </c>
      <c r="AP71" s="1" t="n">
        <v>26.2233619689941</v>
      </c>
      <c r="AQ71" s="15" t="n">
        <v>3.9858124256134</v>
      </c>
      <c r="AR71" s="15" t="n">
        <v>3.64385366439819</v>
      </c>
      <c r="AS71" s="15" t="n">
        <v>2.04226970672607</v>
      </c>
      <c r="AT71" s="1" t="n">
        <v>31.9094848632812</v>
      </c>
      <c r="AU71" s="1" t="n">
        <v>25.5283660888672</v>
      </c>
      <c r="AV71" s="1" t="n">
        <v>13.8659639358521</v>
      </c>
      <c r="AW71" s="15" t="n">
        <v>2.11503624916077</v>
      </c>
      <c r="AX71" s="15" t="n">
        <v>3.06818914413452</v>
      </c>
      <c r="AY71" s="15" t="n">
        <v>1.14142096042633</v>
      </c>
      <c r="AZ71" s="1" t="n">
        <v>18.0755729675293</v>
      </c>
      <c r="BA71" s="16" t="n">
        <f aca="false">_xlfn.IFS(AI71&lt;10,AI71,AI71&lt;250,AU71,AI71&gt;=250,AO71)</f>
        <v>25.5283660888672</v>
      </c>
      <c r="BB71" s="17" t="n">
        <f aca="false">_xlfn.IFS(AI71&lt;10,AJ71,AI71&lt;250,AV71,AI71&gt;=250,AP71)*0.1</f>
        <v>1.38659639358521</v>
      </c>
      <c r="BC71" s="17" t="n">
        <f aca="false">_xlfn.IFS(AI71&lt;10,AK71,AI71&lt;250,AX71,AI71&gt;=250,AQ71)*0.1</f>
        <v>0.306818914413452</v>
      </c>
      <c r="BD71" s="4" t="n">
        <f aca="false">AR71*0.1</f>
        <v>0.364385366439819</v>
      </c>
      <c r="BE71" s="4" t="n">
        <f aca="false">AY71*0.1</f>
        <v>0.114142096042633</v>
      </c>
      <c r="BF71" s="3" t="n">
        <f aca="false">BB71+BD71+BE71</f>
        <v>1.86512385606766</v>
      </c>
      <c r="BG71" s="12" t="n">
        <v>499.802</v>
      </c>
      <c r="BH71" s="12" t="n">
        <f aca="false">BS71*0.04</f>
        <v>136.92</v>
      </c>
      <c r="BI71" s="7" t="n">
        <f aca="false">BH71/BG71</f>
        <v>0.273948483599505</v>
      </c>
      <c r="BJ71" s="12" t="n">
        <v>12.61</v>
      </c>
      <c r="BK71" s="12" t="n">
        <v>3423</v>
      </c>
      <c r="BL71" s="12" t="n">
        <v>0</v>
      </c>
      <c r="BM71" s="12" t="n">
        <v>9.2579460144</v>
      </c>
      <c r="BN71" s="12" t="n">
        <v>2.8304256456</v>
      </c>
      <c r="BO71" s="12" t="n">
        <v>3.0090476525</v>
      </c>
      <c r="BP71" s="12" t="n">
        <v>0</v>
      </c>
      <c r="BQ71" s="12" t="n">
        <v>1.4540519714</v>
      </c>
      <c r="BR71" s="12" t="n">
        <v>5.8394708633</v>
      </c>
      <c r="BS71" s="12" t="n">
        <v>3423</v>
      </c>
      <c r="BT71" s="12" t="n">
        <v>0.5427540541</v>
      </c>
      <c r="BU71" s="12" t="n">
        <v>9.7997303009</v>
      </c>
      <c r="BV71" s="12" t="n">
        <v>5.5778690711</v>
      </c>
      <c r="BW71" s="12" t="n">
        <v>2.1948275424</v>
      </c>
      <c r="BX71" s="12" t="n">
        <v>3.9128370285</v>
      </c>
      <c r="BY71" s="12" t="n">
        <v>5.9676036835</v>
      </c>
      <c r="BZ71" s="12" t="n">
        <v>7.3150081635</v>
      </c>
      <c r="CA71" s="12" t="n">
        <v>23</v>
      </c>
      <c r="CB71" s="12" t="n">
        <v>224</v>
      </c>
      <c r="CC71" s="12" t="n">
        <v>130.31157487</v>
      </c>
      <c r="CD71" s="12" t="n">
        <v>33.455230828</v>
      </c>
      <c r="CE71" s="12" t="n">
        <v>107</v>
      </c>
      <c r="CF71" s="12" t="n">
        <v>133</v>
      </c>
      <c r="CG71" s="12" t="n">
        <v>156</v>
      </c>
      <c r="CH71" s="12" t="n">
        <v>34</v>
      </c>
      <c r="CI71" s="12" t="n">
        <v>233</v>
      </c>
      <c r="CJ71" s="12" t="n">
        <v>141.58654654</v>
      </c>
      <c r="CK71" s="12" t="n">
        <v>34.222205688</v>
      </c>
      <c r="CL71" s="12" t="n">
        <v>117</v>
      </c>
      <c r="CM71" s="12" t="n">
        <v>145</v>
      </c>
      <c r="CN71" s="12" t="n">
        <v>168</v>
      </c>
      <c r="CO71" s="12" t="n">
        <v>21</v>
      </c>
      <c r="CP71" s="12" t="n">
        <v>205</v>
      </c>
      <c r="CQ71" s="12" t="n">
        <v>100.52075948</v>
      </c>
      <c r="CR71" s="12" t="n">
        <v>26.277402821</v>
      </c>
      <c r="CS71" s="12" t="n">
        <v>82</v>
      </c>
      <c r="CT71" s="12" t="n">
        <v>101</v>
      </c>
      <c r="CU71" s="12" t="n">
        <v>119</v>
      </c>
      <c r="CV71" s="12" t="n">
        <v>0.0048100431</v>
      </c>
      <c r="CW71" s="12" t="n">
        <v>0.0081410389</v>
      </c>
      <c r="CX71" s="12" t="n">
        <v>0.0052164549</v>
      </c>
      <c r="CY71" s="12" t="n">
        <v>0.0002572002</v>
      </c>
      <c r="CZ71" s="12" t="n">
        <v>0.0050549232</v>
      </c>
      <c r="DA71" s="12" t="n">
        <v>0.0051533231</v>
      </c>
      <c r="DB71" s="12" t="n">
        <v>0.0053016129</v>
      </c>
      <c r="DC71" s="12" t="n">
        <v>0.004800187</v>
      </c>
      <c r="DD71" s="12" t="n">
        <v>0.0083566261</v>
      </c>
      <c r="DE71" s="12" t="n">
        <v>0.0052143017</v>
      </c>
      <c r="DF71" s="12" t="n">
        <v>0.0002612688</v>
      </c>
      <c r="DG71" s="12" t="n">
        <v>0.0050501935</v>
      </c>
      <c r="DH71" s="12" t="n">
        <v>0.0051497519</v>
      </c>
      <c r="DI71" s="12" t="n">
        <v>0.0053042602</v>
      </c>
      <c r="DJ71" s="12" t="n">
        <v>0.0048274407</v>
      </c>
      <c r="DK71" s="12" t="n">
        <v>0.0081014792</v>
      </c>
      <c r="DL71" s="12" t="n">
        <v>0.005232367</v>
      </c>
      <c r="DM71" s="12" t="n">
        <v>0.0002595412</v>
      </c>
      <c r="DN71" s="12" t="n">
        <v>0.0050676172</v>
      </c>
      <c r="DO71" s="12" t="n">
        <v>0.0051665776</v>
      </c>
      <c r="DP71" s="12" t="n">
        <v>0.0053177853</v>
      </c>
      <c r="DQ71" s="12" t="n">
        <v>0.0629242212</v>
      </c>
      <c r="DR71" s="12" t="n">
        <v>0.8100804687</v>
      </c>
      <c r="DS71" s="12" t="n">
        <v>0.4173015015</v>
      </c>
      <c r="DT71" s="12" t="n">
        <v>0.1051058127</v>
      </c>
      <c r="DU71" s="12" t="n">
        <v>0.3459821641</v>
      </c>
      <c r="DV71" s="12" t="n">
        <v>0.4119890928</v>
      </c>
      <c r="DW71" s="12" t="n">
        <v>0.4846203923</v>
      </c>
      <c r="DX71" s="12" t="n">
        <v>70.941902161</v>
      </c>
      <c r="DY71" s="12" t="n">
        <v>2157.4145508</v>
      </c>
      <c r="DZ71" s="12" t="n">
        <v>628.33037777</v>
      </c>
      <c r="EA71" s="12" t="n">
        <v>242.59855227</v>
      </c>
      <c r="EB71" s="12" t="n">
        <v>456.46850586</v>
      </c>
      <c r="EC71" s="12" t="n">
        <v>605.62261963</v>
      </c>
      <c r="ED71" s="12" t="n">
        <v>767.88293457</v>
      </c>
      <c r="EE71" s="12" t="n">
        <v>63.173778534</v>
      </c>
      <c r="EF71" s="12" t="n">
        <v>2140.6464844</v>
      </c>
      <c r="EG71" s="12" t="n">
        <v>599.48515857</v>
      </c>
      <c r="EH71" s="12" t="n">
        <v>227.27064088</v>
      </c>
      <c r="EI71" s="12" t="n">
        <v>439.16055298</v>
      </c>
      <c r="EJ71" s="12" t="n">
        <v>579.93841553</v>
      </c>
      <c r="EK71" s="12" t="n">
        <v>728.06939697</v>
      </c>
      <c r="EL71" s="12" t="n">
        <v>0.0251277648</v>
      </c>
      <c r="EM71" s="12" t="n">
        <v>0.1685296297</v>
      </c>
      <c r="EN71" s="12" t="n">
        <v>0.0617675458</v>
      </c>
      <c r="EO71" s="12" t="n">
        <v>0.0179664696</v>
      </c>
      <c r="EP71" s="12" t="n">
        <v>0.0494840816</v>
      </c>
      <c r="EQ71" s="12" t="n">
        <v>0.0581772737</v>
      </c>
      <c r="ER71" s="12" t="n">
        <v>0.0696216524</v>
      </c>
      <c r="ES71" s="12" t="n">
        <v>0.0419844836</v>
      </c>
      <c r="ET71" s="12" t="n">
        <v>0.8612389565</v>
      </c>
      <c r="EU71" s="12" t="n">
        <v>0.4641540665</v>
      </c>
      <c r="EV71" s="12" t="n">
        <v>0.1158896836</v>
      </c>
      <c r="EW71" s="12" t="n">
        <v>0.3833359778</v>
      </c>
      <c r="EX71" s="12" t="n">
        <v>0.4602407515</v>
      </c>
      <c r="EY71" s="12" t="n">
        <v>0.5403463244</v>
      </c>
      <c r="EZ71" s="12" t="n">
        <v>0.0419844836</v>
      </c>
      <c r="FA71" s="12" t="n">
        <v>0.8612389565</v>
      </c>
      <c r="FB71" s="12" t="n">
        <v>0.4641540665</v>
      </c>
      <c r="FC71" s="12" t="n">
        <v>0.1158896836</v>
      </c>
      <c r="FD71" s="12" t="n">
        <v>0.3833359778</v>
      </c>
      <c r="FE71" s="12" t="n">
        <v>0.4602407515</v>
      </c>
      <c r="FF71" s="12" t="n">
        <v>0.5403463244</v>
      </c>
      <c r="FG71" s="12" t="n">
        <v>0.0222922042</v>
      </c>
      <c r="FH71" s="12" t="n">
        <v>0.1883464903</v>
      </c>
      <c r="FI71" s="12" t="n">
        <v>0.0614086027</v>
      </c>
      <c r="FJ71" s="12" t="n">
        <v>0.0181618896</v>
      </c>
      <c r="FK71" s="12" t="n">
        <v>0.0490360186</v>
      </c>
      <c r="FL71" s="12" t="n">
        <v>0.0581615157</v>
      </c>
      <c r="FM71" s="12" t="n">
        <v>0.0699293166</v>
      </c>
      <c r="FN71" s="12" t="n">
        <v>0.0193057917</v>
      </c>
      <c r="FO71" s="12" t="n">
        <v>0.1872020215</v>
      </c>
      <c r="FP71" s="12" t="n">
        <v>0.0609470199</v>
      </c>
      <c r="FQ71" s="12" t="n">
        <v>0.0180964625</v>
      </c>
      <c r="FR71" s="12" t="n">
        <v>0.0481349789</v>
      </c>
      <c r="FS71" s="12" t="n">
        <v>0.0575653315</v>
      </c>
      <c r="FT71" s="12" t="n">
        <v>0.0698919594</v>
      </c>
      <c r="FU71" s="12" t="n">
        <v>0.0193057917</v>
      </c>
      <c r="FV71" s="12" t="n">
        <v>0.1872020215</v>
      </c>
      <c r="FW71" s="12" t="n">
        <v>0.0609470199</v>
      </c>
      <c r="FX71" s="12" t="n">
        <v>0.0180964625</v>
      </c>
      <c r="FY71" s="12" t="n">
        <v>0.0481349789</v>
      </c>
      <c r="FZ71" s="12" t="n">
        <v>0.0575653315</v>
      </c>
      <c r="GA71" s="12" t="n">
        <v>0.0698919594</v>
      </c>
    </row>
    <row r="72" customFormat="false" ht="13.8" hidden="false" customHeight="false" outlineLevel="0" collapsed="false">
      <c r="A72" s="13" t="n">
        <v>71</v>
      </c>
      <c r="B72" s="13" t="n">
        <v>249.965217712587</v>
      </c>
      <c r="C72" s="13" t="n">
        <v>51.38475716</v>
      </c>
      <c r="D72" s="13" t="n">
        <v>30.03364921</v>
      </c>
      <c r="E72" s="13" t="n">
        <v>28.82</v>
      </c>
      <c r="F72" s="13" t="s">
        <v>184</v>
      </c>
      <c r="G72" s="13" t="n">
        <v>1</v>
      </c>
      <c r="H72" s="13" t="s">
        <v>185</v>
      </c>
      <c r="I72" s="13" t="n">
        <v>0</v>
      </c>
      <c r="J72" s="13" t="n">
        <v>100</v>
      </c>
      <c r="K72" s="13" t="n">
        <v>31900</v>
      </c>
      <c r="L72" s="13" t="n">
        <v>80000</v>
      </c>
      <c r="M72" s="13"/>
      <c r="N72" s="13"/>
      <c r="O72" s="13"/>
      <c r="P72" s="14" t="n">
        <f aca="false">_xlfn.IFS(M72=0,K72,M72&gt;0,(J72*K72+M72*N72)/(J72+M72))</f>
        <v>31900</v>
      </c>
      <c r="Q72" s="14" t="n">
        <f aca="false">_xlfn.IFS(M72=0,L72,M72&gt;0,(J72*L72+M72*O72)/(J72+M72))</f>
        <v>80000</v>
      </c>
      <c r="R72" s="0" t="s">
        <v>188</v>
      </c>
      <c r="S72" s="0" t="n">
        <v>2</v>
      </c>
      <c r="T72" s="0" t="n">
        <v>293613.852</v>
      </c>
      <c r="U72" s="0" t="n">
        <v>5696790.186</v>
      </c>
      <c r="V72" s="1" t="n">
        <v>7691.6803409</v>
      </c>
      <c r="W72" s="1" t="n">
        <v>3335.8436041</v>
      </c>
      <c r="X72" s="0" t="n">
        <v>34</v>
      </c>
      <c r="Y72" s="7" t="n">
        <v>9.277941</v>
      </c>
      <c r="Z72" s="7" t="n">
        <v>8.785</v>
      </c>
      <c r="AA72" s="7" t="n">
        <v>1.057057</v>
      </c>
      <c r="AB72" s="15" t="n">
        <f aca="false">SQRT((T72-298142)^2+(U72-5697101)^2)/1000</f>
        <v>4.53880266727912</v>
      </c>
      <c r="AC72" s="0" t="n">
        <v>266</v>
      </c>
      <c r="AD72" s="13" t="n">
        <v>53</v>
      </c>
      <c r="AE72" s="13" t="n">
        <v>45</v>
      </c>
      <c r="AF72" s="13" t="n">
        <v>13.4111893581442</v>
      </c>
      <c r="AG72" s="13" t="n">
        <v>13.346519473945</v>
      </c>
      <c r="AH72" s="13" t="n">
        <v>28.2562740051077</v>
      </c>
      <c r="AI72" s="15" t="n">
        <v>190.354494331826</v>
      </c>
      <c r="AJ72" s="15" t="n">
        <v>73.2428423118249</v>
      </c>
      <c r="AK72" s="15" t="n">
        <f aca="false">_xlfn.IFS(AND(H72="Pine",F72="n"),0.198*AF72^-0.757*AG72^1.342*AH72^0.642,AND(H72="Pine",F72="a"),0.144*AF72^-0.507*AG72^1.299*AH72^0.524,H72="Spruce",0.068*AF72^0.082*AG72^0.787*AH72^1.11,H72="Birch",0.183*AF72^-0.171*AG72^0.806*AH72^0.803,H72="Alder",0.048*AF72^0.156*AG72^0.514*AH72^1.165,H72="Oak",0.132*AF72^-0.037*AG72^0.633*AH72^1.039,H72="Aspen",0.445*AF72^0.651*AG72^-0.617*AH72^1.049)</f>
        <v>6.44130467215879</v>
      </c>
      <c r="AL72" s="15" t="n">
        <v>11.8743087906146</v>
      </c>
      <c r="AM72" s="15" t="n">
        <v>6.73044678810318</v>
      </c>
      <c r="AN72" s="15" t="n">
        <v>91.8475978905427</v>
      </c>
      <c r="AO72" s="1" t="n">
        <v>186.820770263672</v>
      </c>
      <c r="AP72" s="1" t="n">
        <v>81.5805358886719</v>
      </c>
      <c r="AQ72" s="15" t="n">
        <v>7.40589189529419</v>
      </c>
      <c r="AR72" s="15" t="n">
        <v>10.1979951858521</v>
      </c>
      <c r="AS72" s="15" t="n">
        <v>8.36586570739746</v>
      </c>
      <c r="AT72" s="1" t="n">
        <v>100.144401550293</v>
      </c>
      <c r="AU72" s="1" t="n">
        <v>192.585372924805</v>
      </c>
      <c r="AV72" s="1" t="n">
        <v>75.4070892333984</v>
      </c>
      <c r="AW72" s="15" t="n">
        <v>7.28632640838623</v>
      </c>
      <c r="AX72" s="15" t="n">
        <v>7.06208562850952</v>
      </c>
      <c r="AY72" s="15" t="n">
        <v>7.53382921218872</v>
      </c>
      <c r="AZ72" s="1" t="n">
        <v>90.0030059814453</v>
      </c>
      <c r="BA72" s="16" t="n">
        <f aca="false">_xlfn.IFS(AI72&lt;10,AI72,AI72&lt;250,AU72,AI72&gt;=250,AO72)</f>
        <v>192.585372924805</v>
      </c>
      <c r="BB72" s="17" t="n">
        <f aca="false">_xlfn.IFS(AI72&lt;10,AJ72,AI72&lt;250,AV72,AI72&gt;=250,AP72)*0.1</f>
        <v>7.54070892333984</v>
      </c>
      <c r="BC72" s="17" t="n">
        <f aca="false">_xlfn.IFS(AI72&lt;10,AK72,AI72&lt;250,AX72,AI72&gt;=250,AQ72)*0.1</f>
        <v>0.706208562850952</v>
      </c>
      <c r="BD72" s="4" t="n">
        <f aca="false">AR72*0.1</f>
        <v>1.01979951858521</v>
      </c>
      <c r="BE72" s="4" t="n">
        <f aca="false">AY72*0.1</f>
        <v>0.753382921218872</v>
      </c>
      <c r="BF72" s="3" t="n">
        <f aca="false">BB72+BD72+BE72</f>
        <v>9.31389136314392</v>
      </c>
      <c r="BG72" s="12" t="n">
        <v>249.909</v>
      </c>
      <c r="BH72" s="12" t="n">
        <f aca="false">BS72*0.04</f>
        <v>249.16</v>
      </c>
      <c r="BI72" s="7" t="n">
        <f aca="false">BH72/BG72</f>
        <v>0.997002909058897</v>
      </c>
      <c r="BJ72" s="12" t="n">
        <v>8.92</v>
      </c>
      <c r="BK72" s="12" t="n">
        <v>6229</v>
      </c>
      <c r="BL72" s="12" t="n">
        <v>7.9295020103</v>
      </c>
      <c r="BM72" s="12" t="n">
        <v>15.865550995</v>
      </c>
      <c r="BN72" s="12" t="n">
        <v>12.354619644</v>
      </c>
      <c r="BO72" s="12" t="n">
        <v>1.4155496808</v>
      </c>
      <c r="BP72" s="12" t="n">
        <v>11.407309532</v>
      </c>
      <c r="BQ72" s="12" t="n">
        <v>12.437779427</v>
      </c>
      <c r="BR72" s="12" t="n">
        <v>13.353272438</v>
      </c>
      <c r="BS72" s="12" t="n">
        <v>6229</v>
      </c>
      <c r="BT72" s="12" t="n">
        <v>7.2672843933</v>
      </c>
      <c r="BU72" s="12" t="n">
        <v>15.964113235</v>
      </c>
      <c r="BV72" s="12" t="n">
        <v>12.331718561</v>
      </c>
      <c r="BW72" s="12" t="n">
        <v>1.472965456</v>
      </c>
      <c r="BX72" s="12" t="n">
        <v>11.35964489</v>
      </c>
      <c r="BY72" s="12" t="n">
        <v>12.42732811</v>
      </c>
      <c r="BZ72" s="12" t="n">
        <v>13.368848801</v>
      </c>
      <c r="CA72" s="12" t="n">
        <v>22</v>
      </c>
      <c r="CB72" s="12" t="n">
        <v>211</v>
      </c>
      <c r="CC72" s="12" t="n">
        <v>107.76085801</v>
      </c>
      <c r="CD72" s="12" t="n">
        <v>34.315717524</v>
      </c>
      <c r="CE72" s="12" t="n">
        <v>80</v>
      </c>
      <c r="CF72" s="12" t="n">
        <v>105</v>
      </c>
      <c r="CG72" s="12" t="n">
        <v>133</v>
      </c>
      <c r="CH72" s="12" t="n">
        <v>31</v>
      </c>
      <c r="CI72" s="12" t="n">
        <v>240</v>
      </c>
      <c r="CJ72" s="12" t="n">
        <v>128.68743168</v>
      </c>
      <c r="CK72" s="12" t="n">
        <v>41.561792921</v>
      </c>
      <c r="CL72" s="12" t="n">
        <v>96</v>
      </c>
      <c r="CM72" s="12" t="n">
        <v>128</v>
      </c>
      <c r="CN72" s="12" t="n">
        <v>160</v>
      </c>
      <c r="CO72" s="12" t="n">
        <v>22</v>
      </c>
      <c r="CP72" s="12" t="n">
        <v>217</v>
      </c>
      <c r="CQ72" s="12" t="n">
        <v>108.44023707</v>
      </c>
      <c r="CR72" s="12" t="n">
        <v>33.338779198</v>
      </c>
      <c r="CS72" s="12" t="n">
        <v>83</v>
      </c>
      <c r="CT72" s="12" t="n">
        <v>106</v>
      </c>
      <c r="CU72" s="12" t="n">
        <v>132</v>
      </c>
      <c r="CV72" s="12" t="n">
        <v>0.0048167743</v>
      </c>
      <c r="CW72" s="12" t="n">
        <v>0.013954686</v>
      </c>
      <c r="CX72" s="12" t="n">
        <v>0.0053758292</v>
      </c>
      <c r="CY72" s="12" t="n">
        <v>0.0006260258</v>
      </c>
      <c r="CZ72" s="12" t="n">
        <v>0.0050883731</v>
      </c>
      <c r="DA72" s="12" t="n">
        <v>0.0052085076</v>
      </c>
      <c r="DB72" s="12" t="n">
        <v>0.0054207328</v>
      </c>
      <c r="DC72" s="12" t="n">
        <v>0.0048353649</v>
      </c>
      <c r="DD72" s="12" t="n">
        <v>0.0133082382</v>
      </c>
      <c r="DE72" s="12" t="n">
        <v>0.0053190106</v>
      </c>
      <c r="DF72" s="12" t="n">
        <v>0.0006067575</v>
      </c>
      <c r="DG72" s="12" t="n">
        <v>0.005058615</v>
      </c>
      <c r="DH72" s="12" t="n">
        <v>0.005171054</v>
      </c>
      <c r="DI72" s="12" t="n">
        <v>0.0053522666</v>
      </c>
      <c r="DJ72" s="12" t="n">
        <v>0.0048038168</v>
      </c>
      <c r="DK72" s="12" t="n">
        <v>0.0130306771</v>
      </c>
      <c r="DL72" s="12" t="n">
        <v>0.0053564388</v>
      </c>
      <c r="DM72" s="12" t="n">
        <v>0.0005932791</v>
      </c>
      <c r="DN72" s="12" t="n">
        <v>0.0050836634</v>
      </c>
      <c r="DO72" s="12" t="n">
        <v>0.00519739</v>
      </c>
      <c r="DP72" s="12" t="n">
        <v>0.0053925095</v>
      </c>
      <c r="DQ72" s="12" t="n">
        <v>0.1344780028</v>
      </c>
      <c r="DR72" s="12" t="n">
        <v>0.8792299032</v>
      </c>
      <c r="DS72" s="12" t="n">
        <v>0.621979955</v>
      </c>
      <c r="DT72" s="12" t="n">
        <v>0.0910578204</v>
      </c>
      <c r="DU72" s="12" t="n">
        <v>0.5615817308</v>
      </c>
      <c r="DV72" s="12" t="n">
        <v>0.6269767284</v>
      </c>
      <c r="DW72" s="12" t="n">
        <v>0.6875958443</v>
      </c>
      <c r="DX72" s="12" t="n">
        <v>13.464529991</v>
      </c>
      <c r="DY72" s="12" t="n">
        <v>1529.0206299</v>
      </c>
      <c r="DZ72" s="12" t="n">
        <v>498.45296084</v>
      </c>
      <c r="EA72" s="12" t="n">
        <v>212.82051912</v>
      </c>
      <c r="EB72" s="12" t="n">
        <v>351.35818481</v>
      </c>
      <c r="EC72" s="12" t="n">
        <v>487.52148438</v>
      </c>
      <c r="ED72" s="12" t="n">
        <v>636.02142334</v>
      </c>
      <c r="EE72" s="12" t="n">
        <v>13.742730141</v>
      </c>
      <c r="EF72" s="12" t="n">
        <v>1530.9249268</v>
      </c>
      <c r="EG72" s="12" t="n">
        <v>501.21309142</v>
      </c>
      <c r="EH72" s="12" t="n">
        <v>213.72936773</v>
      </c>
      <c r="EI72" s="12" t="n">
        <v>352.60305786</v>
      </c>
      <c r="EJ72" s="12" t="n">
        <v>488.88989258</v>
      </c>
      <c r="EK72" s="12" t="n">
        <v>638.98864746</v>
      </c>
      <c r="EL72" s="12" t="n">
        <v>0.0275082756</v>
      </c>
      <c r="EM72" s="12" t="n">
        <v>0.3213748932</v>
      </c>
      <c r="EN72" s="12" t="n">
        <v>0.0776650293</v>
      </c>
      <c r="EO72" s="12" t="n">
        <v>0.0308674483</v>
      </c>
      <c r="EP72" s="12" t="n">
        <v>0.0585724413</v>
      </c>
      <c r="EQ72" s="12" t="n">
        <v>0.0702597424</v>
      </c>
      <c r="ER72" s="12" t="n">
        <v>0.086810261</v>
      </c>
      <c r="ES72" s="12" t="n">
        <v>0.242719844</v>
      </c>
      <c r="ET72" s="12" t="n">
        <v>0.8991111517</v>
      </c>
      <c r="EU72" s="12" t="n">
        <v>0.6642919425</v>
      </c>
      <c r="EV72" s="12" t="n">
        <v>0.092946408</v>
      </c>
      <c r="EW72" s="12" t="n">
        <v>0.6025919318</v>
      </c>
      <c r="EX72" s="12" t="n">
        <v>0.6707933545</v>
      </c>
      <c r="EY72" s="12" t="n">
        <v>0.7331659198</v>
      </c>
      <c r="EZ72" s="12" t="n">
        <v>0.242719844</v>
      </c>
      <c r="FA72" s="12" t="n">
        <v>0.8991111517</v>
      </c>
      <c r="FB72" s="12" t="n">
        <v>0.6642919425</v>
      </c>
      <c r="FC72" s="12" t="n">
        <v>0.092946408</v>
      </c>
      <c r="FD72" s="12" t="n">
        <v>0.6025919318</v>
      </c>
      <c r="FE72" s="12" t="n">
        <v>0.6707933545</v>
      </c>
      <c r="FF72" s="12" t="n">
        <v>0.7331659198</v>
      </c>
      <c r="FG72" s="12" t="n">
        <v>0.0252687112</v>
      </c>
      <c r="FH72" s="12" t="n">
        <v>0.3231508434</v>
      </c>
      <c r="FI72" s="12" t="n">
        <v>0.0781665937</v>
      </c>
      <c r="FJ72" s="12" t="n">
        <v>0.0309926582</v>
      </c>
      <c r="FK72" s="12" t="n">
        <v>0.0592990778</v>
      </c>
      <c r="FL72" s="12" t="n">
        <v>0.0705327988</v>
      </c>
      <c r="FM72" s="12" t="n">
        <v>0.087239556</v>
      </c>
      <c r="FN72" s="12" t="n">
        <v>0.0241898466</v>
      </c>
      <c r="FO72" s="12" t="n">
        <v>0.3149178624</v>
      </c>
      <c r="FP72" s="12" t="n">
        <v>0.0757878741</v>
      </c>
      <c r="FQ72" s="12" t="n">
        <v>0.0309777197</v>
      </c>
      <c r="FR72" s="12" t="n">
        <v>0.0570665635</v>
      </c>
      <c r="FS72" s="12" t="n">
        <v>0.0687332898</v>
      </c>
      <c r="FT72" s="12" t="n">
        <v>0.084277302</v>
      </c>
      <c r="FU72" s="12" t="n">
        <v>0.0241898466</v>
      </c>
      <c r="FV72" s="12" t="n">
        <v>0.3149178624</v>
      </c>
      <c r="FW72" s="12" t="n">
        <v>0.0757878741</v>
      </c>
      <c r="FX72" s="12" t="n">
        <v>0.0309777197</v>
      </c>
      <c r="FY72" s="12" t="n">
        <v>0.0570665635</v>
      </c>
      <c r="FZ72" s="12" t="n">
        <v>0.0687332898</v>
      </c>
      <c r="GA72" s="12" t="n">
        <v>0.084277302</v>
      </c>
    </row>
    <row r="73" customFormat="false" ht="13.8" hidden="false" customHeight="false" outlineLevel="0" collapsed="false">
      <c r="A73" s="13" t="n">
        <v>72</v>
      </c>
      <c r="B73" s="13" t="n">
        <v>249.965217712587</v>
      </c>
      <c r="C73" s="13" t="n">
        <v>51.38454795</v>
      </c>
      <c r="D73" s="13" t="n">
        <v>30.0329572</v>
      </c>
      <c r="E73" s="13" t="n">
        <v>34.89</v>
      </c>
      <c r="F73" s="13" t="s">
        <v>184</v>
      </c>
      <c r="G73" s="13" t="n">
        <v>1</v>
      </c>
      <c r="H73" s="13" t="s">
        <v>185</v>
      </c>
      <c r="I73" s="13" t="n">
        <v>0</v>
      </c>
      <c r="J73" s="13" t="n">
        <v>100</v>
      </c>
      <c r="K73" s="13" t="n">
        <v>10100</v>
      </c>
      <c r="L73" s="13" t="n">
        <v>37300</v>
      </c>
      <c r="M73" s="13"/>
      <c r="N73" s="13"/>
      <c r="O73" s="13"/>
      <c r="P73" s="14" t="n">
        <f aca="false">_xlfn.IFS(M73=0,K73,M73&gt;0,(J73*K73+M73*N73)/(J73+M73))</f>
        <v>10100</v>
      </c>
      <c r="Q73" s="14" t="n">
        <f aca="false">_xlfn.IFS(M73=0,L73,M73&gt;0,(J73*L73+M73*O73)/(J73+M73))</f>
        <v>37300</v>
      </c>
      <c r="R73" s="0" t="s">
        <v>188</v>
      </c>
      <c r="S73" s="0" t="n">
        <v>2</v>
      </c>
      <c r="T73" s="0" t="n">
        <v>293548.263</v>
      </c>
      <c r="U73" s="0" t="n">
        <v>5696752.691</v>
      </c>
      <c r="V73" s="1" t="n">
        <v>10520.833727</v>
      </c>
      <c r="W73" s="1" t="n">
        <v>4547.3857451</v>
      </c>
      <c r="X73" s="0" t="n">
        <v>27</v>
      </c>
      <c r="Y73" s="7" t="n">
        <v>12.851852</v>
      </c>
      <c r="Z73" s="7" t="n">
        <v>12.7</v>
      </c>
      <c r="AA73" s="7" t="n">
        <v>1.838224</v>
      </c>
      <c r="AB73" s="15" t="n">
        <f aca="false">SQRT((T73-298142)^2+(U73-5697101)^2)/1000</f>
        <v>4.60692291933026</v>
      </c>
      <c r="AC73" s="0" t="n">
        <v>266</v>
      </c>
      <c r="AD73" s="13" t="n">
        <v>49</v>
      </c>
      <c r="AE73" s="13" t="n">
        <v>59</v>
      </c>
      <c r="AF73" s="13" t="n">
        <v>19.5930826795808</v>
      </c>
      <c r="AG73" s="13" t="n">
        <v>21.2720884034443</v>
      </c>
      <c r="AH73" s="13" t="n">
        <v>54.2785648213316</v>
      </c>
      <c r="AI73" s="15" t="n">
        <v>520.629924798867</v>
      </c>
      <c r="AJ73" s="15" t="n">
        <v>191.739151365151</v>
      </c>
      <c r="AK73" s="15" t="n">
        <f aca="false">_xlfn.IFS(AND(H73="Pine",F73="n"),0.198*AF73^-0.757*AG73^1.342*AH73^0.642,AND(H73="Pine",F73="a"),0.144*AF73^-0.507*AG73^1.299*AH73^0.524,H73="Spruce",0.068*AF73^0.082*AG73^0.787*AH73^1.11,H73="Birch",0.183*AF73^-0.171*AG73^0.806*AH73^0.803,H73="Alder",0.048*AF73^0.156*AG73^0.514*AH73^1.165,H73="Oak",0.132*AF73^-0.037*AG73^0.633*AH73^1.039,H73="Aspen",0.445*AF73^0.651*AG73^-0.617*AH73^1.049)</f>
        <v>13.7099857525287</v>
      </c>
      <c r="AL73" s="15" t="n">
        <v>19.1080677553697</v>
      </c>
      <c r="AM73" s="15" t="n">
        <v>8.26787884666427</v>
      </c>
      <c r="AN73" s="15" t="n">
        <v>219.115097967185</v>
      </c>
      <c r="AO73" s="1" t="n">
        <v>468.847381591797</v>
      </c>
      <c r="AP73" s="1" t="n">
        <v>205.881530761719</v>
      </c>
      <c r="AQ73" s="15" t="n">
        <v>15.9574346542358</v>
      </c>
      <c r="AR73" s="15" t="n">
        <v>21.8073444366455</v>
      </c>
      <c r="AS73" s="15" t="n">
        <v>8.264235496521</v>
      </c>
      <c r="AT73" s="1" t="n">
        <v>235.953109741211</v>
      </c>
      <c r="AU73" s="1" t="n">
        <v>443.896118164063</v>
      </c>
      <c r="AV73" s="1" t="n">
        <v>183.232330322266</v>
      </c>
      <c r="AW73" s="15" t="n">
        <v>13.418116569519</v>
      </c>
      <c r="AX73" s="15" t="n">
        <v>18.6405658721924</v>
      </c>
      <c r="AY73" s="15" t="n">
        <v>7.04458522796631</v>
      </c>
      <c r="AZ73" s="1" t="n">
        <v>208.91748046875</v>
      </c>
      <c r="BA73" s="16" t="n">
        <f aca="false">_xlfn.IFS(AI73&lt;10,AI73,AI73&lt;250,AU73,AI73&gt;=250,AO73)</f>
        <v>468.847381591797</v>
      </c>
      <c r="BB73" s="17" t="n">
        <f aca="false">_xlfn.IFS(AI73&lt;10,AJ73,AI73&lt;250,AV73,AI73&gt;=250,AP73)*0.1</f>
        <v>20.5881530761719</v>
      </c>
      <c r="BC73" s="17" t="n">
        <f aca="false">_xlfn.IFS(AI73&lt;10,AK73,AI73&lt;250,AX73,AI73&gt;=250,AQ73)*0.1</f>
        <v>1.59574346542358</v>
      </c>
      <c r="BD73" s="4" t="n">
        <f aca="false">AR73*0.1</f>
        <v>2.18073444366455</v>
      </c>
      <c r="BE73" s="4" t="n">
        <f aca="false">AY73*0.1</f>
        <v>0.704458522796631</v>
      </c>
      <c r="BF73" s="3" t="n">
        <f aca="false">BB73+BD73+BE73</f>
        <v>23.4733460426331</v>
      </c>
      <c r="BG73" s="12" t="n">
        <v>249.909</v>
      </c>
      <c r="BH73" s="12" t="n">
        <f aca="false">BS73*0.04</f>
        <v>248.88</v>
      </c>
      <c r="BI73" s="7" t="n">
        <f aca="false">BH73/BG73</f>
        <v>0.995882501230448</v>
      </c>
      <c r="BJ73" s="12" t="n">
        <v>8.92</v>
      </c>
      <c r="BK73" s="12" t="n">
        <v>6222</v>
      </c>
      <c r="BL73" s="12" t="n">
        <v>12.943508148</v>
      </c>
      <c r="BM73" s="12" t="n">
        <v>25.250747681</v>
      </c>
      <c r="BN73" s="12" t="n">
        <v>20.343594107</v>
      </c>
      <c r="BO73" s="12" t="n">
        <v>1.9818174611</v>
      </c>
      <c r="BP73" s="12" t="n">
        <v>19.133714676</v>
      </c>
      <c r="BQ73" s="12" t="n">
        <v>20.21213913</v>
      </c>
      <c r="BR73" s="12" t="n">
        <v>21.803730011</v>
      </c>
      <c r="BS73" s="12" t="n">
        <v>6222</v>
      </c>
      <c r="BT73" s="12" t="n">
        <v>12.200989723</v>
      </c>
      <c r="BU73" s="12" t="n">
        <v>25.468471527</v>
      </c>
      <c r="BV73" s="12" t="n">
        <v>20.389214058</v>
      </c>
      <c r="BW73" s="12" t="n">
        <v>2.0481683188</v>
      </c>
      <c r="BX73" s="12" t="n">
        <v>19.119827271</v>
      </c>
      <c r="BY73" s="12" t="n">
        <v>20.302444458</v>
      </c>
      <c r="BZ73" s="12" t="n">
        <v>21.905080795</v>
      </c>
      <c r="CA73" s="12" t="n">
        <v>26</v>
      </c>
      <c r="CB73" s="12" t="n">
        <v>232</v>
      </c>
      <c r="CC73" s="12" t="n">
        <v>114.23405922</v>
      </c>
      <c r="CD73" s="12" t="n">
        <v>30.452947812</v>
      </c>
      <c r="CE73" s="12" t="n">
        <v>89</v>
      </c>
      <c r="CF73" s="12" t="n">
        <v>114</v>
      </c>
      <c r="CG73" s="12" t="n">
        <v>137</v>
      </c>
      <c r="CH73" s="12" t="n">
        <v>27</v>
      </c>
      <c r="CI73" s="12" t="n">
        <v>235</v>
      </c>
      <c r="CJ73" s="12" t="n">
        <v>131.97039246</v>
      </c>
      <c r="CK73" s="12" t="n">
        <v>39.839447634</v>
      </c>
      <c r="CL73" s="12" t="n">
        <v>99</v>
      </c>
      <c r="CM73" s="12" t="n">
        <v>135</v>
      </c>
      <c r="CN73" s="12" t="n">
        <v>164</v>
      </c>
      <c r="CO73" s="12" t="n">
        <v>27</v>
      </c>
      <c r="CP73" s="12" t="n">
        <v>247</v>
      </c>
      <c r="CQ73" s="12" t="n">
        <v>107.3835527</v>
      </c>
      <c r="CR73" s="12" t="n">
        <v>29.181554567</v>
      </c>
      <c r="CS73" s="12" t="n">
        <v>83</v>
      </c>
      <c r="CT73" s="12" t="n">
        <v>107</v>
      </c>
      <c r="CU73" s="12" t="n">
        <v>130</v>
      </c>
      <c r="CV73" s="12" t="n">
        <v>0.0048274435</v>
      </c>
      <c r="CW73" s="12" t="n">
        <v>0.0125127397</v>
      </c>
      <c r="CX73" s="12" t="n">
        <v>0.0055444828</v>
      </c>
      <c r="CY73" s="12" t="n">
        <v>0.0007299935</v>
      </c>
      <c r="CZ73" s="12" t="n">
        <v>0.0051543345</v>
      </c>
      <c r="DA73" s="12" t="n">
        <v>0.0053175944</v>
      </c>
      <c r="DB73" s="12" t="n">
        <v>0.005601197</v>
      </c>
      <c r="DC73" s="12" t="n">
        <v>0.0048257201</v>
      </c>
      <c r="DD73" s="12" t="n">
        <v>0.0137617281</v>
      </c>
      <c r="DE73" s="12" t="n">
        <v>0.0054650418</v>
      </c>
      <c r="DF73" s="12" t="n">
        <v>0.0007005453</v>
      </c>
      <c r="DG73" s="12" t="n">
        <v>0.0051224879</v>
      </c>
      <c r="DH73" s="12" t="n">
        <v>0.0052549345</v>
      </c>
      <c r="DI73" s="12" t="n">
        <v>0.0054827733</v>
      </c>
      <c r="DJ73" s="12" t="n">
        <v>0.0048464709</v>
      </c>
      <c r="DK73" s="12" t="n">
        <v>0.0134180831</v>
      </c>
      <c r="DL73" s="12" t="n">
        <v>0.0055360602</v>
      </c>
      <c r="DM73" s="12" t="n">
        <v>0.000724733</v>
      </c>
      <c r="DN73" s="12" t="n">
        <v>0.005157514</v>
      </c>
      <c r="DO73" s="12" t="n">
        <v>0.0053091496</v>
      </c>
      <c r="DP73" s="12" t="n">
        <v>0.0055893287</v>
      </c>
      <c r="DQ73" s="12" t="n">
        <v>0.1579563469</v>
      </c>
      <c r="DR73" s="12" t="n">
        <v>0.8512398601</v>
      </c>
      <c r="DS73" s="12" t="n">
        <v>0.5621407311</v>
      </c>
      <c r="DT73" s="12" t="n">
        <v>0.1052428534</v>
      </c>
      <c r="DU73" s="12" t="n">
        <v>0.4897516966</v>
      </c>
      <c r="DV73" s="12" t="n">
        <v>0.5633156896</v>
      </c>
      <c r="DW73" s="12" t="n">
        <v>0.6382892132</v>
      </c>
      <c r="DX73" s="12" t="n">
        <v>18.214836121</v>
      </c>
      <c r="DY73" s="12" t="n">
        <v>1583.4846191</v>
      </c>
      <c r="DZ73" s="12" t="n">
        <v>419.8597643</v>
      </c>
      <c r="EA73" s="12" t="n">
        <v>204.96343009</v>
      </c>
      <c r="EB73" s="12" t="n">
        <v>283.05581665</v>
      </c>
      <c r="EC73" s="12" t="n">
        <v>400.74038696</v>
      </c>
      <c r="ED73" s="12" t="n">
        <v>543.26287842</v>
      </c>
      <c r="EE73" s="12" t="n">
        <v>15.750545502</v>
      </c>
      <c r="EF73" s="12" t="n">
        <v>2027.5822754</v>
      </c>
      <c r="EG73" s="12" t="n">
        <v>425.71650673</v>
      </c>
      <c r="EH73" s="12" t="n">
        <v>205.35055413</v>
      </c>
      <c r="EI73" s="12" t="n">
        <v>289.41812134</v>
      </c>
      <c r="EJ73" s="12" t="n">
        <v>406.46624756</v>
      </c>
      <c r="EK73" s="12" t="n">
        <v>548.47875977</v>
      </c>
      <c r="EL73" s="12" t="n">
        <v>0.0323482603</v>
      </c>
      <c r="EM73" s="12" t="n">
        <v>0.2794755995</v>
      </c>
      <c r="EN73" s="12" t="n">
        <v>0.0870203969</v>
      </c>
      <c r="EO73" s="12" t="n">
        <v>0.0347074454</v>
      </c>
      <c r="EP73" s="12" t="n">
        <v>0.0641037151</v>
      </c>
      <c r="EQ73" s="12" t="n">
        <v>0.0777906179</v>
      </c>
      <c r="ER73" s="12" t="n">
        <v>0.0978975445</v>
      </c>
      <c r="ES73" s="12" t="n">
        <v>0.1842596084</v>
      </c>
      <c r="ET73" s="12" t="n">
        <v>0.8925281763</v>
      </c>
      <c r="EU73" s="12" t="n">
        <v>0.6268723776</v>
      </c>
      <c r="EV73" s="12" t="n">
        <v>0.1121166704</v>
      </c>
      <c r="EW73" s="12" t="n">
        <v>0.549921155</v>
      </c>
      <c r="EX73" s="12" t="n">
        <v>0.6342915893</v>
      </c>
      <c r="EY73" s="12" t="n">
        <v>0.7111432552</v>
      </c>
      <c r="EZ73" s="12" t="n">
        <v>0.1842596084</v>
      </c>
      <c r="FA73" s="12" t="n">
        <v>0.8925281763</v>
      </c>
      <c r="FB73" s="12" t="n">
        <v>0.6268723776</v>
      </c>
      <c r="FC73" s="12" t="n">
        <v>0.1121166704</v>
      </c>
      <c r="FD73" s="12" t="n">
        <v>0.549921155</v>
      </c>
      <c r="FE73" s="12" t="n">
        <v>0.6342915893</v>
      </c>
      <c r="FF73" s="12" t="n">
        <v>0.7111432552</v>
      </c>
      <c r="FG73" s="12" t="n">
        <v>0.026480794</v>
      </c>
      <c r="FH73" s="12" t="n">
        <v>0.3003853262</v>
      </c>
      <c r="FI73" s="12" t="n">
        <v>0.0871115135</v>
      </c>
      <c r="FJ73" s="12" t="n">
        <v>0.0351853503</v>
      </c>
      <c r="FK73" s="12" t="n">
        <v>0.0644310713</v>
      </c>
      <c r="FL73" s="12" t="n">
        <v>0.0775152296</v>
      </c>
      <c r="FM73" s="12" t="n">
        <v>0.0973849371</v>
      </c>
      <c r="FN73" s="12" t="n">
        <v>0.0292033907</v>
      </c>
      <c r="FO73" s="12" t="n">
        <v>0.2980647087</v>
      </c>
      <c r="FP73" s="12" t="n">
        <v>0.0839963313</v>
      </c>
      <c r="FQ73" s="12" t="n">
        <v>0.0346024841</v>
      </c>
      <c r="FR73" s="12" t="n">
        <v>0.0620180853</v>
      </c>
      <c r="FS73" s="12" t="n">
        <v>0.0744992271</v>
      </c>
      <c r="FT73" s="12" t="n">
        <v>0.0932796523</v>
      </c>
      <c r="FU73" s="12" t="n">
        <v>0.0292033907</v>
      </c>
      <c r="FV73" s="12" t="n">
        <v>0.2980647087</v>
      </c>
      <c r="FW73" s="12" t="n">
        <v>0.0839963313</v>
      </c>
      <c r="FX73" s="12" t="n">
        <v>0.0346024841</v>
      </c>
      <c r="FY73" s="12" t="n">
        <v>0.0620180853</v>
      </c>
      <c r="FZ73" s="12" t="n">
        <v>0.0744992271</v>
      </c>
      <c r="GA73" s="12" t="n">
        <v>0.0932796523</v>
      </c>
    </row>
    <row r="74" customFormat="false" ht="13.8" hidden="false" customHeight="false" outlineLevel="0" collapsed="false">
      <c r="A74" s="13" t="n">
        <v>73</v>
      </c>
      <c r="B74" s="13" t="n">
        <v>99.9328056736299</v>
      </c>
      <c r="C74" s="13" t="n">
        <v>51.384723</v>
      </c>
      <c r="D74" s="13" t="n">
        <v>30.03261626</v>
      </c>
      <c r="E74" s="13" t="n">
        <v>18.2</v>
      </c>
      <c r="F74" s="13" t="s">
        <v>181</v>
      </c>
      <c r="G74" s="13" t="n">
        <v>0</v>
      </c>
      <c r="H74" s="13" t="s">
        <v>185</v>
      </c>
      <c r="I74" s="13" t="n">
        <v>0</v>
      </c>
      <c r="J74" s="13" t="n">
        <v>100</v>
      </c>
      <c r="K74" s="13" t="n">
        <v>24000</v>
      </c>
      <c r="L74" s="13" t="n">
        <v>87700</v>
      </c>
      <c r="M74" s="13"/>
      <c r="N74" s="13"/>
      <c r="O74" s="13"/>
      <c r="P74" s="14" t="n">
        <f aca="false">_xlfn.IFS(M74=0,K74,M74&gt;0,(J74*K74+M74*N74)/(J74+M74))</f>
        <v>24000</v>
      </c>
      <c r="Q74" s="14" t="n">
        <f aca="false">_xlfn.IFS(M74=0,L74,M74&gt;0,(J74*L74+M74*O74)/(J74+M74))</f>
        <v>87700</v>
      </c>
      <c r="R74" s="0" t="s">
        <v>188</v>
      </c>
      <c r="S74" s="0" t="n">
        <v>2</v>
      </c>
      <c r="T74" s="0" t="n">
        <v>293527.779</v>
      </c>
      <c r="U74" s="0" t="n">
        <v>5696788.704</v>
      </c>
      <c r="V74" s="1" t="n">
        <v>7481.703712</v>
      </c>
      <c r="W74" s="1" t="n">
        <v>3252.4899165</v>
      </c>
      <c r="X74" s="0" t="n">
        <v>62</v>
      </c>
      <c r="Y74" s="7" t="n">
        <v>9.310806</v>
      </c>
      <c r="Z74" s="7" t="n">
        <v>9.32</v>
      </c>
      <c r="AA74" s="7" t="n">
        <v>1.050174</v>
      </c>
      <c r="AB74" s="15" t="n">
        <f aca="false">SQRT((T74-298142)^2+(U74-5697101)^2)/1000</f>
        <v>4.62477720852121</v>
      </c>
      <c r="AC74" s="0" t="n">
        <v>266</v>
      </c>
      <c r="AD74" s="13" t="n">
        <v>42</v>
      </c>
      <c r="AE74" s="13" t="n">
        <v>15</v>
      </c>
      <c r="AF74" s="13" t="n">
        <v>6.40498317904189</v>
      </c>
      <c r="AG74" s="13" t="n">
        <v>6.69799005240778</v>
      </c>
      <c r="AH74" s="13" t="n">
        <v>13.5415094814144</v>
      </c>
      <c r="AI74" s="15" t="n">
        <v>51.1736331524543</v>
      </c>
      <c r="AJ74" s="15" t="n">
        <v>19.5847343417692</v>
      </c>
      <c r="AK74" s="15" t="n">
        <f aca="false">_xlfn.IFS(AND(H74="Pine",F74="n"),0.198*AF74^-0.757*AG74^1.342*AH74^0.642,AND(H74="Pine",F74="a"),0.144*AF74^-0.507*AG74^1.299*AH74^0.524,H74="Spruce",0.068*AF74^0.082*AG74^0.787*AH74^1.11,H74="Birch",0.183*AF74^-0.171*AG74^0.806*AH74^0.803,H74="Alder",0.048*AF74^0.156*AG74^0.514*AH74^1.165,H74="Oak",0.132*AF74^-0.037*AG74^0.633*AH74^1.039,H74="Aspen",0.445*AF74^0.651*AG74^-0.617*AH74^1.049)</f>
        <v>3.31954721341779</v>
      </c>
      <c r="AL74" s="15" t="n">
        <v>5.0715521087435</v>
      </c>
      <c r="AM74" s="15" t="n">
        <v>4.85170331482292</v>
      </c>
      <c r="AN74" s="15" t="n">
        <v>29.5079897653357</v>
      </c>
      <c r="AO74" s="1" t="n">
        <v>54.6675796508789</v>
      </c>
      <c r="AP74" s="1" t="n">
        <v>19.4713592529297</v>
      </c>
      <c r="AQ74" s="15" t="n">
        <v>3.356440782547</v>
      </c>
      <c r="AR74" s="15" t="n">
        <v>4.15138006210327</v>
      </c>
      <c r="AS74" s="15" t="n">
        <v>5.32789611816406</v>
      </c>
      <c r="AT74" s="1" t="n">
        <v>28.9506359100342</v>
      </c>
      <c r="AU74" s="1" t="n">
        <v>52.8432235717773</v>
      </c>
      <c r="AV74" s="1" t="n">
        <v>20.4085712432861</v>
      </c>
      <c r="AW74" s="15" t="n">
        <v>2.72686672210693</v>
      </c>
      <c r="AX74" s="15" t="n">
        <v>5.0000205039978</v>
      </c>
      <c r="AY74" s="15" t="n">
        <v>4.78356790542603</v>
      </c>
      <c r="AZ74" s="1" t="n">
        <v>30.19215965271</v>
      </c>
      <c r="BA74" s="16" t="n">
        <f aca="false">_xlfn.IFS(AI74&lt;10,AI74,AI74&lt;250,AU74,AI74&gt;=250,AO74)</f>
        <v>52.8432235717773</v>
      </c>
      <c r="BB74" s="17" t="n">
        <f aca="false">_xlfn.IFS(AI74&lt;10,AJ74,AI74&lt;250,AV74,AI74&gt;=250,AP74)*0.1</f>
        <v>2.04085712432861</v>
      </c>
      <c r="BC74" s="17" t="n">
        <f aca="false">_xlfn.IFS(AI74&lt;10,AK74,AI74&lt;250,AX74,AI74&gt;=250,AQ74)*0.1</f>
        <v>0.50000205039978</v>
      </c>
      <c r="BD74" s="4" t="n">
        <f aca="false">AR74*0.1</f>
        <v>0.415138006210327</v>
      </c>
      <c r="BE74" s="4" t="n">
        <f aca="false">AY74*0.1</f>
        <v>0.478356790542603</v>
      </c>
      <c r="BF74" s="3" t="n">
        <f aca="false">BB74+BD74+BE74</f>
        <v>2.93435192108154</v>
      </c>
      <c r="BG74" s="12" t="n">
        <v>99.959</v>
      </c>
      <c r="BH74" s="12" t="n">
        <f aca="false">BS74*0.04</f>
        <v>93.88</v>
      </c>
      <c r="BI74" s="7" t="n">
        <f aca="false">BH74/BG74</f>
        <v>0.939185065877009</v>
      </c>
      <c r="BJ74" s="12" t="n">
        <v>5.64</v>
      </c>
      <c r="BK74" s="12" t="n">
        <v>2347</v>
      </c>
      <c r="BL74" s="12" t="n">
        <v>0.3193287253</v>
      </c>
      <c r="BM74" s="12" t="n">
        <v>7.4407525063</v>
      </c>
      <c r="BN74" s="12" t="n">
        <v>4.3858848262</v>
      </c>
      <c r="BO74" s="12" t="n">
        <v>1.1881032478</v>
      </c>
      <c r="BP74" s="12" t="n">
        <v>3.5591804981</v>
      </c>
      <c r="BQ74" s="12" t="n">
        <v>4.3470082283</v>
      </c>
      <c r="BR74" s="12" t="n">
        <v>5.2441868782</v>
      </c>
      <c r="BS74" s="12" t="n">
        <v>2347</v>
      </c>
      <c r="BT74" s="12" t="n">
        <v>0.6086696982</v>
      </c>
      <c r="BU74" s="12" t="n">
        <v>8.0137052536</v>
      </c>
      <c r="BV74" s="12" t="n">
        <v>4.4312727016</v>
      </c>
      <c r="BW74" s="12" t="n">
        <v>1.3380103812</v>
      </c>
      <c r="BX74" s="12" t="n">
        <v>3.3722865582</v>
      </c>
      <c r="BY74" s="12" t="n">
        <v>4.3774051666</v>
      </c>
      <c r="BZ74" s="12" t="n">
        <v>5.4451451302</v>
      </c>
      <c r="CA74" s="12" t="n">
        <v>56</v>
      </c>
      <c r="CB74" s="12" t="n">
        <v>244</v>
      </c>
      <c r="CC74" s="12" t="n">
        <v>114.03561629</v>
      </c>
      <c r="CD74" s="12" t="n">
        <v>22.370023443</v>
      </c>
      <c r="CE74" s="12" t="n">
        <v>97</v>
      </c>
      <c r="CF74" s="12" t="n">
        <v>114</v>
      </c>
      <c r="CG74" s="12" t="n">
        <v>130</v>
      </c>
      <c r="CH74" s="12" t="n">
        <v>56</v>
      </c>
      <c r="CI74" s="12" t="n">
        <v>247</v>
      </c>
      <c r="CJ74" s="12" t="n">
        <v>127.01385226</v>
      </c>
      <c r="CK74" s="12" t="n">
        <v>27.984221862</v>
      </c>
      <c r="CL74" s="12" t="n">
        <v>106</v>
      </c>
      <c r="CM74" s="12" t="n">
        <v>127</v>
      </c>
      <c r="CN74" s="12" t="n">
        <v>148</v>
      </c>
      <c r="CO74" s="12" t="n">
        <v>51</v>
      </c>
      <c r="CP74" s="12" t="n">
        <v>251</v>
      </c>
      <c r="CQ74" s="12" t="n">
        <v>109.20029836</v>
      </c>
      <c r="CR74" s="12" t="n">
        <v>21.254460003</v>
      </c>
      <c r="CS74" s="12" t="n">
        <v>93</v>
      </c>
      <c r="CT74" s="12" t="n">
        <v>108</v>
      </c>
      <c r="CU74" s="12" t="n">
        <v>124</v>
      </c>
      <c r="CV74" s="12" t="n">
        <v>0.004852125</v>
      </c>
      <c r="CW74" s="12" t="n">
        <v>0.0116480142</v>
      </c>
      <c r="CX74" s="12" t="n">
        <v>0.00581625</v>
      </c>
      <c r="CY74" s="12" t="n">
        <v>0.0006810066</v>
      </c>
      <c r="CZ74" s="12" t="n">
        <v>0.0053852159</v>
      </c>
      <c r="DA74" s="12" t="n">
        <v>0.0056252498</v>
      </c>
      <c r="DB74" s="12" t="n">
        <v>0.0060170204</v>
      </c>
      <c r="DC74" s="12" t="n">
        <v>0.0048989132</v>
      </c>
      <c r="DD74" s="12" t="n">
        <v>0.0127746761</v>
      </c>
      <c r="DE74" s="12" t="n">
        <v>0.005701105</v>
      </c>
      <c r="DF74" s="12" t="n">
        <v>0.0005862788</v>
      </c>
      <c r="DG74" s="12" t="n">
        <v>0.0053196242</v>
      </c>
      <c r="DH74" s="12" t="n">
        <v>0.0055409591</v>
      </c>
      <c r="DI74" s="12" t="n">
        <v>0.0058963206</v>
      </c>
      <c r="DJ74" s="12" t="n">
        <v>0.0048683416</v>
      </c>
      <c r="DK74" s="12" t="n">
        <v>0.0112677617</v>
      </c>
      <c r="DL74" s="12" t="n">
        <v>0.0058255018</v>
      </c>
      <c r="DM74" s="12" t="n">
        <v>0.0006587825</v>
      </c>
      <c r="DN74" s="12" t="n">
        <v>0.00539449</v>
      </c>
      <c r="DO74" s="12" t="n">
        <v>0.0056530838</v>
      </c>
      <c r="DP74" s="12" t="n">
        <v>0.0060466966</v>
      </c>
      <c r="DQ74" s="12" t="n">
        <v>0.1662400365</v>
      </c>
      <c r="DR74" s="12" t="n">
        <v>0.8838711381</v>
      </c>
      <c r="DS74" s="12" t="n">
        <v>0.5727816056</v>
      </c>
      <c r="DT74" s="12" t="n">
        <v>0.1042540638</v>
      </c>
      <c r="DU74" s="12" t="n">
        <v>0.5014005303</v>
      </c>
      <c r="DV74" s="12" t="n">
        <v>0.5767067671</v>
      </c>
      <c r="DW74" s="12" t="n">
        <v>0.6471188068</v>
      </c>
      <c r="DX74" s="12" t="n">
        <v>21.259870529</v>
      </c>
      <c r="DY74" s="12" t="n">
        <v>1164.3762207</v>
      </c>
      <c r="DZ74" s="12" t="n">
        <v>237.80362213</v>
      </c>
      <c r="EA74" s="12" t="n">
        <v>131.88556059</v>
      </c>
      <c r="EB74" s="12" t="n">
        <v>147.41775513</v>
      </c>
      <c r="EC74" s="12" t="n">
        <v>212.32041931</v>
      </c>
      <c r="ED74" s="12" t="n">
        <v>294.96243286</v>
      </c>
      <c r="EE74" s="12" t="n">
        <v>20.393383026</v>
      </c>
      <c r="EF74" s="12" t="n">
        <v>1222.7857666</v>
      </c>
      <c r="EG74" s="12" t="n">
        <v>237.20169185</v>
      </c>
      <c r="EH74" s="12" t="n">
        <v>131.9582419</v>
      </c>
      <c r="EI74" s="12" t="n">
        <v>145.7746582</v>
      </c>
      <c r="EJ74" s="12" t="n">
        <v>211.66825867</v>
      </c>
      <c r="EK74" s="12" t="n">
        <v>295.05358887</v>
      </c>
      <c r="EL74" s="12" t="n">
        <v>0.0330148339</v>
      </c>
      <c r="EM74" s="12" t="n">
        <v>0.2756750584</v>
      </c>
      <c r="EN74" s="12" t="n">
        <v>0.1100374213</v>
      </c>
      <c r="EO74" s="12" t="n">
        <v>0.0322296951</v>
      </c>
      <c r="EP74" s="12" t="n">
        <v>0.0869858041</v>
      </c>
      <c r="EQ74" s="12" t="n">
        <v>0.1041266844</v>
      </c>
      <c r="ER74" s="12" t="n">
        <v>0.1278817952</v>
      </c>
      <c r="ES74" s="12" t="n">
        <v>0.2480342537</v>
      </c>
      <c r="ET74" s="12" t="n">
        <v>0.9050005674</v>
      </c>
      <c r="EU74" s="12" t="n">
        <v>0.6403227002</v>
      </c>
      <c r="EV74" s="12" t="n">
        <v>0.1060817963</v>
      </c>
      <c r="EW74" s="12" t="n">
        <v>0.5654882193</v>
      </c>
      <c r="EX74" s="12" t="n">
        <v>0.6465986967</v>
      </c>
      <c r="EY74" s="12" t="n">
        <v>0.7202274799</v>
      </c>
      <c r="EZ74" s="12" t="n">
        <v>0.2480342537</v>
      </c>
      <c r="FA74" s="12" t="n">
        <v>0.9050005674</v>
      </c>
      <c r="FB74" s="12" t="n">
        <v>0.6403227002</v>
      </c>
      <c r="FC74" s="12" t="n">
        <v>0.1060817963</v>
      </c>
      <c r="FD74" s="12" t="n">
        <v>0.5654882193</v>
      </c>
      <c r="FE74" s="12" t="n">
        <v>0.6465986967</v>
      </c>
      <c r="FF74" s="12" t="n">
        <v>0.7202274799</v>
      </c>
      <c r="FG74" s="12" t="n">
        <v>0.0325548872</v>
      </c>
      <c r="FH74" s="12" t="n">
        <v>0.2693756521</v>
      </c>
      <c r="FI74" s="12" t="n">
        <v>0.1090701535</v>
      </c>
      <c r="FJ74" s="12" t="n">
        <v>0.0324012416</v>
      </c>
      <c r="FK74" s="12" t="n">
        <v>0.0860762298</v>
      </c>
      <c r="FL74" s="12" t="n">
        <v>0.1029993892</v>
      </c>
      <c r="FM74" s="12" t="n">
        <v>0.1262097359</v>
      </c>
      <c r="FN74" s="12" t="n">
        <v>0.0324666128</v>
      </c>
      <c r="FO74" s="12" t="n">
        <v>0.2611210346</v>
      </c>
      <c r="FP74" s="12" t="n">
        <v>0.1067769779</v>
      </c>
      <c r="FQ74" s="12" t="n">
        <v>0.0314821113</v>
      </c>
      <c r="FR74" s="12" t="n">
        <v>0.0846972093</v>
      </c>
      <c r="FS74" s="12" t="n">
        <v>0.1006793082</v>
      </c>
      <c r="FT74" s="12" t="n">
        <v>0.1234521866</v>
      </c>
      <c r="FU74" s="12" t="n">
        <v>0.0324666128</v>
      </c>
      <c r="FV74" s="12" t="n">
        <v>0.2611210346</v>
      </c>
      <c r="FW74" s="12" t="n">
        <v>0.1067769779</v>
      </c>
      <c r="FX74" s="12" t="n">
        <v>0.0314821113</v>
      </c>
      <c r="FY74" s="12" t="n">
        <v>0.0846972093</v>
      </c>
      <c r="FZ74" s="12" t="n">
        <v>0.1006793082</v>
      </c>
      <c r="GA74" s="12" t="n">
        <v>0.1234521866</v>
      </c>
    </row>
    <row r="75" customFormat="false" ht="13.8" hidden="false" customHeight="false" outlineLevel="0" collapsed="false">
      <c r="A75" s="13" t="n">
        <v>74</v>
      </c>
      <c r="B75" s="13" t="n">
        <v>249.965217712587</v>
      </c>
      <c r="C75" s="13" t="n">
        <v>51.38445675</v>
      </c>
      <c r="D75" s="13" t="n">
        <v>30.03173947</v>
      </c>
      <c r="E75" s="13" t="n">
        <v>27.31</v>
      </c>
      <c r="F75" s="13" t="s">
        <v>184</v>
      </c>
      <c r="G75" s="13" t="n">
        <v>1</v>
      </c>
      <c r="H75" s="13" t="s">
        <v>185</v>
      </c>
      <c r="I75" s="13" t="n">
        <v>0</v>
      </c>
      <c r="J75" s="13" t="n">
        <v>100</v>
      </c>
      <c r="K75" s="13" t="n">
        <v>35200</v>
      </c>
      <c r="L75" s="13" t="n">
        <v>87400</v>
      </c>
      <c r="M75" s="13"/>
      <c r="N75" s="13"/>
      <c r="O75" s="13"/>
      <c r="P75" s="14" t="n">
        <f aca="false">_xlfn.IFS(M75=0,K75,M75&gt;0,(J75*K75+M75*N75)/(J75+M75))</f>
        <v>35200</v>
      </c>
      <c r="Q75" s="14" t="n">
        <f aca="false">_xlfn.IFS(M75=0,L75,M75&gt;0,(J75*L75+M75*O75)/(J75+M75))</f>
        <v>87400</v>
      </c>
      <c r="R75" s="0" t="s">
        <v>188</v>
      </c>
      <c r="S75" s="0" t="n">
        <v>2</v>
      </c>
      <c r="T75" s="0" t="n">
        <v>293457.819</v>
      </c>
      <c r="U75" s="0" t="n">
        <v>5696766.092</v>
      </c>
      <c r="V75" s="1" t="n">
        <v>9636.179133</v>
      </c>
      <c r="W75" s="1" t="n">
        <v>4116.5729555</v>
      </c>
      <c r="X75" s="0" t="n">
        <v>60</v>
      </c>
      <c r="Y75" s="7" t="n">
        <v>12.061667</v>
      </c>
      <c r="Z75" s="7" t="n">
        <v>12.08</v>
      </c>
      <c r="AA75" s="7" t="n">
        <v>1.814614</v>
      </c>
      <c r="AB75" s="15" t="n">
        <f aca="false">SQRT((T75-298142)^2+(U75-5697101)^2)/1000</f>
        <v>4.69613830814476</v>
      </c>
      <c r="AC75" s="0" t="n">
        <v>266</v>
      </c>
      <c r="AD75" s="13" t="n">
        <v>62</v>
      </c>
      <c r="AE75" s="13" t="n">
        <v>59</v>
      </c>
      <c r="AF75" s="13" t="n">
        <v>14.368308037555</v>
      </c>
      <c r="AG75" s="13" t="n">
        <v>15.9123948685675</v>
      </c>
      <c r="AH75" s="13" t="n">
        <v>37.6226648434515</v>
      </c>
      <c r="AI75" s="15" t="n">
        <v>293.126479623603</v>
      </c>
      <c r="AJ75" s="15" t="n">
        <v>112.639084904641</v>
      </c>
      <c r="AK75" s="15" t="n">
        <f aca="false">_xlfn.IFS(AND(H75="Pine",F75="n"),0.198*AF75^-0.757*AG75^1.342*AH75^0.642,AND(H75="Pine",F75="a"),0.144*AF75^-0.507*AG75^1.299*AH75^0.524,H75="Spruce",0.068*AF75^0.082*AG75^0.787*AH75^1.11,H75="Birch",0.183*AF75^-0.171*AG75^0.806*AH75^0.803,H75="Alder",0.048*AF75^0.156*AG75^0.514*AH75^1.165,H75="Oak",0.132*AF75^-0.037*AG75^0.633*AH75^1.039,H75="Aspen",0.445*AF75^0.651*AG75^-0.617*AH75^1.049)</f>
        <v>9.08129700917875</v>
      </c>
      <c r="AL75" s="15" t="n">
        <v>13.7627501218121</v>
      </c>
      <c r="AM75" s="15" t="n">
        <v>7.37555212910523</v>
      </c>
      <c r="AN75" s="15" t="n">
        <v>133.777387155559</v>
      </c>
      <c r="AO75" s="1" t="n">
        <v>280.955200195312</v>
      </c>
      <c r="AP75" s="1" t="n">
        <v>107.823593139648</v>
      </c>
      <c r="AQ75" s="15" t="n">
        <v>8.68853950500488</v>
      </c>
      <c r="AR75" s="15" t="n">
        <v>12.3205223083496</v>
      </c>
      <c r="AS75" s="15" t="n">
        <v>8.21958160400391</v>
      </c>
      <c r="AT75" s="1" t="n">
        <v>128.363708496094</v>
      </c>
      <c r="AU75" s="1" t="n">
        <v>275.710876464844</v>
      </c>
      <c r="AV75" s="1" t="n">
        <v>108.853187561035</v>
      </c>
      <c r="AW75" s="15" t="n">
        <v>8.15177631378174</v>
      </c>
      <c r="AX75" s="15" t="n">
        <v>11.8592710494995</v>
      </c>
      <c r="AY75" s="15" t="n">
        <v>8.55032157897949</v>
      </c>
      <c r="AZ75" s="1" t="n">
        <v>129.262771606445</v>
      </c>
      <c r="BA75" s="16" t="n">
        <f aca="false">_xlfn.IFS(AI75&lt;10,AI75,AI75&lt;250,AU75,AI75&gt;=250,AO75)</f>
        <v>280.955200195312</v>
      </c>
      <c r="BB75" s="17" t="n">
        <f aca="false">_xlfn.IFS(AI75&lt;10,AJ75,AI75&lt;250,AV75,AI75&gt;=250,AP75)*0.1</f>
        <v>10.7823593139648</v>
      </c>
      <c r="BC75" s="17" t="n">
        <f aca="false">_xlfn.IFS(AI75&lt;10,AK75,AI75&lt;250,AX75,AI75&gt;=250,AQ75)*0.1</f>
        <v>0.868853950500488</v>
      </c>
      <c r="BD75" s="4" t="n">
        <f aca="false">AR75*0.1</f>
        <v>1.23205223083496</v>
      </c>
      <c r="BE75" s="4" t="n">
        <f aca="false">AY75*0.1</f>
        <v>0.855032157897949</v>
      </c>
      <c r="BF75" s="3" t="n">
        <f aca="false">BB75+BD75+BE75</f>
        <v>12.8694437026977</v>
      </c>
      <c r="BG75" s="12" t="n">
        <v>249.909</v>
      </c>
      <c r="BH75" s="12" t="n">
        <f aca="false">BS75*0.04</f>
        <v>249.24</v>
      </c>
      <c r="BI75" s="7" t="n">
        <f aca="false">BH75/BG75</f>
        <v>0.997323025581312</v>
      </c>
      <c r="BJ75" s="12" t="n">
        <v>8.92</v>
      </c>
      <c r="BK75" s="12" t="n">
        <v>6231</v>
      </c>
      <c r="BL75" s="12" t="n">
        <v>10.393242836</v>
      </c>
      <c r="BM75" s="12" t="n">
        <v>17.401157379</v>
      </c>
      <c r="BN75" s="12" t="n">
        <v>14.488799405</v>
      </c>
      <c r="BO75" s="12" t="n">
        <v>1.0977624334</v>
      </c>
      <c r="BP75" s="12" t="n">
        <v>13.701126099</v>
      </c>
      <c r="BQ75" s="12" t="n">
        <v>14.55933094</v>
      </c>
      <c r="BR75" s="12" t="n">
        <v>15.282328606</v>
      </c>
      <c r="BS75" s="12" t="n">
        <v>6231</v>
      </c>
      <c r="BT75" s="12" t="n">
        <v>11.181394577</v>
      </c>
      <c r="BU75" s="12" t="n">
        <v>17.405033112</v>
      </c>
      <c r="BV75" s="12" t="n">
        <v>14.459344547</v>
      </c>
      <c r="BW75" s="12" t="n">
        <v>1.1391047989</v>
      </c>
      <c r="BX75" s="12" t="n">
        <v>13.64226532</v>
      </c>
      <c r="BY75" s="12" t="n">
        <v>14.541780472</v>
      </c>
      <c r="BZ75" s="12" t="n">
        <v>15.290552139</v>
      </c>
      <c r="CA75" s="12" t="n">
        <v>15</v>
      </c>
      <c r="CB75" s="12" t="n">
        <v>223</v>
      </c>
      <c r="CC75" s="12" t="n">
        <v>122.12585218</v>
      </c>
      <c r="CD75" s="12" t="n">
        <v>45.374586894</v>
      </c>
      <c r="CE75" s="12" t="n">
        <v>85</v>
      </c>
      <c r="CF75" s="12" t="n">
        <v>128</v>
      </c>
      <c r="CG75" s="12" t="n">
        <v>161</v>
      </c>
      <c r="CH75" s="12" t="n">
        <v>16</v>
      </c>
      <c r="CI75" s="12" t="n">
        <v>244</v>
      </c>
      <c r="CJ75" s="12" t="n">
        <v>139.1501945</v>
      </c>
      <c r="CK75" s="12" t="n">
        <v>51.868703252</v>
      </c>
      <c r="CL75" s="12" t="n">
        <v>97</v>
      </c>
      <c r="CM75" s="12" t="n">
        <v>145</v>
      </c>
      <c r="CN75" s="12" t="n">
        <v>184</v>
      </c>
      <c r="CO75" s="12" t="n">
        <v>10</v>
      </c>
      <c r="CP75" s="12" t="n">
        <v>200</v>
      </c>
      <c r="CQ75" s="12" t="n">
        <v>103.3070252</v>
      </c>
      <c r="CR75" s="12" t="n">
        <v>39.906743157</v>
      </c>
      <c r="CS75" s="12" t="n">
        <v>70</v>
      </c>
      <c r="CT75" s="12" t="n">
        <v>106</v>
      </c>
      <c r="CU75" s="12" t="n">
        <v>137</v>
      </c>
      <c r="CV75" s="12" t="n">
        <v>0.0047767451</v>
      </c>
      <c r="CW75" s="12" t="n">
        <v>0.0095417369</v>
      </c>
      <c r="CX75" s="12" t="n">
        <v>0.0050545114</v>
      </c>
      <c r="CY75" s="12" t="n">
        <v>0.0002273115</v>
      </c>
      <c r="CZ75" s="12" t="n">
        <v>0.0049399617</v>
      </c>
      <c r="DA75" s="12" t="n">
        <v>0.0050029308</v>
      </c>
      <c r="DB75" s="12" t="n">
        <v>0.0050976542</v>
      </c>
      <c r="DC75" s="12" t="n">
        <v>0.004779004</v>
      </c>
      <c r="DD75" s="12" t="n">
        <v>0.0108162295</v>
      </c>
      <c r="DE75" s="12" t="n">
        <v>0.0050457048</v>
      </c>
      <c r="DF75" s="12" t="n">
        <v>0.0002353785</v>
      </c>
      <c r="DG75" s="12" t="n">
        <v>0.0049348376</v>
      </c>
      <c r="DH75" s="12" t="n">
        <v>0.0049959118</v>
      </c>
      <c r="DI75" s="12" t="n">
        <v>0.0050855144</v>
      </c>
      <c r="DJ75" s="12" t="n">
        <v>0.0047994521</v>
      </c>
      <c r="DK75" s="12" t="n">
        <v>0.0090996251</v>
      </c>
      <c r="DL75" s="12" t="n">
        <v>0.0050693662</v>
      </c>
      <c r="DM75" s="12" t="n">
        <v>0.0002344389</v>
      </c>
      <c r="DN75" s="12" t="n">
        <v>0.0049523544</v>
      </c>
      <c r="DO75" s="12" t="n">
        <v>0.0050157881</v>
      </c>
      <c r="DP75" s="12" t="n">
        <v>0.0051084226</v>
      </c>
      <c r="DQ75" s="12" t="n">
        <v>0.1247218177</v>
      </c>
      <c r="DR75" s="12" t="n">
        <v>0.8432387114</v>
      </c>
      <c r="DS75" s="12" t="n">
        <v>0.5078075162</v>
      </c>
      <c r="DT75" s="12" t="n">
        <v>0.1073515429</v>
      </c>
      <c r="DU75" s="12" t="n">
        <v>0.432564348</v>
      </c>
      <c r="DV75" s="12" t="n">
        <v>0.5083844662</v>
      </c>
      <c r="DW75" s="12" t="n">
        <v>0.5850865841</v>
      </c>
      <c r="DX75" s="12" t="n">
        <v>38.876178741</v>
      </c>
      <c r="DY75" s="12" t="n">
        <v>3041.8413086</v>
      </c>
      <c r="DZ75" s="12" t="n">
        <v>1254.0219355</v>
      </c>
      <c r="EA75" s="12" t="n">
        <v>440.17251799</v>
      </c>
      <c r="EB75" s="12" t="n">
        <v>947.38916016</v>
      </c>
      <c r="EC75" s="12" t="n">
        <v>1243.0075684</v>
      </c>
      <c r="ED75" s="12" t="n">
        <v>1551.8303223</v>
      </c>
      <c r="EE75" s="12" t="n">
        <v>37.293361664</v>
      </c>
      <c r="EF75" s="12" t="n">
        <v>2785.5771484</v>
      </c>
      <c r="EG75" s="12" t="n">
        <v>1211.0878675</v>
      </c>
      <c r="EH75" s="12" t="n">
        <v>417.77597036</v>
      </c>
      <c r="EI75" s="12" t="n">
        <v>923.06921387</v>
      </c>
      <c r="EJ75" s="12" t="n">
        <v>1203.3270264</v>
      </c>
      <c r="EK75" s="12" t="n">
        <v>1495.2370605</v>
      </c>
      <c r="EL75" s="12" t="n">
        <v>0.0179823283</v>
      </c>
      <c r="EM75" s="12" t="n">
        <v>0.243656069</v>
      </c>
      <c r="EN75" s="12" t="n">
        <v>0.0479874071</v>
      </c>
      <c r="EO75" s="12" t="n">
        <v>0.0170436389</v>
      </c>
      <c r="EP75" s="12" t="n">
        <v>0.0379495993</v>
      </c>
      <c r="EQ75" s="12" t="n">
        <v>0.0444029793</v>
      </c>
      <c r="ER75" s="12" t="n">
        <v>0.0530350655</v>
      </c>
      <c r="ES75" s="12" t="n">
        <v>0.1438120753</v>
      </c>
      <c r="ET75" s="12" t="n">
        <v>0.8655305505</v>
      </c>
      <c r="EU75" s="12" t="n">
        <v>0.5697601426</v>
      </c>
      <c r="EV75" s="12" t="n">
        <v>0.1146976284</v>
      </c>
      <c r="EW75" s="12" t="n">
        <v>0.4913661778</v>
      </c>
      <c r="EX75" s="12" t="n">
        <v>0.5766375661</v>
      </c>
      <c r="EY75" s="12" t="n">
        <v>0.6540853977</v>
      </c>
      <c r="EZ75" s="12" t="n">
        <v>0.1438120753</v>
      </c>
      <c r="FA75" s="12" t="n">
        <v>0.8655305505</v>
      </c>
      <c r="FB75" s="12" t="n">
        <v>0.5697601426</v>
      </c>
      <c r="FC75" s="12" t="n">
        <v>0.1146976284</v>
      </c>
      <c r="FD75" s="12" t="n">
        <v>0.4913661778</v>
      </c>
      <c r="FE75" s="12" t="n">
        <v>0.5766375661</v>
      </c>
      <c r="FF75" s="12" t="n">
        <v>0.6540853977</v>
      </c>
      <c r="FG75" s="12" t="n">
        <v>0.0181566048</v>
      </c>
      <c r="FH75" s="12" t="n">
        <v>0.2370242775</v>
      </c>
      <c r="FI75" s="12" t="n">
        <v>0.0469047748</v>
      </c>
      <c r="FJ75" s="12" t="n">
        <v>0.0171821211</v>
      </c>
      <c r="FK75" s="12" t="n">
        <v>0.0368634872</v>
      </c>
      <c r="FL75" s="12" t="n">
        <v>0.0431834981</v>
      </c>
      <c r="FM75" s="12" t="n">
        <v>0.0519173332</v>
      </c>
      <c r="FN75" s="12" t="n">
        <v>0.0144775147</v>
      </c>
      <c r="FO75" s="12" t="n">
        <v>0.2536320388</v>
      </c>
      <c r="FP75" s="12" t="n">
        <v>0.0462696414</v>
      </c>
      <c r="FQ75" s="12" t="n">
        <v>0.017338985</v>
      </c>
      <c r="FR75" s="12" t="n">
        <v>0.0360443816</v>
      </c>
      <c r="FS75" s="12" t="n">
        <v>0.0426772684</v>
      </c>
      <c r="FT75" s="12" t="n">
        <v>0.0514378138</v>
      </c>
      <c r="FU75" s="12" t="n">
        <v>0.0144775147</v>
      </c>
      <c r="FV75" s="12" t="n">
        <v>0.2536320388</v>
      </c>
      <c r="FW75" s="12" t="n">
        <v>0.0462696414</v>
      </c>
      <c r="FX75" s="12" t="n">
        <v>0.017338985</v>
      </c>
      <c r="FY75" s="12" t="n">
        <v>0.0360443816</v>
      </c>
      <c r="FZ75" s="12" t="n">
        <v>0.0426772684</v>
      </c>
      <c r="GA75" s="12" t="n">
        <v>0.0514378138</v>
      </c>
    </row>
    <row r="76" customFormat="false" ht="13.8" hidden="false" customHeight="false" outlineLevel="0" collapsed="false">
      <c r="A76" s="13" t="n">
        <v>75</v>
      </c>
      <c r="B76" s="13" t="n">
        <v>249.965217712587</v>
      </c>
      <c r="C76" s="13" t="n">
        <v>51.38485372</v>
      </c>
      <c r="D76" s="13" t="n">
        <v>30.03098845</v>
      </c>
      <c r="E76" s="13" t="n">
        <v>24.27</v>
      </c>
      <c r="F76" s="13" t="s">
        <v>184</v>
      </c>
      <c r="G76" s="13" t="n">
        <v>1</v>
      </c>
      <c r="H76" s="13" t="s">
        <v>185</v>
      </c>
      <c r="I76" s="13" t="n">
        <v>0</v>
      </c>
      <c r="J76" s="13" t="n">
        <v>100</v>
      </c>
      <c r="K76" s="13" t="n">
        <v>14200</v>
      </c>
      <c r="L76" s="13" t="n">
        <v>37500</v>
      </c>
      <c r="M76" s="13"/>
      <c r="N76" s="13"/>
      <c r="O76" s="13"/>
      <c r="P76" s="14" t="n">
        <f aca="false">_xlfn.IFS(M76=0,K76,M76&gt;0,(J76*K76+M76*N76)/(J76+M76))</f>
        <v>14200</v>
      </c>
      <c r="Q76" s="14" t="n">
        <f aca="false">_xlfn.IFS(M76=0,L76,M76&gt;0,(J76*L76+M76*O76)/(J76+M76))</f>
        <v>37500</v>
      </c>
      <c r="R76" s="0" t="s">
        <v>183</v>
      </c>
      <c r="S76" s="0" t="n">
        <v>2</v>
      </c>
      <c r="T76" s="0" t="n">
        <v>293419.435</v>
      </c>
      <c r="U76" s="0" t="n">
        <v>5696801.782</v>
      </c>
      <c r="V76" s="1" t="n">
        <v>6703.9883472</v>
      </c>
      <c r="W76" s="1" t="n">
        <v>2806.6464734</v>
      </c>
      <c r="X76" s="0" t="n">
        <v>16</v>
      </c>
      <c r="Y76" s="7" t="n">
        <v>7.65875</v>
      </c>
      <c r="Z76" s="7" t="n">
        <v>7.325</v>
      </c>
      <c r="AA76" s="7" t="n">
        <v>2.660326</v>
      </c>
      <c r="AB76" s="15" t="n">
        <f aca="false">SQRT((T76-298142)^2+(U76-5697101)^2)/1000</f>
        <v>4.73203461428055</v>
      </c>
      <c r="AC76" s="0" t="n">
        <v>266</v>
      </c>
      <c r="AD76" s="13" t="n">
        <v>53</v>
      </c>
      <c r="AE76" s="13" t="n">
        <v>59</v>
      </c>
      <c r="AF76" s="13" t="n">
        <v>16.9511904343871</v>
      </c>
      <c r="AG76" s="13" t="n">
        <v>20.6584678456254</v>
      </c>
      <c r="AH76" s="13" t="n">
        <v>31.5993937139295</v>
      </c>
      <c r="AI76" s="15" t="n">
        <v>346.133177959866</v>
      </c>
      <c r="AJ76" s="15" t="n">
        <v>145.740475270967</v>
      </c>
      <c r="AK76" s="15" t="n">
        <f aca="false">_xlfn.IFS(AND(H76="Pine",F76="n"),0.198*AF76^-0.757*AG76^1.342*AH76^0.642,AND(H76="Pine",F76="a"),0.144*AF76^-0.507*AG76^1.299*AH76^0.524,H76="Spruce",0.068*AF76^0.082*AG76^0.787*AH76^1.11,H76="Birch",0.183*AF76^-0.171*AG76^0.806*AH76^0.803,H76="Alder",0.048*AF76^0.156*AG76^0.514*AH76^1.165,H76="Oak",0.132*AF76^-0.037*AG76^0.633*AH76^1.039,H76="Aspen",0.445*AF76^0.651*AG76^-0.617*AH76^1.049)</f>
        <v>10.6979877739338</v>
      </c>
      <c r="AL76" s="15" t="n">
        <v>11.384153488845</v>
      </c>
      <c r="AM76" s="15" t="n">
        <v>6.27561600159369</v>
      </c>
      <c r="AN76" s="15" t="n">
        <v>163.400244761406</v>
      </c>
      <c r="AO76" s="1" t="n">
        <v>367.193511962891</v>
      </c>
      <c r="AP76" s="1" t="n">
        <v>124.957855224609</v>
      </c>
      <c r="AQ76" s="15" t="n">
        <v>10.04323387146</v>
      </c>
      <c r="AR76" s="15" t="n">
        <v>10.2742338180542</v>
      </c>
      <c r="AS76" s="15" t="n">
        <v>5.44721221923828</v>
      </c>
      <c r="AT76" s="1" t="n">
        <v>140.679290771484</v>
      </c>
      <c r="AU76" s="1" t="n">
        <v>339.581329345703</v>
      </c>
      <c r="AV76" s="1" t="n">
        <v>127.595916748047</v>
      </c>
      <c r="AW76" s="15" t="n">
        <v>10.4105253219604</v>
      </c>
      <c r="AX76" s="15" t="n">
        <v>9.72066593170166</v>
      </c>
      <c r="AY76" s="15" t="n">
        <v>6.33651733398438</v>
      </c>
      <c r="AZ76" s="1" t="n">
        <v>143.653106689453</v>
      </c>
      <c r="BA76" s="16" t="n">
        <f aca="false">_xlfn.IFS(AI76&lt;10,AI76,AI76&lt;250,AU76,AI76&gt;=250,AO76)</f>
        <v>367.193511962891</v>
      </c>
      <c r="BB76" s="17" t="n">
        <f aca="false">_xlfn.IFS(AI76&lt;10,AJ76,AI76&lt;250,AV76,AI76&gt;=250,AP76)*0.1</f>
        <v>12.4957855224609</v>
      </c>
      <c r="BC76" s="17" t="n">
        <f aca="false">_xlfn.IFS(AI76&lt;10,AK76,AI76&lt;250,AX76,AI76&gt;=250,AQ76)*0.1</f>
        <v>1.004323387146</v>
      </c>
      <c r="BD76" s="4" t="n">
        <f aca="false">AR76*0.1</f>
        <v>1.02742338180542</v>
      </c>
      <c r="BE76" s="4" t="n">
        <f aca="false">AY76*0.1</f>
        <v>0.633651733398438</v>
      </c>
      <c r="BF76" s="3" t="n">
        <f aca="false">BB76+BD76+BE76</f>
        <v>14.1568606376648</v>
      </c>
      <c r="BG76" s="12" t="n">
        <v>249.909</v>
      </c>
      <c r="BH76" s="12" t="n">
        <f aca="false">BS76*0.04</f>
        <v>234</v>
      </c>
      <c r="BI76" s="7" t="n">
        <f aca="false">BH76/BG76</f>
        <v>0.936340828061414</v>
      </c>
      <c r="BJ76" s="12" t="n">
        <v>8.92</v>
      </c>
      <c r="BK76" s="12" t="n">
        <v>5850</v>
      </c>
      <c r="BL76" s="12" t="n">
        <v>0.2427209169</v>
      </c>
      <c r="BM76" s="12" t="n">
        <v>22.380264282</v>
      </c>
      <c r="BN76" s="12" t="n">
        <v>18.329193383</v>
      </c>
      <c r="BO76" s="12" t="n">
        <v>2.4352753578</v>
      </c>
      <c r="BP76" s="12" t="n">
        <v>17.573869705</v>
      </c>
      <c r="BQ76" s="12" t="n">
        <v>18.740001678</v>
      </c>
      <c r="BR76" s="12" t="n">
        <v>19.702787399</v>
      </c>
      <c r="BS76" s="12" t="n">
        <v>5850</v>
      </c>
      <c r="BT76" s="12" t="n">
        <v>0.6717164516</v>
      </c>
      <c r="BU76" s="12" t="n">
        <v>22.363862991</v>
      </c>
      <c r="BV76" s="12" t="n">
        <v>17.290899354</v>
      </c>
      <c r="BW76" s="12" t="n">
        <v>3.9646395714</v>
      </c>
      <c r="BX76" s="12" t="n">
        <v>16.489110947</v>
      </c>
      <c r="BY76" s="12" t="n">
        <v>18.642860413</v>
      </c>
      <c r="BZ76" s="12" t="n">
        <v>19.657159805</v>
      </c>
      <c r="CA76" s="12" t="n">
        <v>25</v>
      </c>
      <c r="CB76" s="12" t="n">
        <v>251</v>
      </c>
      <c r="CC76" s="12" t="n">
        <v>139.56159045</v>
      </c>
      <c r="CD76" s="12" t="n">
        <v>30.846663436</v>
      </c>
      <c r="CE76" s="12" t="n">
        <v>120</v>
      </c>
      <c r="CF76" s="12" t="n">
        <v>138</v>
      </c>
      <c r="CG76" s="12" t="n">
        <v>160</v>
      </c>
      <c r="CH76" s="12" t="n">
        <v>39</v>
      </c>
      <c r="CI76" s="12" t="n">
        <v>245</v>
      </c>
      <c r="CJ76" s="12" t="n">
        <v>145.40598341</v>
      </c>
      <c r="CK76" s="12" t="n">
        <v>35.242697927</v>
      </c>
      <c r="CL76" s="12" t="n">
        <v>119</v>
      </c>
      <c r="CM76" s="12" t="n">
        <v>145</v>
      </c>
      <c r="CN76" s="12" t="n">
        <v>173</v>
      </c>
      <c r="CO76" s="12" t="n">
        <v>26</v>
      </c>
      <c r="CP76" s="12" t="n">
        <v>243</v>
      </c>
      <c r="CQ76" s="12" t="n">
        <v>121.46155735</v>
      </c>
      <c r="CR76" s="12" t="n">
        <v>29.422772676</v>
      </c>
      <c r="CS76" s="12" t="n">
        <v>100</v>
      </c>
      <c r="CT76" s="12" t="n">
        <v>119</v>
      </c>
      <c r="CU76" s="12" t="n">
        <v>142</v>
      </c>
      <c r="CV76" s="12" t="n">
        <v>0.0048128273</v>
      </c>
      <c r="CW76" s="12" t="n">
        <v>0.0210591983</v>
      </c>
      <c r="CX76" s="12" t="n">
        <v>0.0053241217</v>
      </c>
      <c r="CY76" s="12" t="n">
        <v>0.0004620348</v>
      </c>
      <c r="CZ76" s="12" t="n">
        <v>0.0050482922</v>
      </c>
      <c r="DA76" s="12" t="n">
        <v>0.0052249967</v>
      </c>
      <c r="DB76" s="12" t="n">
        <v>0.0054677101</v>
      </c>
      <c r="DC76" s="12" t="n">
        <v>0.004781602</v>
      </c>
      <c r="DD76" s="12" t="n">
        <v>0.0221820921</v>
      </c>
      <c r="DE76" s="12" t="n">
        <v>0.0052982201</v>
      </c>
      <c r="DF76" s="12" t="n">
        <v>0.0004470764</v>
      </c>
      <c r="DG76" s="12" t="n">
        <v>0.0050443229</v>
      </c>
      <c r="DH76" s="12" t="n">
        <v>0.0051966468</v>
      </c>
      <c r="DI76" s="12" t="n">
        <v>0.0054166056</v>
      </c>
      <c r="DJ76" s="12" t="n">
        <v>0.0047957147</v>
      </c>
      <c r="DK76" s="12" t="n">
        <v>0.0171162877</v>
      </c>
      <c r="DL76" s="12" t="n">
        <v>0.005331585</v>
      </c>
      <c r="DM76" s="12" t="n">
        <v>0.0004376962</v>
      </c>
      <c r="DN76" s="12" t="n">
        <v>0.0050642858</v>
      </c>
      <c r="DO76" s="12" t="n">
        <v>0.0052252901</v>
      </c>
      <c r="DP76" s="12" t="n">
        <v>0.0054672938</v>
      </c>
      <c r="DQ76" s="12" t="n">
        <v>0.0486212708</v>
      </c>
      <c r="DR76" s="12" t="n">
        <v>0.9261529446</v>
      </c>
      <c r="DS76" s="12" t="n">
        <v>0.4958856875</v>
      </c>
      <c r="DT76" s="12" t="n">
        <v>0.1191633497</v>
      </c>
      <c r="DU76" s="12" t="n">
        <v>0.4108508229</v>
      </c>
      <c r="DV76" s="12" t="n">
        <v>0.4967719019</v>
      </c>
      <c r="DW76" s="12" t="n">
        <v>0.5820449591</v>
      </c>
      <c r="DX76" s="12" t="n">
        <v>38.569351196</v>
      </c>
      <c r="DY76" s="12" t="n">
        <v>3432.5556641</v>
      </c>
      <c r="DZ76" s="12" t="n">
        <v>726.56320029</v>
      </c>
      <c r="EA76" s="12" t="n">
        <v>542.16524204</v>
      </c>
      <c r="EB76" s="12" t="n">
        <v>317.68148804</v>
      </c>
      <c r="EC76" s="12" t="n">
        <v>534.04528809</v>
      </c>
      <c r="ED76" s="12" t="n">
        <v>1030.9174805</v>
      </c>
      <c r="EE76" s="12" t="n">
        <v>33.388748169</v>
      </c>
      <c r="EF76" s="12" t="n">
        <v>3069.5847168</v>
      </c>
      <c r="EG76" s="12" t="n">
        <v>686.29036947</v>
      </c>
      <c r="EH76" s="12" t="n">
        <v>483.00856638</v>
      </c>
      <c r="EI76" s="12" t="n">
        <v>330.1651001</v>
      </c>
      <c r="EJ76" s="12" t="n">
        <v>532.96142578</v>
      </c>
      <c r="EK76" s="12" t="n">
        <v>935.28320313</v>
      </c>
      <c r="EL76" s="12" t="n">
        <v>0.0164796505</v>
      </c>
      <c r="EM76" s="12" t="n">
        <v>0.3548434675</v>
      </c>
      <c r="EN76" s="12" t="n">
        <v>0.0718014013</v>
      </c>
      <c r="EO76" s="12" t="n">
        <v>0.0277650734</v>
      </c>
      <c r="EP76" s="12" t="n">
        <v>0.0516541153</v>
      </c>
      <c r="EQ76" s="12" t="n">
        <v>0.0681688339</v>
      </c>
      <c r="ER76" s="12" t="n">
        <v>0.0865623504</v>
      </c>
      <c r="ES76" s="12" t="n">
        <v>0.0421236381</v>
      </c>
      <c r="ET76" s="12" t="n">
        <v>0.9326241016</v>
      </c>
      <c r="EU76" s="12" t="n">
        <v>0.5385932276</v>
      </c>
      <c r="EV76" s="12" t="n">
        <v>0.127739799</v>
      </c>
      <c r="EW76" s="12" t="n">
        <v>0.4491217136</v>
      </c>
      <c r="EX76" s="12" t="n">
        <v>0.5428258181</v>
      </c>
      <c r="EY76" s="12" t="n">
        <v>0.6326793432</v>
      </c>
      <c r="EZ76" s="12" t="n">
        <v>0.0421236381</v>
      </c>
      <c r="FA76" s="12" t="n">
        <v>0.9326241016</v>
      </c>
      <c r="FB76" s="12" t="n">
        <v>0.5385932276</v>
      </c>
      <c r="FC76" s="12" t="n">
        <v>0.127739799</v>
      </c>
      <c r="FD76" s="12" t="n">
        <v>0.4491217136</v>
      </c>
      <c r="FE76" s="12" t="n">
        <v>0.5428258181</v>
      </c>
      <c r="FF76" s="12" t="n">
        <v>0.6326793432</v>
      </c>
      <c r="FG76" s="12" t="n">
        <v>0.0168365613</v>
      </c>
      <c r="FH76" s="12" t="n">
        <v>0.3836467266</v>
      </c>
      <c r="FI76" s="12" t="n">
        <v>0.0709446994</v>
      </c>
      <c r="FJ76" s="12" t="n">
        <v>0.0273930952</v>
      </c>
      <c r="FK76" s="12" t="n">
        <v>0.050349433</v>
      </c>
      <c r="FL76" s="12" t="n">
        <v>0.0675116256</v>
      </c>
      <c r="FM76" s="12" t="n">
        <v>0.0867441744</v>
      </c>
      <c r="FN76" s="12" t="n">
        <v>0.0141403005</v>
      </c>
      <c r="FO76" s="12" t="n">
        <v>0.410862118</v>
      </c>
      <c r="FP76" s="12" t="n">
        <v>0.0699836944</v>
      </c>
      <c r="FQ76" s="12" t="n">
        <v>0.0271433041</v>
      </c>
      <c r="FR76" s="12" t="n">
        <v>0.0501154847</v>
      </c>
      <c r="FS76" s="12" t="n">
        <v>0.066672273</v>
      </c>
      <c r="FT76" s="12" t="n">
        <v>0.0850136802</v>
      </c>
      <c r="FU76" s="12" t="n">
        <v>0.0141403005</v>
      </c>
      <c r="FV76" s="12" t="n">
        <v>0.410862118</v>
      </c>
      <c r="FW76" s="12" t="n">
        <v>0.0699836944</v>
      </c>
      <c r="FX76" s="12" t="n">
        <v>0.0271433041</v>
      </c>
      <c r="FY76" s="12" t="n">
        <v>0.0501154847</v>
      </c>
      <c r="FZ76" s="12" t="n">
        <v>0.066672273</v>
      </c>
      <c r="GA76" s="12" t="n">
        <v>0.0850136802</v>
      </c>
    </row>
    <row r="77" customFormat="false" ht="13.8" hidden="false" customHeight="false" outlineLevel="0" collapsed="false">
      <c r="A77" s="13" t="n">
        <v>76</v>
      </c>
      <c r="B77" s="13" t="n">
        <v>249.965217712587</v>
      </c>
      <c r="C77" s="13" t="n">
        <v>51.38576567</v>
      </c>
      <c r="D77" s="13" t="n">
        <v>30.03166437</v>
      </c>
      <c r="E77" s="13" t="n">
        <v>24.27</v>
      </c>
      <c r="F77" s="13" t="s">
        <v>184</v>
      </c>
      <c r="G77" s="13" t="n">
        <v>1</v>
      </c>
      <c r="H77" s="13" t="s">
        <v>185</v>
      </c>
      <c r="I77" s="13" t="n">
        <v>0</v>
      </c>
      <c r="J77" s="13" t="n">
        <v>100</v>
      </c>
      <c r="K77" s="13" t="n">
        <v>987</v>
      </c>
      <c r="L77" s="13" t="n">
        <v>5100</v>
      </c>
      <c r="M77" s="13"/>
      <c r="N77" s="13"/>
      <c r="O77" s="13"/>
      <c r="P77" s="14" t="n">
        <f aca="false">_xlfn.IFS(M77=0,K77,M77&gt;0,(J77*K77+M77*N77)/(J77+M77))</f>
        <v>987</v>
      </c>
      <c r="Q77" s="14" t="n">
        <f aca="false">_xlfn.IFS(M77=0,L77,M77&gt;0,(J77*L77+M77*O77)/(J77+M77))</f>
        <v>5100</v>
      </c>
      <c r="R77" s="0" t="s">
        <v>183</v>
      </c>
      <c r="S77" s="0" t="n">
        <v>2</v>
      </c>
      <c r="T77" s="0" t="n">
        <v>293468.604</v>
      </c>
      <c r="U77" s="0" t="n">
        <v>5696911.271</v>
      </c>
      <c r="V77" s="1" t="n">
        <v>1515.7777409</v>
      </c>
      <c r="W77" s="1" t="n">
        <v>620.36999857</v>
      </c>
      <c r="X77" s="0" t="n">
        <v>100</v>
      </c>
      <c r="Y77" s="7" t="n">
        <v>1.5191</v>
      </c>
      <c r="Z77" s="7" t="n">
        <v>1.445</v>
      </c>
      <c r="AA77" s="7" t="n">
        <v>0.298</v>
      </c>
      <c r="AB77" s="15" t="n">
        <f aca="false">SQRT((T77-298142)^2+(U77-5697101)^2)/1000</f>
        <v>4.67724569231264</v>
      </c>
      <c r="AC77" s="0" t="n">
        <v>268</v>
      </c>
      <c r="AD77" s="13" t="n">
        <v>47</v>
      </c>
      <c r="AE77" s="13" t="n">
        <v>70</v>
      </c>
      <c r="AF77" s="13" t="n">
        <v>22.5193038884209</v>
      </c>
      <c r="AG77" s="13" t="n">
        <v>26.8092724721215</v>
      </c>
      <c r="AH77" s="13" t="n">
        <v>66.9220927426652</v>
      </c>
      <c r="AI77" s="15" t="n">
        <v>797.544541660601</v>
      </c>
      <c r="AJ77" s="15" t="n">
        <v>298.112264731675</v>
      </c>
      <c r="AK77" s="15" t="n">
        <f aca="false">_xlfn.IFS(AND(H77="Pine",F77="n"),0.198*AF77^-0.757*AG77^1.342*AH77^0.642,AND(H77="Pine",F77="a"),0.144*AF77^-0.507*AG77^1.299*AH77^0.524,H77="Spruce",0.068*AF77^0.082*AG77^0.787*AH77^1.11,H77="Birch",0.183*AF77^-0.171*AG77^0.806*AH77^0.803,H77="Alder",0.048*AF77^0.156*AG77^0.514*AH77^1.165,H77="Oak",0.132*AF77^-0.037*AG77^0.633*AH77^1.039,H77="Aspen",0.445*AF77^0.651*AG77^-0.617*AH77^1.049)</f>
        <v>19.2556331701128</v>
      </c>
      <c r="AL77" s="15" t="n">
        <v>21.2510398430557</v>
      </c>
      <c r="AM77" s="15" t="n">
        <v>8.60594831472543</v>
      </c>
      <c r="AN77" s="15" t="n">
        <v>327.969252889457</v>
      </c>
      <c r="AO77" s="1" t="n">
        <v>558.345397949219</v>
      </c>
      <c r="AP77" s="1" t="n">
        <v>226.229782104492</v>
      </c>
      <c r="AQ77" s="15" t="n">
        <v>20.8990879058838</v>
      </c>
      <c r="AR77" s="15" t="n">
        <v>19.2700824737549</v>
      </c>
      <c r="AS77" s="15" t="n">
        <v>7.21982526779175</v>
      </c>
      <c r="AT77" s="1" t="n">
        <v>252.719680786133</v>
      </c>
      <c r="AU77" s="1" t="n">
        <v>568.346374511719</v>
      </c>
      <c r="AV77" s="1" t="n">
        <v>206.284851074219</v>
      </c>
      <c r="AW77" s="15" t="n">
        <v>15.5250043869019</v>
      </c>
      <c r="AX77" s="15" t="n">
        <v>18.0162124633789</v>
      </c>
      <c r="AY77" s="15" t="n">
        <v>6.99192190170288</v>
      </c>
      <c r="AZ77" s="1" t="n">
        <v>231.292984008789</v>
      </c>
      <c r="BA77" s="16" t="n">
        <f aca="false">_xlfn.IFS(AI77&lt;10,AI77,AI77&lt;250,AU77,AI77&gt;=250,AO77)</f>
        <v>558.345397949219</v>
      </c>
      <c r="BB77" s="17" t="n">
        <f aca="false">_xlfn.IFS(AI77&lt;10,AJ77,AI77&lt;250,AV77,AI77&gt;=250,AP77)*0.1</f>
        <v>22.6229782104492</v>
      </c>
      <c r="BC77" s="17" t="n">
        <f aca="false">_xlfn.IFS(AI77&lt;10,AK77,AI77&lt;250,AX77,AI77&gt;=250,AQ77)*0.1</f>
        <v>2.08990879058838</v>
      </c>
      <c r="BD77" s="4" t="n">
        <f aca="false">AR77*0.1</f>
        <v>1.92700824737549</v>
      </c>
      <c r="BE77" s="4" t="n">
        <f aca="false">AY77*0.1</f>
        <v>0.699192190170288</v>
      </c>
      <c r="BF77" s="3" t="n">
        <f aca="false">BB77+BD77+BE77</f>
        <v>25.249178647995</v>
      </c>
      <c r="BG77" s="12" t="n">
        <v>249.909</v>
      </c>
      <c r="BH77" s="12" t="n">
        <f aca="false">BS77*0.04</f>
        <v>244.68</v>
      </c>
      <c r="BI77" s="7" t="n">
        <f aca="false">BH77/BG77</f>
        <v>0.979076383803705</v>
      </c>
      <c r="BJ77" s="12" t="n">
        <v>8.92</v>
      </c>
      <c r="BK77" s="12" t="n">
        <v>6117</v>
      </c>
      <c r="BL77" s="12" t="n">
        <v>16.400966644</v>
      </c>
      <c r="BM77" s="12" t="n">
        <v>27.626922607</v>
      </c>
      <c r="BN77" s="12" t="n">
        <v>24.142122446</v>
      </c>
      <c r="BO77" s="12" t="n">
        <v>1.4901124092</v>
      </c>
      <c r="BP77" s="12" t="n">
        <v>23.258558273</v>
      </c>
      <c r="BQ77" s="12" t="n">
        <v>24.422315598</v>
      </c>
      <c r="BR77" s="12" t="n">
        <v>25.193834305</v>
      </c>
      <c r="BS77" s="12" t="n">
        <v>6117</v>
      </c>
      <c r="BT77" s="12" t="n">
        <v>1.1910097599</v>
      </c>
      <c r="BU77" s="12" t="n">
        <v>27.602844238</v>
      </c>
      <c r="BV77" s="12" t="n">
        <v>23.609505283</v>
      </c>
      <c r="BW77" s="12" t="n">
        <v>2.9778427271</v>
      </c>
      <c r="BX77" s="12" t="n">
        <v>23.062387466</v>
      </c>
      <c r="BY77" s="12" t="n">
        <v>24.238523483</v>
      </c>
      <c r="BZ77" s="12" t="n">
        <v>25.101142883</v>
      </c>
      <c r="CA77" s="12" t="n">
        <v>26</v>
      </c>
      <c r="CB77" s="12" t="n">
        <v>231</v>
      </c>
      <c r="CC77" s="12" t="n">
        <v>120.44107428</v>
      </c>
      <c r="CD77" s="12" t="n">
        <v>24.960137298</v>
      </c>
      <c r="CE77" s="12" t="n">
        <v>104</v>
      </c>
      <c r="CF77" s="12" t="n">
        <v>121</v>
      </c>
      <c r="CG77" s="12" t="n">
        <v>137</v>
      </c>
      <c r="CH77" s="12" t="n">
        <v>21</v>
      </c>
      <c r="CI77" s="12" t="n">
        <v>230</v>
      </c>
      <c r="CJ77" s="12" t="n">
        <v>133.74288722</v>
      </c>
      <c r="CK77" s="12" t="n">
        <v>31.373377028</v>
      </c>
      <c r="CL77" s="12" t="n">
        <v>111</v>
      </c>
      <c r="CM77" s="12" t="n">
        <v>130</v>
      </c>
      <c r="CN77" s="12" t="n">
        <v>156</v>
      </c>
      <c r="CO77" s="12" t="n">
        <v>29</v>
      </c>
      <c r="CP77" s="12" t="n">
        <v>235</v>
      </c>
      <c r="CQ77" s="12" t="n">
        <v>112.66548461</v>
      </c>
      <c r="CR77" s="12" t="n">
        <v>23.804655098</v>
      </c>
      <c r="CS77" s="12" t="n">
        <v>97</v>
      </c>
      <c r="CT77" s="12" t="n">
        <v>110</v>
      </c>
      <c r="CU77" s="12" t="n">
        <v>127</v>
      </c>
      <c r="CV77" s="12" t="n">
        <v>0.0048856982</v>
      </c>
      <c r="CW77" s="12" t="n">
        <v>0.0115133347</v>
      </c>
      <c r="CX77" s="12" t="n">
        <v>0.0056012672</v>
      </c>
      <c r="CY77" s="12" t="n">
        <v>0.0005164047</v>
      </c>
      <c r="CZ77" s="12" t="n">
        <v>0.0052450006</v>
      </c>
      <c r="DA77" s="12" t="n">
        <v>0.0054550902</v>
      </c>
      <c r="DB77" s="12" t="n">
        <v>0.0057971445</v>
      </c>
      <c r="DC77" s="12" t="n">
        <v>0.0048148925</v>
      </c>
      <c r="DD77" s="12" t="n">
        <v>0.0132738994</v>
      </c>
      <c r="DE77" s="12" t="n">
        <v>0.0055629956</v>
      </c>
      <c r="DF77" s="12" t="n">
        <v>0.000536351</v>
      </c>
      <c r="DG77" s="12" t="n">
        <v>0.0052075647</v>
      </c>
      <c r="DH77" s="12" t="n">
        <v>0.0054020253</v>
      </c>
      <c r="DI77" s="12" t="n">
        <v>0.0057431129</v>
      </c>
      <c r="DJ77" s="12" t="n">
        <v>0.004865122</v>
      </c>
      <c r="DK77" s="12" t="n">
        <v>0.0134471618</v>
      </c>
      <c r="DL77" s="12" t="n">
        <v>0.0056491</v>
      </c>
      <c r="DM77" s="12" t="n">
        <v>0.0005723856</v>
      </c>
      <c r="DN77" s="12" t="n">
        <v>0.0052581243</v>
      </c>
      <c r="DO77" s="12" t="n">
        <v>0.0054736529</v>
      </c>
      <c r="DP77" s="12" t="n">
        <v>0.00587076</v>
      </c>
      <c r="DQ77" s="12" t="n">
        <v>0.0989195108</v>
      </c>
      <c r="DR77" s="12" t="n">
        <v>0.8465082049</v>
      </c>
      <c r="DS77" s="12" t="n">
        <v>0.5401069467</v>
      </c>
      <c r="DT77" s="12" t="n">
        <v>0.1179524692</v>
      </c>
      <c r="DU77" s="12" t="n">
        <v>0.4630616903</v>
      </c>
      <c r="DV77" s="12" t="n">
        <v>0.5473123193</v>
      </c>
      <c r="DW77" s="12" t="n">
        <v>0.6232882142</v>
      </c>
      <c r="DX77" s="12" t="n">
        <v>29.777275085</v>
      </c>
      <c r="DY77" s="12" t="n">
        <v>1388.3323975</v>
      </c>
      <c r="DZ77" s="12" t="n">
        <v>332.74709849</v>
      </c>
      <c r="EA77" s="12" t="n">
        <v>172.41405599</v>
      </c>
      <c r="EB77" s="12" t="n">
        <v>203.4535675</v>
      </c>
      <c r="EC77" s="12" t="n">
        <v>309.65759277</v>
      </c>
      <c r="ED77" s="12" t="n">
        <v>432.4397583</v>
      </c>
      <c r="EE77" s="12" t="n">
        <v>28.188739777</v>
      </c>
      <c r="EF77" s="12" t="n">
        <v>1486.763916</v>
      </c>
      <c r="EG77" s="12" t="n">
        <v>329.18492135</v>
      </c>
      <c r="EH77" s="12" t="n">
        <v>170.56620278</v>
      </c>
      <c r="EI77" s="12" t="n">
        <v>200.48123169</v>
      </c>
      <c r="EJ77" s="12" t="n">
        <v>308.88372803</v>
      </c>
      <c r="EK77" s="12" t="n">
        <v>428.72302246</v>
      </c>
      <c r="EL77" s="12" t="n">
        <v>0.0312179141</v>
      </c>
      <c r="EM77" s="12" t="n">
        <v>0.2892186642</v>
      </c>
      <c r="EN77" s="12" t="n">
        <v>0.0957297363</v>
      </c>
      <c r="EO77" s="12" t="n">
        <v>0.0290668878</v>
      </c>
      <c r="EP77" s="12" t="n">
        <v>0.0736806914</v>
      </c>
      <c r="EQ77" s="12" t="n">
        <v>0.0906628296</v>
      </c>
      <c r="ER77" s="12" t="n">
        <v>0.1132953465</v>
      </c>
      <c r="ES77" s="12" t="n">
        <v>0.1133026853</v>
      </c>
      <c r="ET77" s="12" t="n">
        <v>0.8850442171</v>
      </c>
      <c r="EU77" s="12" t="n">
        <v>0.6027527617</v>
      </c>
      <c r="EV77" s="12" t="n">
        <v>0.1220661484</v>
      </c>
      <c r="EW77" s="12" t="n">
        <v>0.524036169</v>
      </c>
      <c r="EX77" s="12" t="n">
        <v>0.6140440702</v>
      </c>
      <c r="EY77" s="12" t="n">
        <v>0.6921025515</v>
      </c>
      <c r="EZ77" s="12" t="n">
        <v>0.1133026853</v>
      </c>
      <c r="FA77" s="12" t="n">
        <v>0.8850442171</v>
      </c>
      <c r="FB77" s="12" t="n">
        <v>0.6027527617</v>
      </c>
      <c r="FC77" s="12" t="n">
        <v>0.1220661484</v>
      </c>
      <c r="FD77" s="12" t="n">
        <v>0.524036169</v>
      </c>
      <c r="FE77" s="12" t="n">
        <v>0.6140440702</v>
      </c>
      <c r="FF77" s="12" t="n">
        <v>0.6921025515</v>
      </c>
      <c r="FG77" s="12" t="n">
        <v>0.0362650231</v>
      </c>
      <c r="FH77" s="12" t="n">
        <v>0.2595770061</v>
      </c>
      <c r="FI77" s="12" t="n">
        <v>0.0941405026</v>
      </c>
      <c r="FJ77" s="12" t="n">
        <v>0.0280730827</v>
      </c>
      <c r="FK77" s="12" t="n">
        <v>0.0728702694</v>
      </c>
      <c r="FL77" s="12" t="n">
        <v>0.0895314738</v>
      </c>
      <c r="FM77" s="12" t="n">
        <v>0.1108716503</v>
      </c>
      <c r="FN77" s="12" t="n">
        <v>0.0294059087</v>
      </c>
      <c r="FO77" s="12" t="n">
        <v>0.2959498763</v>
      </c>
      <c r="FP77" s="12" t="n">
        <v>0.0926252434</v>
      </c>
      <c r="FQ77" s="12" t="n">
        <v>0.0286936123</v>
      </c>
      <c r="FR77" s="12" t="n">
        <v>0.0712346435</v>
      </c>
      <c r="FS77" s="12" t="n">
        <v>0.0876136571</v>
      </c>
      <c r="FT77" s="12" t="n">
        <v>0.1090276614</v>
      </c>
      <c r="FU77" s="12" t="n">
        <v>0.0294059087</v>
      </c>
      <c r="FV77" s="12" t="n">
        <v>0.2959498763</v>
      </c>
      <c r="FW77" s="12" t="n">
        <v>0.0926252434</v>
      </c>
      <c r="FX77" s="12" t="n">
        <v>0.0286936123</v>
      </c>
      <c r="FY77" s="12" t="n">
        <v>0.0712346435</v>
      </c>
      <c r="FZ77" s="12" t="n">
        <v>0.0876136571</v>
      </c>
      <c r="GA77" s="12" t="n">
        <v>0.1090276614</v>
      </c>
    </row>
    <row r="78" customFormat="false" ht="13.8" hidden="false" customHeight="false" outlineLevel="0" collapsed="false">
      <c r="A78" s="13" t="n">
        <v>77</v>
      </c>
      <c r="B78" s="13" t="n">
        <v>249.965217712587</v>
      </c>
      <c r="C78" s="13" t="n">
        <v>51.38507903</v>
      </c>
      <c r="D78" s="13" t="n">
        <v>30.02822042</v>
      </c>
      <c r="E78" s="13" t="n">
        <v>33.37</v>
      </c>
      <c r="F78" s="13" t="s">
        <v>184</v>
      </c>
      <c r="G78" s="13" t="n">
        <v>1</v>
      </c>
      <c r="H78" s="13" t="s">
        <v>185</v>
      </c>
      <c r="I78" s="13" t="n">
        <v>0</v>
      </c>
      <c r="J78" s="13" t="n">
        <v>100</v>
      </c>
      <c r="K78" s="13" t="n">
        <v>7070</v>
      </c>
      <c r="L78" s="13" t="n">
        <v>37900</v>
      </c>
      <c r="M78" s="13"/>
      <c r="N78" s="13"/>
      <c r="O78" s="13"/>
      <c r="P78" s="14" t="n">
        <f aca="false">_xlfn.IFS(M78=0,K78,M78&gt;0,(J78*K78+M78*N78)/(J78+M78))</f>
        <v>7070</v>
      </c>
      <c r="Q78" s="14" t="n">
        <f aca="false">_xlfn.IFS(M78=0,L78,M78&gt;0,(J78*L78+M78*O78)/(J78+M78))</f>
        <v>37900</v>
      </c>
      <c r="R78" s="0" t="s">
        <v>188</v>
      </c>
      <c r="S78" s="0" t="n">
        <v>2</v>
      </c>
      <c r="T78" s="0" t="n">
        <v>293223.891</v>
      </c>
      <c r="U78" s="0" t="n">
        <v>5696823.578</v>
      </c>
      <c r="V78" s="1" t="n">
        <v>5264.6225123</v>
      </c>
      <c r="W78" s="1" t="n">
        <v>2129.3616491</v>
      </c>
      <c r="X78" s="0" t="n">
        <v>35</v>
      </c>
      <c r="Y78" s="7" t="n">
        <v>5.786</v>
      </c>
      <c r="Z78" s="7" t="n">
        <v>5.87</v>
      </c>
      <c r="AA78" s="7" t="n">
        <v>1.087138</v>
      </c>
      <c r="AB78" s="15" t="n">
        <f aca="false">SQRT((T78-298142)^2+(U78-5697101)^2)/1000</f>
        <v>4.92592723271113</v>
      </c>
      <c r="AC78" s="0" t="n">
        <v>267</v>
      </c>
      <c r="AD78" s="13" t="n">
        <v>40</v>
      </c>
      <c r="AE78" s="13" t="n">
        <v>35</v>
      </c>
      <c r="AF78" s="13" t="n">
        <v>18.6239093640406</v>
      </c>
      <c r="AG78" s="13" t="n">
        <v>16.0912905630235</v>
      </c>
      <c r="AH78" s="13" t="n">
        <v>43.5925214663476</v>
      </c>
      <c r="AI78" s="15" t="n">
        <v>308.448030053879</v>
      </c>
      <c r="AJ78" s="15" t="n">
        <v>106.963913708867</v>
      </c>
      <c r="AK78" s="15" t="n">
        <f aca="false">_xlfn.IFS(AND(H78="Pine",F78="n"),0.198*AF78^-0.757*AG78^1.342*AH78^0.642,AND(H78="Pine",F78="a"),0.144*AF78^-0.507*AG78^1.299*AH78^0.524,H78="Spruce",0.068*AF78^0.082*AG78^0.787*AH78^1.11,H78="Birch",0.183*AF78^-0.171*AG78^0.806*AH78^0.803,H78="Alder",0.048*AF78^0.156*AG78^0.514*AH78^1.165,H78="Oak",0.132*AF78^-0.037*AG78^0.633*AH78^1.039,H78="Aspen",0.445*AF78^0.651*AG78^-0.617*AH78^1.049)</f>
        <v>8.72669913878138</v>
      </c>
      <c r="AL78" s="15" t="n">
        <v>19.0465322938177</v>
      </c>
      <c r="AM78" s="15" t="n">
        <v>8.09180811201648</v>
      </c>
      <c r="AN78" s="15" t="n">
        <v>134.102254114701</v>
      </c>
      <c r="AO78" s="1" t="n">
        <v>278.310577392578</v>
      </c>
      <c r="AP78" s="1" t="n">
        <v>128.283081054688</v>
      </c>
      <c r="AQ78" s="15" t="n">
        <v>8.90926742553711</v>
      </c>
      <c r="AR78" s="15" t="n">
        <v>17.0645771026611</v>
      </c>
      <c r="AS78" s="15" t="n">
        <v>7.80179119110107</v>
      </c>
      <c r="AT78" s="1" t="n">
        <v>153.149444580078</v>
      </c>
      <c r="AU78" s="1" t="n">
        <v>313.847900390625</v>
      </c>
      <c r="AV78" s="1" t="n">
        <v>120.808326721191</v>
      </c>
      <c r="AW78" s="15" t="n">
        <v>9.21000480651856</v>
      </c>
      <c r="AX78" s="15" t="n">
        <v>17.9413242340088</v>
      </c>
      <c r="AY78" s="15" t="n">
        <v>8.88362216949463</v>
      </c>
      <c r="AZ78" s="1" t="n">
        <v>147.633270263672</v>
      </c>
      <c r="BA78" s="16" t="n">
        <f aca="false">_xlfn.IFS(AI78&lt;10,AI78,AI78&lt;250,AU78,AI78&gt;=250,AO78)</f>
        <v>278.310577392578</v>
      </c>
      <c r="BB78" s="17" t="n">
        <f aca="false">_xlfn.IFS(AI78&lt;10,AJ78,AI78&lt;250,AV78,AI78&gt;=250,AP78)*0.1</f>
        <v>12.8283081054688</v>
      </c>
      <c r="BC78" s="17" t="n">
        <f aca="false">_xlfn.IFS(AI78&lt;10,AK78,AI78&lt;250,AX78,AI78&gt;=250,AQ78)*0.1</f>
        <v>0.890926742553711</v>
      </c>
      <c r="BD78" s="4" t="n">
        <f aca="false">AR78*0.1</f>
        <v>1.70645771026611</v>
      </c>
      <c r="BE78" s="4" t="n">
        <f aca="false">AY78*0.1</f>
        <v>0.888362216949463</v>
      </c>
      <c r="BF78" s="3" t="n">
        <f aca="false">BB78+BD78+BE78</f>
        <v>15.4231280326844</v>
      </c>
      <c r="BG78" s="12" t="n">
        <v>249.908</v>
      </c>
      <c r="BH78" s="12" t="n">
        <f aca="false">BS78*0.04</f>
        <v>232.04</v>
      </c>
      <c r="BI78" s="7" t="n">
        <f aca="false">BH78/BG78</f>
        <v>0.928501688621413</v>
      </c>
      <c r="BJ78" s="12" t="n">
        <v>8.92</v>
      </c>
      <c r="BK78" s="12" t="n">
        <v>5801</v>
      </c>
      <c r="BL78" s="12" t="n">
        <v>0.8632488251</v>
      </c>
      <c r="BM78" s="12" t="n">
        <v>18.370868683</v>
      </c>
      <c r="BN78" s="12" t="n">
        <v>13.159424015</v>
      </c>
      <c r="BO78" s="12" t="n">
        <v>2.5867359661</v>
      </c>
      <c r="BP78" s="12" t="n">
        <v>11.830477715</v>
      </c>
      <c r="BQ78" s="12" t="n">
        <v>13.338012695</v>
      </c>
      <c r="BR78" s="12" t="n">
        <v>15.164525986</v>
      </c>
      <c r="BS78" s="12" t="n">
        <v>5801</v>
      </c>
      <c r="BT78" s="12" t="n">
        <v>1.0168628693</v>
      </c>
      <c r="BU78" s="12" t="n">
        <v>18.654319763</v>
      </c>
      <c r="BV78" s="12" t="n">
        <v>13.072916371</v>
      </c>
      <c r="BW78" s="12" t="n">
        <v>2.8854524287</v>
      </c>
      <c r="BX78" s="12" t="n">
        <v>11.748574257</v>
      </c>
      <c r="BY78" s="12" t="n">
        <v>13.35422802</v>
      </c>
      <c r="BZ78" s="12" t="n">
        <v>15.323064804</v>
      </c>
      <c r="CA78" s="12" t="n">
        <v>18</v>
      </c>
      <c r="CB78" s="12" t="n">
        <v>219</v>
      </c>
      <c r="CC78" s="12" t="n">
        <v>121.55548491</v>
      </c>
      <c r="CD78" s="12" t="n">
        <v>36.409786706</v>
      </c>
      <c r="CE78" s="12" t="n">
        <v>94</v>
      </c>
      <c r="CF78" s="12" t="n">
        <v>127</v>
      </c>
      <c r="CG78" s="12" t="n">
        <v>151</v>
      </c>
      <c r="CH78" s="12" t="n">
        <v>24</v>
      </c>
      <c r="CI78" s="12" t="n">
        <v>236</v>
      </c>
      <c r="CJ78" s="12" t="n">
        <v>138.60385776</v>
      </c>
      <c r="CK78" s="12" t="n">
        <v>42.638382849</v>
      </c>
      <c r="CL78" s="12" t="n">
        <v>105</v>
      </c>
      <c r="CM78" s="12" t="n">
        <v>144</v>
      </c>
      <c r="CN78" s="12" t="n">
        <v>174</v>
      </c>
      <c r="CO78" s="12" t="n">
        <v>18</v>
      </c>
      <c r="CP78" s="12" t="n">
        <v>203</v>
      </c>
      <c r="CQ78" s="12" t="n">
        <v>104.17073276</v>
      </c>
      <c r="CR78" s="12" t="n">
        <v>32.183882524</v>
      </c>
      <c r="CS78" s="12" t="n">
        <v>79</v>
      </c>
      <c r="CT78" s="12" t="n">
        <v>107</v>
      </c>
      <c r="CU78" s="12" t="n">
        <v>130</v>
      </c>
      <c r="CV78" s="12" t="n">
        <v>0.0047953357</v>
      </c>
      <c r="CW78" s="12" t="n">
        <v>0.0085537005</v>
      </c>
      <c r="CX78" s="12" t="n">
        <v>0.0051050772</v>
      </c>
      <c r="CY78" s="12" t="n">
        <v>0.0002150837</v>
      </c>
      <c r="CZ78" s="12" t="n">
        <v>0.0049783839</v>
      </c>
      <c r="DA78" s="12" t="n">
        <v>0.0050516864</v>
      </c>
      <c r="DB78" s="12" t="n">
        <v>0.0051664771</v>
      </c>
      <c r="DC78" s="12" t="n">
        <v>0.0047946572</v>
      </c>
      <c r="DD78" s="12" t="n">
        <v>0.0089698713</v>
      </c>
      <c r="DE78" s="12" t="n">
        <v>0.0050884643</v>
      </c>
      <c r="DF78" s="12" t="n">
        <v>0.0002117844</v>
      </c>
      <c r="DG78" s="12" t="n">
        <v>0.0049672211</v>
      </c>
      <c r="DH78" s="12" t="n">
        <v>0.0050373641</v>
      </c>
      <c r="DI78" s="12" t="n">
        <v>0.0051451088</v>
      </c>
      <c r="DJ78" s="12" t="n">
        <v>0.0047887885</v>
      </c>
      <c r="DK78" s="12" t="n">
        <v>0.0098620374</v>
      </c>
      <c r="DL78" s="12" t="n">
        <v>0.0051089238</v>
      </c>
      <c r="DM78" s="12" t="n">
        <v>0.0002349015</v>
      </c>
      <c r="DN78" s="12" t="n">
        <v>0.0049777273</v>
      </c>
      <c r="DO78" s="12" t="n">
        <v>0.005052154</v>
      </c>
      <c r="DP78" s="12" t="n">
        <v>0.0051669395</v>
      </c>
      <c r="DQ78" s="12" t="n">
        <v>0.0954655781</v>
      </c>
      <c r="DR78" s="12" t="n">
        <v>0.8131659627</v>
      </c>
      <c r="DS78" s="12" t="n">
        <v>0.4630376874</v>
      </c>
      <c r="DT78" s="12" t="n">
        <v>0.1034252568</v>
      </c>
      <c r="DU78" s="12" t="n">
        <v>0.3901026249</v>
      </c>
      <c r="DV78" s="12" t="n">
        <v>0.4606072903</v>
      </c>
      <c r="DW78" s="12" t="n">
        <v>0.5341547132</v>
      </c>
      <c r="DX78" s="12" t="n">
        <v>52.314239502</v>
      </c>
      <c r="DY78" s="12" t="n">
        <v>2713.6547852</v>
      </c>
      <c r="DZ78" s="12" t="n">
        <v>976.48082764</v>
      </c>
      <c r="EA78" s="12" t="n">
        <v>377.54794967</v>
      </c>
      <c r="EB78" s="12" t="n">
        <v>693.95166016</v>
      </c>
      <c r="EC78" s="12" t="n">
        <v>974.29602051</v>
      </c>
      <c r="ED78" s="12" t="n">
        <v>1236.9388428</v>
      </c>
      <c r="EE78" s="12" t="n">
        <v>48.857631683</v>
      </c>
      <c r="EF78" s="12" t="n">
        <v>2497.7546387</v>
      </c>
      <c r="EG78" s="12" t="n">
        <v>939.2471558</v>
      </c>
      <c r="EH78" s="12" t="n">
        <v>354.79667787</v>
      </c>
      <c r="EI78" s="12" t="n">
        <v>680.70922852</v>
      </c>
      <c r="EJ78" s="12" t="n">
        <v>938.87548828</v>
      </c>
      <c r="EK78" s="12" t="n">
        <v>1178.9207764</v>
      </c>
      <c r="EL78" s="12" t="n">
        <v>0.0170842726</v>
      </c>
      <c r="EM78" s="12" t="n">
        <v>0.2039838582</v>
      </c>
      <c r="EN78" s="12" t="n">
        <v>0.0516342532</v>
      </c>
      <c r="EO78" s="12" t="n">
        <v>0.0172309251</v>
      </c>
      <c r="EP78" s="12" t="n">
        <v>0.040100079</v>
      </c>
      <c r="EQ78" s="12" t="n">
        <v>0.047718551</v>
      </c>
      <c r="ER78" s="12" t="n">
        <v>0.0585605353</v>
      </c>
      <c r="ES78" s="12" t="n">
        <v>0.1087717339</v>
      </c>
      <c r="ET78" s="12" t="n">
        <v>0.864497304</v>
      </c>
      <c r="EU78" s="12" t="n">
        <v>0.5231584092</v>
      </c>
      <c r="EV78" s="12" t="n">
        <v>0.1149792225</v>
      </c>
      <c r="EW78" s="12" t="n">
        <v>0.4410900772</v>
      </c>
      <c r="EX78" s="12" t="n">
        <v>0.5230079889</v>
      </c>
      <c r="EY78" s="12" t="n">
        <v>0.6056338549</v>
      </c>
      <c r="EZ78" s="12" t="n">
        <v>0.1087717339</v>
      </c>
      <c r="FA78" s="12" t="n">
        <v>0.864497304</v>
      </c>
      <c r="FB78" s="12" t="n">
        <v>0.5231584092</v>
      </c>
      <c r="FC78" s="12" t="n">
        <v>0.1149792225</v>
      </c>
      <c r="FD78" s="12" t="n">
        <v>0.4410900772</v>
      </c>
      <c r="FE78" s="12" t="n">
        <v>0.5230079889</v>
      </c>
      <c r="FF78" s="12" t="n">
        <v>0.6056338549</v>
      </c>
      <c r="FG78" s="12" t="n">
        <v>0.018450452</v>
      </c>
      <c r="FH78" s="12" t="n">
        <v>0.199985072</v>
      </c>
      <c r="FI78" s="12" t="n">
        <v>0.0513925686</v>
      </c>
      <c r="FJ78" s="12" t="n">
        <v>0.0168221045</v>
      </c>
      <c r="FK78" s="12" t="n">
        <v>0.0401737317</v>
      </c>
      <c r="FL78" s="12" t="n">
        <v>0.0478227809</v>
      </c>
      <c r="FM78" s="12" t="n">
        <v>0.0583230183</v>
      </c>
      <c r="FN78" s="12" t="n">
        <v>0.0158225447</v>
      </c>
      <c r="FO78" s="12" t="n">
        <v>0.2083714753</v>
      </c>
      <c r="FP78" s="12" t="n">
        <v>0.0503078892</v>
      </c>
      <c r="FQ78" s="12" t="n">
        <v>0.0169694065</v>
      </c>
      <c r="FR78" s="12" t="n">
        <v>0.0392391458</v>
      </c>
      <c r="FS78" s="12" t="n">
        <v>0.0466750897</v>
      </c>
      <c r="FT78" s="12" t="n">
        <v>0.0570002869</v>
      </c>
      <c r="FU78" s="12" t="n">
        <v>0.0158225447</v>
      </c>
      <c r="FV78" s="12" t="n">
        <v>0.2083714753</v>
      </c>
      <c r="FW78" s="12" t="n">
        <v>0.0503078892</v>
      </c>
      <c r="FX78" s="12" t="n">
        <v>0.0169694065</v>
      </c>
      <c r="FY78" s="12" t="n">
        <v>0.0392391458</v>
      </c>
      <c r="FZ78" s="12" t="n">
        <v>0.0466750897</v>
      </c>
      <c r="GA78" s="12" t="n">
        <v>0.0570002869</v>
      </c>
    </row>
    <row r="79" customFormat="false" ht="13.8" hidden="false" customHeight="false" outlineLevel="0" collapsed="false">
      <c r="A79" s="13" t="n">
        <v>78</v>
      </c>
      <c r="B79" s="13" t="n">
        <v>249.965217712587</v>
      </c>
      <c r="C79" s="13" t="n">
        <v>51.38438165</v>
      </c>
      <c r="D79" s="13" t="n">
        <v>30.02464235</v>
      </c>
      <c r="E79" s="13" t="n">
        <v>16.69</v>
      </c>
      <c r="F79" s="13" t="s">
        <v>181</v>
      </c>
      <c r="G79" s="13" t="n">
        <v>0</v>
      </c>
      <c r="H79" s="13" t="s">
        <v>182</v>
      </c>
      <c r="I79" s="13" t="n">
        <v>2</v>
      </c>
      <c r="J79" s="13" t="n">
        <v>75</v>
      </c>
      <c r="K79" s="13" t="n">
        <v>11800</v>
      </c>
      <c r="L79" s="13" t="n">
        <v>44100</v>
      </c>
      <c r="M79" s="13"/>
      <c r="N79" s="13"/>
      <c r="O79" s="13"/>
      <c r="P79" s="14" t="n">
        <f aca="false">_xlfn.IFS(M79=0,K79,M79&gt;0,(J79*K79+M79*N79)/(J79+M79))</f>
        <v>11800</v>
      </c>
      <c r="Q79" s="14" t="n">
        <f aca="false">_xlfn.IFS(M79=0,L79,M79&gt;0,(J79*L79+M79*O79)/(J79+M79))</f>
        <v>44100</v>
      </c>
      <c r="R79" s="0" t="s">
        <v>183</v>
      </c>
      <c r="S79" s="0" t="n">
        <v>2</v>
      </c>
      <c r="T79" s="0" t="n">
        <v>292970.005</v>
      </c>
      <c r="U79" s="0" t="n">
        <v>5696776.243</v>
      </c>
      <c r="V79" s="1" t="n">
        <v>7628.5982416</v>
      </c>
      <c r="W79" s="1" t="n">
        <v>3017.9486447</v>
      </c>
      <c r="X79" s="0" t="n">
        <v>79</v>
      </c>
      <c r="Y79" s="7" t="n">
        <v>8.227975</v>
      </c>
      <c r="Z79" s="7" t="n">
        <v>8.36</v>
      </c>
      <c r="AA79" s="7" t="n">
        <v>1.824727</v>
      </c>
      <c r="AB79" s="15" t="n">
        <f aca="false">SQRT((T79-298142)^2+(U79-5697101)^2)/1000</f>
        <v>5.18218094908641</v>
      </c>
      <c r="AC79" s="0" t="n">
        <v>266</v>
      </c>
      <c r="AD79" s="13" t="n">
        <v>21</v>
      </c>
      <c r="AE79" s="13" t="n">
        <v>30</v>
      </c>
      <c r="AF79" s="13" t="n">
        <v>18.1750745069541</v>
      </c>
      <c r="AG79" s="13" t="n">
        <v>17.7321368768063</v>
      </c>
      <c r="AH79" s="13" t="n">
        <v>21.7962607331738</v>
      </c>
      <c r="AI79" s="15" t="n">
        <v>176.900539137972</v>
      </c>
      <c r="AJ79" s="15" t="n">
        <v>93.1228759042923</v>
      </c>
      <c r="AK79" s="15" t="n">
        <f aca="false">_xlfn.IFS(AND(H79="Pine",F79="n"),0.198*AF79^-0.757*AG79^1.342*AH79^0.642,AND(H79="Pine",F79="a"),0.144*AF79^-0.507*AG79^1.299*AH79^0.524,H79="Spruce",0.068*AF79^0.082*AG79^0.787*AH79^1.11,H79="Birch",0.183*AF79^-0.171*AG79^0.806*AH79^0.803,H79="Alder",0.048*AF79^0.156*AG79^0.514*AH79^1.165,H79="Oak",0.132*AF79^-0.037*AG79^0.633*AH79^1.039,H79="Aspen",0.445*AF79^0.651*AG79^-0.617*AH79^1.049)</f>
        <v>13.4370157907816</v>
      </c>
      <c r="AL79" s="15" t="n">
        <v>11.7726974005985</v>
      </c>
      <c r="AM79" s="15" t="n">
        <v>2.44238050182012</v>
      </c>
      <c r="AN79" s="15" t="n">
        <v>107.337953806711</v>
      </c>
      <c r="AO79" s="1" t="n">
        <v>196.844802856445</v>
      </c>
      <c r="AP79" s="1" t="n">
        <v>91.4304275512695</v>
      </c>
      <c r="AQ79" s="15" t="n">
        <v>12.01256275177</v>
      </c>
      <c r="AR79" s="15" t="n">
        <v>12.0553569793701</v>
      </c>
      <c r="AS79" s="15" t="n">
        <v>2.38000655174255</v>
      </c>
      <c r="AT79" s="1" t="n">
        <v>105.865791320801</v>
      </c>
      <c r="AU79" s="1" t="n">
        <v>185.028259277344</v>
      </c>
      <c r="AV79" s="1" t="n">
        <v>97.4797515869141</v>
      </c>
      <c r="AW79" s="15" t="n">
        <v>10.5926275253296</v>
      </c>
      <c r="AX79" s="15" t="n">
        <v>11.49196434021</v>
      </c>
      <c r="AY79" s="15" t="n">
        <v>1.79549288749695</v>
      </c>
      <c r="AZ79" s="1" t="n">
        <v>110.767211914063</v>
      </c>
      <c r="BA79" s="16" t="n">
        <f aca="false">_xlfn.IFS(AI79&lt;10,AI79,AI79&lt;250,AU79,AI79&gt;=250,AO79)</f>
        <v>185.028259277344</v>
      </c>
      <c r="BB79" s="17" t="n">
        <f aca="false">_xlfn.IFS(AI79&lt;10,AJ79,AI79&lt;250,AV79,AI79&gt;=250,AP79)*0.1</f>
        <v>9.74797515869141</v>
      </c>
      <c r="BC79" s="17" t="n">
        <f aca="false">_xlfn.IFS(AI79&lt;10,AK79,AI79&lt;250,AX79,AI79&gt;=250,AQ79)*0.1</f>
        <v>1.149196434021</v>
      </c>
      <c r="BD79" s="4" t="n">
        <f aca="false">AR79*0.1</f>
        <v>1.20553569793701</v>
      </c>
      <c r="BE79" s="4" t="n">
        <f aca="false">AY79*0.1</f>
        <v>0.179549288749695</v>
      </c>
      <c r="BF79" s="3" t="n">
        <f aca="false">BB79+BD79+BE79</f>
        <v>11.1330601453781</v>
      </c>
      <c r="BG79" s="12" t="n">
        <v>249.907</v>
      </c>
      <c r="BH79" s="12" t="n">
        <f aca="false">BS79*0.04</f>
        <v>226.04</v>
      </c>
      <c r="BI79" s="7" t="n">
        <f aca="false">BH79/BG79</f>
        <v>0.90449647268784</v>
      </c>
      <c r="BJ79" s="12" t="n">
        <v>8.92</v>
      </c>
      <c r="BK79" s="12" t="n">
        <v>5651</v>
      </c>
      <c r="BL79" s="12" t="n">
        <v>0</v>
      </c>
      <c r="BM79" s="12" t="n">
        <v>20.961475372</v>
      </c>
      <c r="BN79" s="12" t="n">
        <v>14.37891147</v>
      </c>
      <c r="BO79" s="12" t="n">
        <v>3.7527139854</v>
      </c>
      <c r="BP79" s="12" t="n">
        <v>13.182964325</v>
      </c>
      <c r="BQ79" s="12" t="n">
        <v>14.946578979</v>
      </c>
      <c r="BR79" s="12" t="n">
        <v>16.930627823</v>
      </c>
      <c r="BS79" s="12" t="n">
        <v>5651</v>
      </c>
      <c r="BT79" s="12" t="n">
        <v>0.6489236355</v>
      </c>
      <c r="BU79" s="12" t="n">
        <v>22.304931641</v>
      </c>
      <c r="BV79" s="12" t="n">
        <v>13.635493241</v>
      </c>
      <c r="BW79" s="12" t="n">
        <v>4.5528754237</v>
      </c>
      <c r="BX79" s="12" t="n">
        <v>11.555972099</v>
      </c>
      <c r="BY79" s="12" t="n">
        <v>14.64522171</v>
      </c>
      <c r="BZ79" s="12" t="n">
        <v>17.047807693</v>
      </c>
      <c r="CA79" s="12" t="n">
        <v>5</v>
      </c>
      <c r="CB79" s="12" t="n">
        <v>237</v>
      </c>
      <c r="CC79" s="12" t="n">
        <v>103.00372816</v>
      </c>
      <c r="CD79" s="12" t="n">
        <v>48.073647095</v>
      </c>
      <c r="CE79" s="12" t="n">
        <v>64</v>
      </c>
      <c r="CF79" s="12" t="n">
        <v>104</v>
      </c>
      <c r="CG79" s="12" t="n">
        <v>143</v>
      </c>
      <c r="CH79" s="12" t="n">
        <v>8</v>
      </c>
      <c r="CI79" s="12" t="n">
        <v>246</v>
      </c>
      <c r="CJ79" s="12" t="n">
        <v>121.47964071</v>
      </c>
      <c r="CK79" s="12" t="n">
        <v>51.906401521</v>
      </c>
      <c r="CL79" s="12" t="n">
        <v>80</v>
      </c>
      <c r="CM79" s="12" t="n">
        <v>123</v>
      </c>
      <c r="CN79" s="12" t="n">
        <v>165</v>
      </c>
      <c r="CO79" s="12" t="n">
        <v>5</v>
      </c>
      <c r="CP79" s="12" t="n">
        <v>240</v>
      </c>
      <c r="CQ79" s="12" t="n">
        <v>89.872871887</v>
      </c>
      <c r="CR79" s="12" t="n">
        <v>39.125995361</v>
      </c>
      <c r="CS79" s="12" t="n">
        <v>58</v>
      </c>
      <c r="CT79" s="12" t="n">
        <v>89</v>
      </c>
      <c r="CU79" s="12" t="n">
        <v>121</v>
      </c>
      <c r="CV79" s="12" t="n">
        <v>0.004782618</v>
      </c>
      <c r="CW79" s="12" t="n">
        <v>0.0373681933</v>
      </c>
      <c r="CX79" s="12" t="n">
        <v>0.0053745692</v>
      </c>
      <c r="CY79" s="12" t="n">
        <v>0.0014159035</v>
      </c>
      <c r="CZ79" s="12" t="n">
        <v>0.0049619176</v>
      </c>
      <c r="DA79" s="12" t="n">
        <v>0.0050384859</v>
      </c>
      <c r="DB79" s="12" t="n">
        <v>0.0051751942</v>
      </c>
      <c r="DC79" s="12" t="n">
        <v>0.0047975858</v>
      </c>
      <c r="DD79" s="12" t="n">
        <v>0.0202386994</v>
      </c>
      <c r="DE79" s="12" t="n">
        <v>0.0053092328</v>
      </c>
      <c r="DF79" s="12" t="n">
        <v>0.0010912786</v>
      </c>
      <c r="DG79" s="12" t="n">
        <v>0.004953749</v>
      </c>
      <c r="DH79" s="12" t="n">
        <v>0.0050288402</v>
      </c>
      <c r="DI79" s="12" t="n">
        <v>0.0051599531</v>
      </c>
      <c r="DJ79" s="12" t="n">
        <v>0.0047931666</v>
      </c>
      <c r="DK79" s="12" t="n">
        <v>0.0277409144</v>
      </c>
      <c r="DL79" s="12" t="n">
        <v>0.0053898645</v>
      </c>
      <c r="DM79" s="12" t="n">
        <v>0.0013590614</v>
      </c>
      <c r="DN79" s="12" t="n">
        <v>0.0049700225</v>
      </c>
      <c r="DO79" s="12" t="n">
        <v>0.0050508138</v>
      </c>
      <c r="DP79" s="12" t="n">
        <v>0.0052023716</v>
      </c>
      <c r="DQ79" s="12" t="n">
        <v>0.0485293493</v>
      </c>
      <c r="DR79" s="12" t="n">
        <v>0.9194197059</v>
      </c>
      <c r="DS79" s="12" t="n">
        <v>0.4533192317</v>
      </c>
      <c r="DT79" s="12" t="n">
        <v>0.1179556279</v>
      </c>
      <c r="DU79" s="12" t="n">
        <v>0.3706293106</v>
      </c>
      <c r="DV79" s="12" t="n">
        <v>0.4496617615</v>
      </c>
      <c r="DW79" s="12" t="n">
        <v>0.5340773463</v>
      </c>
      <c r="DX79" s="12" t="n">
        <v>4.6885700226</v>
      </c>
      <c r="DY79" s="12" t="n">
        <v>3703.1628418</v>
      </c>
      <c r="DZ79" s="12" t="n">
        <v>1114.8158393</v>
      </c>
      <c r="EA79" s="12" t="n">
        <v>496.43743507</v>
      </c>
      <c r="EB79" s="12" t="n">
        <v>809.91485596</v>
      </c>
      <c r="EC79" s="12" t="n">
        <v>1112.9990234</v>
      </c>
      <c r="ED79" s="12" t="n">
        <v>1405.6331787</v>
      </c>
      <c r="EE79" s="12" t="n">
        <v>5.7754564285</v>
      </c>
      <c r="EF79" s="12" t="n">
        <v>3718.9921875</v>
      </c>
      <c r="EG79" s="12" t="n">
        <v>1030.8009968</v>
      </c>
      <c r="EH79" s="12" t="n">
        <v>467.19903876</v>
      </c>
      <c r="EI79" s="12" t="n">
        <v>743.73028564</v>
      </c>
      <c r="EJ79" s="12" t="n">
        <v>1029.4726563</v>
      </c>
      <c r="EK79" s="12" t="n">
        <v>1306.2625732</v>
      </c>
      <c r="EL79" s="12" t="n">
        <v>0.0166601446</v>
      </c>
      <c r="EM79" s="12" t="n">
        <v>0.4295737743</v>
      </c>
      <c r="EN79" s="12" t="n">
        <v>0.0621976256</v>
      </c>
      <c r="EO79" s="12" t="n">
        <v>0.0479601698</v>
      </c>
      <c r="EP79" s="12" t="n">
        <v>0.0383394174</v>
      </c>
      <c r="EQ79" s="12" t="n">
        <v>0.046895586</v>
      </c>
      <c r="ER79" s="12" t="n">
        <v>0.0632653087</v>
      </c>
      <c r="ES79" s="12" t="n">
        <v>0.0681917295</v>
      </c>
      <c r="ET79" s="12" t="n">
        <v>0.9280233383</v>
      </c>
      <c r="EU79" s="12" t="n">
        <v>0.5166601342</v>
      </c>
      <c r="EV79" s="12" t="n">
        <v>0.1262681965</v>
      </c>
      <c r="EW79" s="12" t="n">
        <v>0.4274211526</v>
      </c>
      <c r="EX79" s="12" t="n">
        <v>0.5162827373</v>
      </c>
      <c r="EY79" s="12" t="n">
        <v>0.6040018201</v>
      </c>
      <c r="EZ79" s="12" t="n">
        <v>0.0681917295</v>
      </c>
      <c r="FA79" s="12" t="n">
        <v>0.9280233383</v>
      </c>
      <c r="FB79" s="12" t="n">
        <v>0.5166601342</v>
      </c>
      <c r="FC79" s="12" t="n">
        <v>0.1262681965</v>
      </c>
      <c r="FD79" s="12" t="n">
        <v>0.4274211526</v>
      </c>
      <c r="FE79" s="12" t="n">
        <v>0.5162827373</v>
      </c>
      <c r="FF79" s="12" t="n">
        <v>0.6040018201</v>
      </c>
      <c r="FG79" s="12" t="n">
        <v>0.0160514116</v>
      </c>
      <c r="FH79" s="12" t="n">
        <v>0.4910267294</v>
      </c>
      <c r="FI79" s="12" t="n">
        <v>0.0606460374</v>
      </c>
      <c r="FJ79" s="12" t="n">
        <v>0.047023385</v>
      </c>
      <c r="FK79" s="12" t="n">
        <v>0.0381778479</v>
      </c>
      <c r="FL79" s="12" t="n">
        <v>0.0462751873</v>
      </c>
      <c r="FM79" s="12" t="n">
        <v>0.061049398</v>
      </c>
      <c r="FN79" s="12" t="n">
        <v>0.0150085427</v>
      </c>
      <c r="FO79" s="12" t="n">
        <v>0.4278386235</v>
      </c>
      <c r="FP79" s="12" t="n">
        <v>0.0596720331</v>
      </c>
      <c r="FQ79" s="12" t="n">
        <v>0.0455244349</v>
      </c>
      <c r="FR79" s="12" t="n">
        <v>0.0377084054</v>
      </c>
      <c r="FS79" s="12" t="n">
        <v>0.0458105803</v>
      </c>
      <c r="FT79" s="12" t="n">
        <v>0.0595364347</v>
      </c>
      <c r="FU79" s="12" t="n">
        <v>0.0150085427</v>
      </c>
      <c r="FV79" s="12" t="n">
        <v>0.4278386235</v>
      </c>
      <c r="FW79" s="12" t="n">
        <v>0.0596720331</v>
      </c>
      <c r="FX79" s="12" t="n">
        <v>0.0455244349</v>
      </c>
      <c r="FY79" s="12" t="n">
        <v>0.0377084054</v>
      </c>
      <c r="FZ79" s="12" t="n">
        <v>0.0458105803</v>
      </c>
      <c r="GA79" s="12" t="n">
        <v>0.0595364347</v>
      </c>
    </row>
    <row r="80" customFormat="false" ht="13.8" hidden="false" customHeight="false" outlineLevel="0" collapsed="false">
      <c r="A80" s="13" t="n">
        <v>79</v>
      </c>
      <c r="B80" s="13" t="n">
        <v>249.965217712587</v>
      </c>
      <c r="C80" s="13" t="n">
        <v>51.38512194</v>
      </c>
      <c r="D80" s="13" t="n">
        <v>30.025388</v>
      </c>
      <c r="E80" s="13" t="n">
        <v>33.37</v>
      </c>
      <c r="F80" s="13" t="s">
        <v>181</v>
      </c>
      <c r="G80" s="13" t="n">
        <v>0</v>
      </c>
      <c r="H80" s="13" t="s">
        <v>190</v>
      </c>
      <c r="I80" s="13" t="n">
        <v>3</v>
      </c>
      <c r="J80" s="13" t="n">
        <v>99</v>
      </c>
      <c r="K80" s="13" t="n">
        <v>10800</v>
      </c>
      <c r="L80" s="13" t="n">
        <v>2100</v>
      </c>
      <c r="M80" s="13"/>
      <c r="N80" s="13"/>
      <c r="O80" s="13"/>
      <c r="P80" s="14" t="n">
        <f aca="false">_xlfn.IFS(M80=0,K80,M80&gt;0,(J80*K80+M80*N80)/(J80+M80))</f>
        <v>10800</v>
      </c>
      <c r="Q80" s="14" t="n">
        <f aca="false">_xlfn.IFS(M80=0,L80,M80&gt;0,(J80*L80+M80*O80)/(J80+M80))</f>
        <v>2100</v>
      </c>
      <c r="R80" s="0" t="s">
        <v>183</v>
      </c>
      <c r="S80" s="0" t="n">
        <v>4</v>
      </c>
      <c r="T80" s="0" t="n">
        <v>293025.973</v>
      </c>
      <c r="U80" s="0" t="n">
        <v>5696850.799</v>
      </c>
      <c r="V80" s="1" t="n">
        <v>3569.7609792</v>
      </c>
      <c r="W80" s="1" t="n">
        <v>1325.2932693</v>
      </c>
      <c r="X80" s="0" t="n">
        <v>25</v>
      </c>
      <c r="Y80" s="7" t="n">
        <v>3.7796</v>
      </c>
      <c r="Z80" s="7" t="n">
        <v>3.56</v>
      </c>
      <c r="AA80" s="7" t="n">
        <v>0.60196</v>
      </c>
      <c r="AB80" s="15" t="n">
        <f aca="false">SQRT((T80-298142)^2+(U80-5697101)^2)/1000</f>
        <v>5.12214142767751</v>
      </c>
      <c r="AC80" s="0" t="n">
        <v>267</v>
      </c>
      <c r="AD80" s="13" t="n">
        <v>33</v>
      </c>
      <c r="AE80" s="13" t="n">
        <v>45</v>
      </c>
      <c r="AF80" s="13" t="n">
        <v>17.7736666393418</v>
      </c>
      <c r="AG80" s="13" t="n">
        <v>20.2062886675792</v>
      </c>
      <c r="AH80" s="13" t="n">
        <v>30.7698978463271</v>
      </c>
      <c r="AI80" s="15" t="n">
        <v>312.517787557422</v>
      </c>
      <c r="AJ80" s="15" t="n">
        <v>138.006649226653</v>
      </c>
      <c r="AK80" s="15" t="n">
        <f aca="false">_xlfn.IFS(AND(H80="Pine",F80="n"),0.198*AF80^-0.757*AG80^1.342*AH80^0.642,AND(H80="Pine",F80="a"),0.144*AF80^-0.507*AG80^1.299*AH80^0.524,H80="Spruce",0.068*AF80^0.082*AG80^0.787*AH80^1.11,H80="Birch",0.183*AF80^-0.171*AG80^0.806*AH80^0.803,H80="Alder",0.048*AF80^0.156*AG80^0.514*AH80^1.165,H80="Oak",0.132*AF80^-0.037*AG80^0.633*AH80^1.039,H80="Aspen",0.445*AF80^0.651*AG80^-0.617*AH80^1.049)</f>
        <v>19.0938451340477</v>
      </c>
      <c r="AL80" s="15" t="n">
        <v>8.59088178831502</v>
      </c>
      <c r="AM80" s="15" t="n">
        <v>2.64493097466114</v>
      </c>
      <c r="AN80" s="15" t="n">
        <v>149.242461989629</v>
      </c>
      <c r="AO80" s="1" t="n">
        <v>311.400360107422</v>
      </c>
      <c r="AP80" s="1" t="n">
        <v>139.34065246582</v>
      </c>
      <c r="AQ80" s="15" t="n">
        <v>19.743070602417</v>
      </c>
      <c r="AR80" s="15" t="n">
        <v>7.58629465103149</v>
      </c>
      <c r="AS80" s="15" t="n">
        <v>3.20189762115479</v>
      </c>
      <c r="AT80" s="1" t="n">
        <v>150.128845214844</v>
      </c>
      <c r="AU80" s="1" t="n">
        <v>309.155181884766</v>
      </c>
      <c r="AV80" s="1" t="n">
        <v>128.985778808594</v>
      </c>
      <c r="AW80" s="15" t="n">
        <v>18.1572608947754</v>
      </c>
      <c r="AX80" s="15" t="n">
        <v>8.59548854827881</v>
      </c>
      <c r="AY80" s="15" t="n">
        <v>3.14984965324402</v>
      </c>
      <c r="AZ80" s="1" t="n">
        <v>140.73112487793</v>
      </c>
      <c r="BA80" s="16" t="n">
        <f aca="false">_xlfn.IFS(AI80&lt;10,AI80,AI80&lt;250,AU80,AI80&gt;=250,AO80)</f>
        <v>311.400360107422</v>
      </c>
      <c r="BB80" s="17" t="n">
        <f aca="false">_xlfn.IFS(AI80&lt;10,AJ80,AI80&lt;250,AV80,AI80&gt;=250,AP80)*0.1</f>
        <v>13.934065246582</v>
      </c>
      <c r="BC80" s="17" t="n">
        <f aca="false">_xlfn.IFS(AI80&lt;10,AK80,AI80&lt;250,AX80,AI80&gt;=250,AQ80)*0.1</f>
        <v>1.9743070602417</v>
      </c>
      <c r="BD80" s="4" t="n">
        <f aca="false">AR80*0.1</f>
        <v>0.758629465103149</v>
      </c>
      <c r="BE80" s="4" t="n">
        <f aca="false">AY80*0.1</f>
        <v>0.314984965324402</v>
      </c>
      <c r="BF80" s="3" t="n">
        <f aca="false">BB80+BD80+BE80</f>
        <v>15.0076796770096</v>
      </c>
      <c r="BG80" s="12" t="n">
        <v>249.908</v>
      </c>
      <c r="BH80" s="12" t="n">
        <f aca="false">BS80*0.04</f>
        <v>249.96</v>
      </c>
      <c r="BI80" s="7" t="n">
        <f aca="false">BH80/BG80</f>
        <v>1.00020807657218</v>
      </c>
      <c r="BJ80" s="12" t="n">
        <v>8.92</v>
      </c>
      <c r="BK80" s="12" t="n">
        <v>6249</v>
      </c>
      <c r="BL80" s="12" t="n">
        <v>15.278299332</v>
      </c>
      <c r="BM80" s="12" t="n">
        <v>22.364273071</v>
      </c>
      <c r="BN80" s="12" t="n">
        <v>19.386368971</v>
      </c>
      <c r="BO80" s="12" t="n">
        <v>1.1511947952</v>
      </c>
      <c r="BP80" s="12" t="n">
        <v>18.747644424</v>
      </c>
      <c r="BQ80" s="12" t="n">
        <v>19.43205452</v>
      </c>
      <c r="BR80" s="12" t="n">
        <v>20.209156036</v>
      </c>
      <c r="BS80" s="12" t="n">
        <v>6249</v>
      </c>
      <c r="BT80" s="12" t="n">
        <v>13.174075127</v>
      </c>
      <c r="BU80" s="12" t="n">
        <v>22.494901657</v>
      </c>
      <c r="BV80" s="12" t="n">
        <v>19.369287499</v>
      </c>
      <c r="BW80" s="12" t="n">
        <v>1.2036538918</v>
      </c>
      <c r="BX80" s="12" t="n">
        <v>18.732791901</v>
      </c>
      <c r="BY80" s="12" t="n">
        <v>19.416101456</v>
      </c>
      <c r="BZ80" s="12" t="n">
        <v>20.200305939</v>
      </c>
      <c r="CA80" s="12" t="n">
        <v>3</v>
      </c>
      <c r="CB80" s="12" t="n">
        <v>237</v>
      </c>
      <c r="CC80" s="12" t="n">
        <v>101.11943932</v>
      </c>
      <c r="CD80" s="12" t="n">
        <v>50.656976418</v>
      </c>
      <c r="CE80" s="12" t="n">
        <v>54</v>
      </c>
      <c r="CF80" s="12" t="n">
        <v>109</v>
      </c>
      <c r="CG80" s="12" t="n">
        <v>145</v>
      </c>
      <c r="CH80" s="12" t="n">
        <v>6</v>
      </c>
      <c r="CI80" s="12" t="n">
        <v>249</v>
      </c>
      <c r="CJ80" s="12" t="n">
        <v>138.45432637</v>
      </c>
      <c r="CK80" s="12" t="n">
        <v>58.129420352</v>
      </c>
      <c r="CL80" s="12" t="n">
        <v>89</v>
      </c>
      <c r="CM80" s="12" t="n">
        <v>150</v>
      </c>
      <c r="CN80" s="12" t="n">
        <v>189</v>
      </c>
      <c r="CO80" s="12" t="n">
        <v>4</v>
      </c>
      <c r="CP80" s="12" t="n">
        <v>246</v>
      </c>
      <c r="CQ80" s="12" t="n">
        <v>93.724271106</v>
      </c>
      <c r="CR80" s="12" t="n">
        <v>42.154242775</v>
      </c>
      <c r="CS80" s="12" t="n">
        <v>57</v>
      </c>
      <c r="CT80" s="12" t="n">
        <v>98</v>
      </c>
      <c r="CU80" s="12" t="n">
        <v>129</v>
      </c>
      <c r="CV80" s="12" t="n">
        <v>0.0047838208</v>
      </c>
      <c r="CW80" s="12" t="n">
        <v>0.0134027405</v>
      </c>
      <c r="CX80" s="12" t="n">
        <v>0.0051005161</v>
      </c>
      <c r="CY80" s="12" t="n">
        <v>0.000414907</v>
      </c>
      <c r="CZ80" s="12" t="n">
        <v>0.0049289595</v>
      </c>
      <c r="DA80" s="12" t="n">
        <v>0.0049888617</v>
      </c>
      <c r="DB80" s="12" t="n">
        <v>0.005095026</v>
      </c>
      <c r="DC80" s="12" t="n">
        <v>0.0047748848</v>
      </c>
      <c r="DD80" s="12" t="n">
        <v>0.0119496705</v>
      </c>
      <c r="DE80" s="12" t="n">
        <v>0.0050655483</v>
      </c>
      <c r="DF80" s="12" t="n">
        <v>0.0003344052</v>
      </c>
      <c r="DG80" s="12" t="n">
        <v>0.004921637</v>
      </c>
      <c r="DH80" s="12" t="n">
        <v>0.0049815555</v>
      </c>
      <c r="DI80" s="12" t="n">
        <v>0.0050725946</v>
      </c>
      <c r="DJ80" s="12" t="n">
        <v>0.0047884574</v>
      </c>
      <c r="DK80" s="12" t="n">
        <v>0.0107911453</v>
      </c>
      <c r="DL80" s="12" t="n">
        <v>0.0050881928</v>
      </c>
      <c r="DM80" s="12" t="n">
        <v>0.0003710389</v>
      </c>
      <c r="DN80" s="12" t="n">
        <v>0.0049322965</v>
      </c>
      <c r="DO80" s="12" t="n">
        <v>0.0049924953</v>
      </c>
      <c r="DP80" s="12" t="n">
        <v>0.0050846958</v>
      </c>
      <c r="DQ80" s="12" t="n">
        <v>0.083152473</v>
      </c>
      <c r="DR80" s="12" t="n">
        <v>0.8666170239</v>
      </c>
      <c r="DS80" s="12" t="n">
        <v>0.475854005</v>
      </c>
      <c r="DT80" s="12" t="n">
        <v>0.1216439414</v>
      </c>
      <c r="DU80" s="12" t="n">
        <v>0.3890802562</v>
      </c>
      <c r="DV80" s="12" t="n">
        <v>0.475110054</v>
      </c>
      <c r="DW80" s="12" t="n">
        <v>0.5614096522</v>
      </c>
      <c r="DX80" s="12" t="n">
        <v>42.469738007</v>
      </c>
      <c r="DY80" s="12" t="n">
        <v>4344.519043</v>
      </c>
      <c r="DZ80" s="12" t="n">
        <v>1566.3774319</v>
      </c>
      <c r="EA80" s="12" t="n">
        <v>516.79683355</v>
      </c>
      <c r="EB80" s="12" t="n">
        <v>1233.1767578</v>
      </c>
      <c r="EC80" s="12" t="n">
        <v>1586.8569336</v>
      </c>
      <c r="ED80" s="12" t="n">
        <v>1914.1610107</v>
      </c>
      <c r="EE80" s="12" t="n">
        <v>47.15303421</v>
      </c>
      <c r="EF80" s="12" t="n">
        <v>4666.8330078</v>
      </c>
      <c r="EG80" s="12" t="n">
        <v>1447.201097</v>
      </c>
      <c r="EH80" s="12" t="n">
        <v>472.95109865</v>
      </c>
      <c r="EI80" s="12" t="n">
        <v>1150.0233154</v>
      </c>
      <c r="EJ80" s="12" t="n">
        <v>1456.3660889</v>
      </c>
      <c r="EK80" s="12" t="n">
        <v>1750.2784424</v>
      </c>
      <c r="EL80" s="12" t="n">
        <v>0.0123716192</v>
      </c>
      <c r="EM80" s="12" t="n">
        <v>0.2519823909</v>
      </c>
      <c r="EN80" s="12" t="n">
        <v>0.0465335834</v>
      </c>
      <c r="EO80" s="12" t="n">
        <v>0.0227817811</v>
      </c>
      <c r="EP80" s="12" t="n">
        <v>0.033796709</v>
      </c>
      <c r="EQ80" s="12" t="n">
        <v>0.0401989892</v>
      </c>
      <c r="ER80" s="12" t="n">
        <v>0.0497841761</v>
      </c>
      <c r="ES80" s="12" t="n">
        <v>0.0588418879</v>
      </c>
      <c r="ET80" s="12" t="n">
        <v>0.8774868846</v>
      </c>
      <c r="EU80" s="12" t="n">
        <v>0.5550801787</v>
      </c>
      <c r="EV80" s="12" t="n">
        <v>0.1345992929</v>
      </c>
      <c r="EW80" s="12" t="n">
        <v>0.465115726</v>
      </c>
      <c r="EX80" s="12" t="n">
        <v>0.5647804737</v>
      </c>
      <c r="EY80" s="12" t="n">
        <v>0.6551330686</v>
      </c>
      <c r="EZ80" s="12" t="n">
        <v>0.0588418879</v>
      </c>
      <c r="FA80" s="12" t="n">
        <v>0.8774868846</v>
      </c>
      <c r="FB80" s="12" t="n">
        <v>0.5550801787</v>
      </c>
      <c r="FC80" s="12" t="n">
        <v>0.1345992929</v>
      </c>
      <c r="FD80" s="12" t="n">
        <v>0.465115726</v>
      </c>
      <c r="FE80" s="12" t="n">
        <v>0.5647804737</v>
      </c>
      <c r="FF80" s="12" t="n">
        <v>0.6551330686</v>
      </c>
      <c r="FG80" s="12" t="n">
        <v>0.013589628</v>
      </c>
      <c r="FH80" s="12" t="n">
        <v>0.2966850996</v>
      </c>
      <c r="FI80" s="12" t="n">
        <v>0.0468648128</v>
      </c>
      <c r="FJ80" s="12" t="n">
        <v>0.0249774336</v>
      </c>
      <c r="FK80" s="12" t="n">
        <v>0.033039283</v>
      </c>
      <c r="FL80" s="12" t="n">
        <v>0.0394609086</v>
      </c>
      <c r="FM80" s="12" t="n">
        <v>0.0498186573</v>
      </c>
      <c r="FN80" s="12" t="n">
        <v>0.0137687568</v>
      </c>
      <c r="FO80" s="12" t="n">
        <v>0.2537857294</v>
      </c>
      <c r="FP80" s="12" t="n">
        <v>0.0448840295</v>
      </c>
      <c r="FQ80" s="12" t="n">
        <v>0.0220770787</v>
      </c>
      <c r="FR80" s="12" t="n">
        <v>0.0326276273</v>
      </c>
      <c r="FS80" s="12" t="n">
        <v>0.0389646553</v>
      </c>
      <c r="FT80" s="12" t="n">
        <v>0.0482167341</v>
      </c>
      <c r="FU80" s="12" t="n">
        <v>0.0137687568</v>
      </c>
      <c r="FV80" s="12" t="n">
        <v>0.2537857294</v>
      </c>
      <c r="FW80" s="12" t="n">
        <v>0.0448840295</v>
      </c>
      <c r="FX80" s="12" t="n">
        <v>0.0220770787</v>
      </c>
      <c r="FY80" s="12" t="n">
        <v>0.0326276273</v>
      </c>
      <c r="FZ80" s="12" t="n">
        <v>0.0389646553</v>
      </c>
      <c r="GA80" s="12" t="n">
        <v>0.0482167341</v>
      </c>
    </row>
    <row r="81" customFormat="false" ht="13.8" hidden="false" customHeight="false" outlineLevel="0" collapsed="false">
      <c r="A81" s="13" t="n">
        <v>80</v>
      </c>
      <c r="B81" s="13" t="n">
        <v>249.965217712587</v>
      </c>
      <c r="C81" s="13" t="n">
        <v>51.38358163</v>
      </c>
      <c r="D81" s="13" t="n">
        <v>30.02561269</v>
      </c>
      <c r="E81" s="13" t="n">
        <v>63.71</v>
      </c>
      <c r="F81" s="13" t="s">
        <v>181</v>
      </c>
      <c r="G81" s="13" t="n">
        <v>0</v>
      </c>
      <c r="H81" s="13" t="s">
        <v>182</v>
      </c>
      <c r="I81" s="13" t="n">
        <v>2</v>
      </c>
      <c r="J81" s="13" t="n">
        <v>100</v>
      </c>
      <c r="K81" s="13" t="n">
        <v>15500</v>
      </c>
      <c r="L81" s="13" t="n">
        <v>74800</v>
      </c>
      <c r="M81" s="13"/>
      <c r="N81" s="13"/>
      <c r="O81" s="13"/>
      <c r="P81" s="14" t="n">
        <f aca="false">_xlfn.IFS(M81=0,K81,M81&gt;0,(J81*K81+M81*N81)/(J81+M81))</f>
        <v>15500</v>
      </c>
      <c r="Q81" s="14" t="n">
        <f aca="false">_xlfn.IFS(M81=0,L81,M81&gt;0,(J81*L81+M81*O81)/(J81+M81))</f>
        <v>74800</v>
      </c>
      <c r="R81" s="0" t="s">
        <v>183</v>
      </c>
      <c r="S81" s="0" t="n">
        <v>2</v>
      </c>
      <c r="T81" s="0" t="n">
        <v>293038.441</v>
      </c>
      <c r="U81" s="0" t="n">
        <v>5696680.858</v>
      </c>
      <c r="V81" s="1" t="n">
        <v>15063.23566</v>
      </c>
      <c r="W81" s="1" t="n">
        <v>6068.3326438</v>
      </c>
      <c r="X81" s="0" t="n">
        <v>38</v>
      </c>
      <c r="Y81" s="7" t="n">
        <v>16.947632</v>
      </c>
      <c r="Z81" s="7" t="n">
        <v>16.645</v>
      </c>
      <c r="AA81" s="7" t="n">
        <v>1.82637</v>
      </c>
      <c r="AB81" s="15" t="n">
        <f aca="false">SQRT((T81-298142)^2+(U81-5697101)^2)/1000</f>
        <v>5.12082354379109</v>
      </c>
      <c r="AC81" s="0" t="n">
        <v>265</v>
      </c>
      <c r="AD81" s="13" t="n">
        <v>31</v>
      </c>
      <c r="AE81" s="13" t="n">
        <v>25</v>
      </c>
      <c r="AF81" s="13" t="n">
        <v>11.1861088971127</v>
      </c>
      <c r="AG81" s="13" t="n">
        <v>14.1148469172621</v>
      </c>
      <c r="AH81" s="13" t="n">
        <v>12.1879336001126</v>
      </c>
      <c r="AI81" s="15" t="n">
        <v>94.4974445294019</v>
      </c>
      <c r="AJ81" s="15" t="n">
        <v>49.3973882899153</v>
      </c>
      <c r="AK81" s="15" t="n">
        <f aca="false">_xlfn.IFS(AND(H81="Pine",F81="n"),0.198*AF81^-0.757*AG81^1.342*AH81^0.642,AND(H81="Pine",F81="a"),0.144*AF81^-0.507*AG81^1.299*AH81^0.524,H81="Spruce",0.068*AF81^0.082*AG81^0.787*AH81^1.11,H81="Birch",0.183*AF81^-0.171*AG81^0.806*AH81^0.803,H81="Alder",0.048*AF81^0.156*AG81^0.514*AH81^1.165,H81="Oak",0.132*AF81^-0.037*AG81^0.633*AH81^1.039,H81="Aspen",0.445*AF81^0.651*AG81^-0.617*AH81^1.049)</f>
        <v>7.616717044628</v>
      </c>
      <c r="AL81" s="15" t="n">
        <v>9.62361881105963</v>
      </c>
      <c r="AM81" s="15" t="n">
        <v>2.04476616509132</v>
      </c>
      <c r="AN81" s="15" t="n">
        <v>61.0657732660663</v>
      </c>
      <c r="AO81" s="1" t="n">
        <v>108.202529907227</v>
      </c>
      <c r="AP81" s="1" t="n">
        <v>45.835750579834</v>
      </c>
      <c r="AQ81" s="15" t="n">
        <v>6.45283222198486</v>
      </c>
      <c r="AR81" s="15" t="n">
        <v>7.12870216369629</v>
      </c>
      <c r="AS81" s="15" t="n">
        <v>3.81723117828369</v>
      </c>
      <c r="AT81" s="1" t="n">
        <v>56.7816848754883</v>
      </c>
      <c r="AU81" s="1" t="n">
        <v>88.777702331543</v>
      </c>
      <c r="AV81" s="1" t="n">
        <v>46.9986610412598</v>
      </c>
      <c r="AW81" s="15" t="n">
        <v>6.86471843719482</v>
      </c>
      <c r="AX81" s="15" t="n">
        <v>8.50580215454102</v>
      </c>
      <c r="AY81" s="15" t="n">
        <v>1.14289200305939</v>
      </c>
      <c r="AZ81" s="1" t="n">
        <v>56.6473541259766</v>
      </c>
      <c r="BA81" s="16" t="n">
        <f aca="false">_xlfn.IFS(AI81&lt;10,AI81,AI81&lt;250,AU81,AI81&gt;=250,AO81)</f>
        <v>88.777702331543</v>
      </c>
      <c r="BB81" s="17" t="n">
        <f aca="false">_xlfn.IFS(AI81&lt;10,AJ81,AI81&lt;250,AV81,AI81&gt;=250,AP81)*0.1</f>
        <v>4.69986610412598</v>
      </c>
      <c r="BC81" s="17" t="n">
        <f aca="false">_xlfn.IFS(AI81&lt;10,AK81,AI81&lt;250,AX81,AI81&gt;=250,AQ81)*0.1</f>
        <v>0.850580215454102</v>
      </c>
      <c r="BD81" s="4" t="n">
        <f aca="false">AR81*0.1</f>
        <v>0.712870216369629</v>
      </c>
      <c r="BE81" s="4" t="n">
        <f aca="false">AY81*0.1</f>
        <v>0.114289200305939</v>
      </c>
      <c r="BF81" s="3" t="n">
        <f aca="false">BB81+BD81+BE81</f>
        <v>5.52702552080155</v>
      </c>
      <c r="BG81" s="12" t="n">
        <v>249.908</v>
      </c>
      <c r="BH81" s="12" t="n">
        <f aca="false">BS81*0.04</f>
        <v>233.68</v>
      </c>
      <c r="BI81" s="7" t="n">
        <f aca="false">BH81/BG81</f>
        <v>0.935064103590121</v>
      </c>
      <c r="BJ81" s="12" t="n">
        <v>8.92</v>
      </c>
      <c r="BK81" s="12" t="n">
        <v>5842</v>
      </c>
      <c r="BL81" s="12" t="n">
        <v>-4.59883E-005</v>
      </c>
      <c r="BM81" s="12" t="n">
        <v>17.034133911</v>
      </c>
      <c r="BN81" s="12" t="n">
        <v>10.294945466</v>
      </c>
      <c r="BO81" s="12" t="n">
        <v>4.3442794823</v>
      </c>
      <c r="BP81" s="12" t="n">
        <v>9.7366542816</v>
      </c>
      <c r="BQ81" s="12" t="n">
        <v>11.828331947</v>
      </c>
      <c r="BR81" s="12" t="n">
        <v>12.952534676</v>
      </c>
      <c r="BS81" s="12" t="n">
        <v>5842</v>
      </c>
      <c r="BT81" s="12" t="n">
        <v>0.4908682406</v>
      </c>
      <c r="BU81" s="12" t="n">
        <v>18.247285843</v>
      </c>
      <c r="BV81" s="12" t="n">
        <v>9.9365015759</v>
      </c>
      <c r="BW81" s="12" t="n">
        <v>4.76669257</v>
      </c>
      <c r="BX81" s="12" t="n">
        <v>7.3702325821</v>
      </c>
      <c r="BY81" s="12" t="n">
        <v>11.732946396</v>
      </c>
      <c r="BZ81" s="12" t="n">
        <v>13.236466408</v>
      </c>
      <c r="CA81" s="12" t="n">
        <v>6</v>
      </c>
      <c r="CB81" s="12" t="n">
        <v>242</v>
      </c>
      <c r="CC81" s="12" t="n">
        <v>120.79491676</v>
      </c>
      <c r="CD81" s="12" t="n">
        <v>43.698572586</v>
      </c>
      <c r="CE81" s="12" t="n">
        <v>85</v>
      </c>
      <c r="CF81" s="12" t="n">
        <v>123</v>
      </c>
      <c r="CG81" s="12" t="n">
        <v>157</v>
      </c>
      <c r="CH81" s="12" t="n">
        <v>7</v>
      </c>
      <c r="CI81" s="12" t="n">
        <v>246</v>
      </c>
      <c r="CJ81" s="12" t="n">
        <v>134.93271174</v>
      </c>
      <c r="CK81" s="12" t="n">
        <v>47.026778882</v>
      </c>
      <c r="CL81" s="12" t="n">
        <v>98</v>
      </c>
      <c r="CM81" s="12" t="n">
        <v>137</v>
      </c>
      <c r="CN81" s="12" t="n">
        <v>174</v>
      </c>
      <c r="CO81" s="12" t="n">
        <v>10</v>
      </c>
      <c r="CP81" s="12" t="n">
        <v>235</v>
      </c>
      <c r="CQ81" s="12" t="n">
        <v>94.871881783</v>
      </c>
      <c r="CR81" s="12" t="n">
        <v>33.655253356</v>
      </c>
      <c r="CS81" s="12" t="n">
        <v>68</v>
      </c>
      <c r="CT81" s="12" t="n">
        <v>95</v>
      </c>
      <c r="CU81" s="12" t="n">
        <v>121</v>
      </c>
      <c r="CV81" s="12" t="n">
        <v>0.0047865394</v>
      </c>
      <c r="CW81" s="12" t="n">
        <v>0.0191268623</v>
      </c>
      <c r="CX81" s="12" t="n">
        <v>0.0052080892</v>
      </c>
      <c r="CY81" s="12" t="n">
        <v>0.0005499373</v>
      </c>
      <c r="CZ81" s="12" t="n">
        <v>0.0049893139</v>
      </c>
      <c r="DA81" s="12" t="n">
        <v>0.005076421</v>
      </c>
      <c r="DB81" s="12" t="n">
        <v>0.0052344385</v>
      </c>
      <c r="DC81" s="12" t="n">
        <v>0.0047945711</v>
      </c>
      <c r="DD81" s="12" t="n">
        <v>0.0259759799</v>
      </c>
      <c r="DE81" s="12" t="n">
        <v>0.0052001434</v>
      </c>
      <c r="DF81" s="12" t="n">
        <v>0.0005948336</v>
      </c>
      <c r="DG81" s="12" t="n">
        <v>0.0049808314</v>
      </c>
      <c r="DH81" s="12" t="n">
        <v>0.0050658542</v>
      </c>
      <c r="DI81" s="12" t="n">
        <v>0.005219081</v>
      </c>
      <c r="DJ81" s="12" t="n">
        <v>0.0047919927</v>
      </c>
      <c r="DK81" s="12" t="n">
        <v>0.0298120137</v>
      </c>
      <c r="DL81" s="12" t="n">
        <v>0.0052504311</v>
      </c>
      <c r="DM81" s="12" t="n">
        <v>0.0007570212</v>
      </c>
      <c r="DN81" s="12" t="n">
        <v>0.0050012078</v>
      </c>
      <c r="DO81" s="12" t="n">
        <v>0.0050921468</v>
      </c>
      <c r="DP81" s="12" t="n">
        <v>0.0052542062</v>
      </c>
      <c r="DQ81" s="12" t="n">
        <v>-0.0029889052</v>
      </c>
      <c r="DR81" s="12" t="n">
        <v>0.8856055737</v>
      </c>
      <c r="DS81" s="12" t="n">
        <v>0.4550035822</v>
      </c>
      <c r="DT81" s="12" t="n">
        <v>0.1152003785</v>
      </c>
      <c r="DU81" s="12" t="n">
        <v>0.3757202625</v>
      </c>
      <c r="DV81" s="12" t="n">
        <v>0.4530428052</v>
      </c>
      <c r="DW81" s="12" t="n">
        <v>0.5328697562</v>
      </c>
      <c r="DX81" s="12" t="n">
        <v>14.319486618</v>
      </c>
      <c r="DY81" s="12" t="n">
        <v>3260.3249512</v>
      </c>
      <c r="DZ81" s="12" t="n">
        <v>924.83572718</v>
      </c>
      <c r="EA81" s="12" t="n">
        <v>376.05661218</v>
      </c>
      <c r="EB81" s="12" t="n">
        <v>679.05456543</v>
      </c>
      <c r="EC81" s="12" t="n">
        <v>916.27038574</v>
      </c>
      <c r="ED81" s="12" t="n">
        <v>1161.720459</v>
      </c>
      <c r="EE81" s="12" t="n">
        <v>9.1375808716</v>
      </c>
      <c r="EF81" s="12" t="n">
        <v>3154.5996094</v>
      </c>
      <c r="EG81" s="12" t="n">
        <v>846.4815137</v>
      </c>
      <c r="EH81" s="12" t="n">
        <v>342.59165389</v>
      </c>
      <c r="EI81" s="12" t="n">
        <v>631.61199951</v>
      </c>
      <c r="EJ81" s="12" t="n">
        <v>840.93780518</v>
      </c>
      <c r="EK81" s="12" t="n">
        <v>1058.4012451</v>
      </c>
      <c r="EL81" s="12" t="n">
        <v>0.0201567169</v>
      </c>
      <c r="EM81" s="12" t="n">
        <v>0.4642790556</v>
      </c>
      <c r="EN81" s="12" t="n">
        <v>0.0598359613</v>
      </c>
      <c r="EO81" s="12" t="n">
        <v>0.0316117359</v>
      </c>
      <c r="EP81" s="12" t="n">
        <v>0.0429006889</v>
      </c>
      <c r="EQ81" s="12" t="n">
        <v>0.0513788387</v>
      </c>
      <c r="ER81" s="12" t="n">
        <v>0.0649173185</v>
      </c>
      <c r="ES81" s="12" t="n">
        <v>0.0312228221</v>
      </c>
      <c r="ET81" s="12" t="n">
        <v>0.8941873312</v>
      </c>
      <c r="EU81" s="12" t="n">
        <v>0.5188989704</v>
      </c>
      <c r="EV81" s="12" t="n">
        <v>0.1259726947</v>
      </c>
      <c r="EW81" s="12" t="n">
        <v>0.4307909906</v>
      </c>
      <c r="EX81" s="12" t="n">
        <v>0.5183019042</v>
      </c>
      <c r="EY81" s="12" t="n">
        <v>0.6073603034</v>
      </c>
      <c r="EZ81" s="12" t="n">
        <v>0.0312228221</v>
      </c>
      <c r="FA81" s="12" t="n">
        <v>0.8941873312</v>
      </c>
      <c r="FB81" s="12" t="n">
        <v>0.5188989704</v>
      </c>
      <c r="FC81" s="12" t="n">
        <v>0.1259726947</v>
      </c>
      <c r="FD81" s="12" t="n">
        <v>0.4307909906</v>
      </c>
      <c r="FE81" s="12" t="n">
        <v>0.5183019042</v>
      </c>
      <c r="FF81" s="12" t="n">
        <v>0.6073603034</v>
      </c>
      <c r="FG81" s="12" t="n">
        <v>0.0138734719</v>
      </c>
      <c r="FH81" s="12" t="n">
        <v>0.3976175189</v>
      </c>
      <c r="FI81" s="12" t="n">
        <v>0.0577177893</v>
      </c>
      <c r="FJ81" s="12" t="n">
        <v>0.0290052665</v>
      </c>
      <c r="FK81" s="12" t="n">
        <v>0.0418315418</v>
      </c>
      <c r="FL81" s="12" t="n">
        <v>0.0499707051</v>
      </c>
      <c r="FM81" s="12" t="n">
        <v>0.0631403774</v>
      </c>
      <c r="FN81" s="12" t="n">
        <v>0.0158276539</v>
      </c>
      <c r="FO81" s="12" t="n">
        <v>0.4423595369</v>
      </c>
      <c r="FP81" s="12" t="n">
        <v>0.05769882</v>
      </c>
      <c r="FQ81" s="12" t="n">
        <v>0.0296831611</v>
      </c>
      <c r="FR81" s="12" t="n">
        <v>0.0414305925</v>
      </c>
      <c r="FS81" s="12" t="n">
        <v>0.0498123243</v>
      </c>
      <c r="FT81" s="12" t="n">
        <v>0.0628630891</v>
      </c>
      <c r="FU81" s="12" t="n">
        <v>0.0158276539</v>
      </c>
      <c r="FV81" s="12" t="n">
        <v>0.4423595369</v>
      </c>
      <c r="FW81" s="12" t="n">
        <v>0.05769882</v>
      </c>
      <c r="FX81" s="12" t="n">
        <v>0.0296831611</v>
      </c>
      <c r="FY81" s="12" t="n">
        <v>0.0414305925</v>
      </c>
      <c r="FZ81" s="12" t="n">
        <v>0.0498123243</v>
      </c>
      <c r="GA81" s="12" t="n">
        <v>0.0628630891</v>
      </c>
    </row>
    <row r="82" customFormat="false" ht="13.8" hidden="false" customHeight="false" outlineLevel="0" collapsed="false">
      <c r="A82" s="13" t="n">
        <v>81</v>
      </c>
      <c r="B82" s="13" t="n">
        <v>999.860870850348</v>
      </c>
      <c r="C82" s="13" t="n">
        <v>51.38115227</v>
      </c>
      <c r="D82" s="13" t="n">
        <v>29.99810994</v>
      </c>
      <c r="E82" s="13" t="n">
        <v>21.24</v>
      </c>
      <c r="F82" s="13" t="s">
        <v>181</v>
      </c>
      <c r="G82" s="13" t="n">
        <v>0</v>
      </c>
      <c r="H82" s="13" t="s">
        <v>185</v>
      </c>
      <c r="I82" s="13" t="n">
        <v>0</v>
      </c>
      <c r="J82" s="13" t="n">
        <v>95</v>
      </c>
      <c r="K82" s="13" t="n">
        <v>10600</v>
      </c>
      <c r="L82" s="13" t="n">
        <v>14900</v>
      </c>
      <c r="M82" s="13"/>
      <c r="N82" s="13"/>
      <c r="O82" s="13"/>
      <c r="P82" s="14" t="n">
        <f aca="false">_xlfn.IFS(M82=0,K82,M82&gt;0,(J82*K82+M82*N82)/(J82+M82))</f>
        <v>10600</v>
      </c>
      <c r="Q82" s="14" t="n">
        <f aca="false">_xlfn.IFS(M82=0,L82,M82&gt;0,(J82*L82+M82*O82)/(J82+M82))</f>
        <v>14900</v>
      </c>
      <c r="R82" s="0" t="s">
        <v>183</v>
      </c>
      <c r="S82" s="0" t="n">
        <v>2</v>
      </c>
      <c r="T82" s="0" t="n">
        <v>291113.815</v>
      </c>
      <c r="U82" s="0" t="n">
        <v>5696491.703</v>
      </c>
      <c r="V82" s="1" t="n">
        <v>7766.754435</v>
      </c>
      <c r="W82" s="1" t="n">
        <v>2039.6523527</v>
      </c>
      <c r="X82" s="0" t="n">
        <v>26</v>
      </c>
      <c r="Y82" s="7" t="n">
        <v>13.156538</v>
      </c>
      <c r="Z82" s="7" t="n">
        <v>12.935</v>
      </c>
      <c r="AA82" s="7" t="n">
        <v>1.462482</v>
      </c>
      <c r="AB82" s="15" t="n">
        <f aca="false">SQRT((T82-298142)^2+(U82-5697101)^2)/1000</f>
        <v>7.0545465643395</v>
      </c>
      <c r="AC82" s="0" t="n">
        <v>265</v>
      </c>
      <c r="AD82" s="13" t="n">
        <v>27</v>
      </c>
      <c r="AE82" s="13" t="n">
        <v>150</v>
      </c>
      <c r="AF82" s="13" t="n">
        <v>41.3266123567961</v>
      </c>
      <c r="AG82" s="13" t="n">
        <v>27.2540315363968</v>
      </c>
      <c r="AH82" s="13" t="n">
        <v>36.2221050594221</v>
      </c>
      <c r="AI82" s="15" t="n">
        <v>396.672266933648</v>
      </c>
      <c r="AJ82" s="15" t="n">
        <v>173.887747493384</v>
      </c>
      <c r="AK82" s="15" t="n">
        <f aca="false">_xlfn.IFS(AND(H82="Pine",F82="n"),0.198*AF82^-0.757*AG82^1.342*AH82^0.642,AND(H82="Pine",F82="a"),0.144*AF82^-0.507*AG82^1.299*AH82^0.524,H82="Spruce",0.068*AF82^0.082*AG82^0.787*AH82^1.11,H82="Birch",0.183*AF82^-0.171*AG82^0.806*AH82^0.803,H82="Alder",0.048*AF82^0.156*AG82^0.514*AH82^1.165,H82="Oak",0.132*AF82^-0.037*AG82^0.633*AH82^1.039,H82="Aspen",0.445*AF82^0.651*AG82^-0.617*AH82^1.049)</f>
        <v>10.008947357198</v>
      </c>
      <c r="AL82" s="15" t="n">
        <v>17.3709025855933</v>
      </c>
      <c r="AM82" s="15" t="n">
        <v>4.84169860283282</v>
      </c>
      <c r="AN82" s="15" t="n">
        <v>196.10034868181</v>
      </c>
      <c r="AO82" s="1" t="n">
        <v>441.212219238281</v>
      </c>
      <c r="AP82" s="1" t="n">
        <v>185.379028320313</v>
      </c>
      <c r="AQ82" s="15" t="n">
        <v>14.6323347091675</v>
      </c>
      <c r="AR82" s="15" t="n">
        <v>21.4441776275635</v>
      </c>
      <c r="AS82" s="15" t="n">
        <v>5.4441089630127</v>
      </c>
      <c r="AT82" s="1" t="n">
        <v>212.267318725586</v>
      </c>
      <c r="AU82" s="1" t="n">
        <v>434.775604248047</v>
      </c>
      <c r="AV82" s="1" t="n">
        <v>195.195770263672</v>
      </c>
      <c r="AW82" s="15" t="n">
        <v>12.3223037719727</v>
      </c>
      <c r="AX82" s="15" t="n">
        <v>17.0859603881836</v>
      </c>
      <c r="AY82" s="15" t="n">
        <v>6.36533308029175</v>
      </c>
      <c r="AZ82" s="1" t="n">
        <v>218.647064208984</v>
      </c>
      <c r="BA82" s="16" t="n">
        <f aca="false">_xlfn.IFS(AI82&lt;10,AI82,AI82&lt;250,AU82,AI82&gt;=250,AO82)</f>
        <v>441.212219238281</v>
      </c>
      <c r="BB82" s="17" t="n">
        <f aca="false">_xlfn.IFS(AI82&lt;10,AJ82,AI82&lt;250,AV82,AI82&gt;=250,AP82)*0.1</f>
        <v>18.5379028320313</v>
      </c>
      <c r="BC82" s="17" t="n">
        <f aca="false">_xlfn.IFS(AI82&lt;10,AK82,AI82&lt;250,AX82,AI82&gt;=250,AQ82)*0.1</f>
        <v>1.46323347091675</v>
      </c>
      <c r="BD82" s="4" t="n">
        <f aca="false">AR82*0.1</f>
        <v>2.14441776275635</v>
      </c>
      <c r="BE82" s="4" t="n">
        <f aca="false">AY82*0.1</f>
        <v>0.636533308029175</v>
      </c>
      <c r="BF82" s="3" t="n">
        <f aca="false">BB82+BD82+BE82</f>
        <v>21.3188539028168</v>
      </c>
      <c r="BG82" s="12" t="n">
        <v>999.498</v>
      </c>
      <c r="BH82" s="12" t="n">
        <f aca="false">BS82*0.04</f>
        <v>853.36</v>
      </c>
      <c r="BI82" s="7" t="n">
        <f aca="false">BH82/BG82</f>
        <v>0.853788601878143</v>
      </c>
      <c r="BJ82" s="12" t="n">
        <v>17.84</v>
      </c>
      <c r="BK82" s="12" t="n">
        <v>21333</v>
      </c>
      <c r="BL82" s="12" t="n">
        <v>0</v>
      </c>
      <c r="BM82" s="12" t="n">
        <v>30.696996689</v>
      </c>
      <c r="BN82" s="12" t="n">
        <v>23.183865879</v>
      </c>
      <c r="BO82" s="12" t="n">
        <v>5.8547720114</v>
      </c>
      <c r="BP82" s="12" t="n">
        <v>22.043991089</v>
      </c>
      <c r="BQ82" s="12" t="n">
        <v>24.757108688</v>
      </c>
      <c r="BR82" s="12" t="n">
        <v>26.904968262</v>
      </c>
      <c r="BS82" s="12" t="n">
        <v>21334</v>
      </c>
      <c r="BT82" s="12" t="n">
        <v>0.4571264088</v>
      </c>
      <c r="BU82" s="12" t="n">
        <v>30.732223511</v>
      </c>
      <c r="BV82" s="12" t="n">
        <v>22.215323142</v>
      </c>
      <c r="BW82" s="12" t="n">
        <v>6.5634984181</v>
      </c>
      <c r="BX82" s="12" t="n">
        <v>20.162261963</v>
      </c>
      <c r="BY82" s="12" t="n">
        <v>24.319217682</v>
      </c>
      <c r="BZ82" s="12" t="n">
        <v>26.784837723</v>
      </c>
      <c r="CA82" s="12" t="n">
        <v>2</v>
      </c>
      <c r="CB82" s="12" t="n">
        <v>242</v>
      </c>
      <c r="CC82" s="12" t="n">
        <v>118.15484963</v>
      </c>
      <c r="CD82" s="12" t="n">
        <v>46.488382507</v>
      </c>
      <c r="CE82" s="12" t="n">
        <v>77</v>
      </c>
      <c r="CF82" s="12" t="n">
        <v>127</v>
      </c>
      <c r="CG82" s="12" t="n">
        <v>159</v>
      </c>
      <c r="CH82" s="12" t="n">
        <v>5</v>
      </c>
      <c r="CI82" s="12" t="n">
        <v>248</v>
      </c>
      <c r="CJ82" s="12" t="n">
        <v>141.43502888</v>
      </c>
      <c r="CK82" s="12" t="n">
        <v>52.680692271</v>
      </c>
      <c r="CL82" s="12" t="n">
        <v>96</v>
      </c>
      <c r="CM82" s="12" t="n">
        <v>150</v>
      </c>
      <c r="CN82" s="12" t="n">
        <v>188</v>
      </c>
      <c r="CO82" s="12" t="n">
        <v>4</v>
      </c>
      <c r="CP82" s="12" t="n">
        <v>236</v>
      </c>
      <c r="CQ82" s="12" t="n">
        <v>106.23461773</v>
      </c>
      <c r="CR82" s="12" t="n">
        <v>41.091133242</v>
      </c>
      <c r="CS82" s="12" t="n">
        <v>71</v>
      </c>
      <c r="CT82" s="12" t="n">
        <v>111</v>
      </c>
      <c r="CU82" s="12" t="n">
        <v>142</v>
      </c>
      <c r="CV82" s="12" t="n">
        <v>0.0047780895</v>
      </c>
      <c r="CW82" s="12" t="n">
        <v>0.0626011714</v>
      </c>
      <c r="CX82" s="12" t="n">
        <v>0.0052897363</v>
      </c>
      <c r="CY82" s="12" t="n">
        <v>0.0012112125</v>
      </c>
      <c r="CZ82" s="12" t="n">
        <v>0.0049799886</v>
      </c>
      <c r="DA82" s="12" t="n">
        <v>0.0050748764</v>
      </c>
      <c r="DB82" s="12" t="n">
        <v>0.0052523864</v>
      </c>
      <c r="DC82" s="12" t="n">
        <v>0.0047780895</v>
      </c>
      <c r="DD82" s="12" t="n">
        <v>0.0626011714</v>
      </c>
      <c r="DE82" s="12" t="n">
        <v>0.0052897363</v>
      </c>
      <c r="DF82" s="12" t="n">
        <v>0.0012112125</v>
      </c>
      <c r="DG82" s="12" t="n">
        <v>0.0049799886</v>
      </c>
      <c r="DH82" s="12" t="n">
        <v>0.0050748764</v>
      </c>
      <c r="DI82" s="12" t="n">
        <v>0.0052523864</v>
      </c>
      <c r="DJ82" s="12" t="n">
        <v>0.0047887317</v>
      </c>
      <c r="DK82" s="12" t="n">
        <v>0.0925853774</v>
      </c>
      <c r="DL82" s="12" t="n">
        <v>0.005327342</v>
      </c>
      <c r="DM82" s="12" t="n">
        <v>0.0014394016</v>
      </c>
      <c r="DN82" s="12" t="n">
        <v>0.0049876235</v>
      </c>
      <c r="DO82" s="12" t="n">
        <v>0.0050848871</v>
      </c>
      <c r="DP82" s="12" t="n">
        <v>0.0052683242</v>
      </c>
      <c r="DQ82" s="12" t="n">
        <v>0.9139180183</v>
      </c>
      <c r="DR82" s="12" t="n">
        <v>4178.1191406</v>
      </c>
      <c r="DS82" s="12" t="n">
        <v>1112.1903642</v>
      </c>
      <c r="DT82" s="12" t="n">
        <v>525.48566985</v>
      </c>
      <c r="DU82" s="12" t="n">
        <v>739.6831665</v>
      </c>
      <c r="DV82" s="12" t="n">
        <v>1091.0015869</v>
      </c>
      <c r="DW82" s="12" t="n">
        <v>1450.8156738</v>
      </c>
      <c r="DX82" s="12" t="n">
        <v>1.3399804831</v>
      </c>
      <c r="DY82" s="12" t="n">
        <v>4820.7407227</v>
      </c>
      <c r="DZ82" s="12" t="n">
        <v>1193.9147682</v>
      </c>
      <c r="EA82" s="12" t="n">
        <v>572.55266487</v>
      </c>
      <c r="EB82" s="12" t="n">
        <v>785.88964844</v>
      </c>
      <c r="EC82" s="12" t="n">
        <v>1164.1706543</v>
      </c>
      <c r="ED82" s="12" t="n">
        <v>1562.3886719</v>
      </c>
      <c r="EE82" s="12" t="n">
        <v>0.5376452804</v>
      </c>
      <c r="EF82" s="12" t="n">
        <v>4244.0209961</v>
      </c>
      <c r="EG82" s="12" t="n">
        <v>1053.1479465</v>
      </c>
      <c r="EH82" s="12" t="n">
        <v>490.90417934</v>
      </c>
      <c r="EI82" s="12" t="n">
        <v>711.60375977</v>
      </c>
      <c r="EJ82" s="12" t="n">
        <v>1037.7669678</v>
      </c>
      <c r="EK82" s="12" t="n">
        <v>1370.2115479</v>
      </c>
      <c r="EL82" s="12" t="n">
        <v>0.0073924139</v>
      </c>
      <c r="EM82" s="12" t="n">
        <v>0.9475592971</v>
      </c>
      <c r="EN82" s="12" t="n">
        <v>0.4711780431</v>
      </c>
      <c r="EO82" s="12" t="n">
        <v>0.1416470569</v>
      </c>
      <c r="EP82" s="12" t="n">
        <v>0.3669078946</v>
      </c>
      <c r="EQ82" s="12" t="n">
        <v>0.4690149128</v>
      </c>
      <c r="ER82" s="12" t="n">
        <v>0.5737764835</v>
      </c>
      <c r="ES82" s="12" t="n">
        <v>-0.0209861193</v>
      </c>
      <c r="ET82" s="12" t="n">
        <v>0.9473865032</v>
      </c>
      <c r="EU82" s="12" t="n">
        <v>0.5012900099</v>
      </c>
      <c r="EV82" s="12" t="n">
        <v>0.1403581519</v>
      </c>
      <c r="EW82" s="12" t="n">
        <v>0.3982123137</v>
      </c>
      <c r="EX82" s="12" t="n">
        <v>0.5010835528</v>
      </c>
      <c r="EY82" s="12" t="n">
        <v>0.6035791636</v>
      </c>
      <c r="EZ82" s="12" t="n">
        <v>-0.0550697483</v>
      </c>
      <c r="FA82" s="12" t="n">
        <v>0.9436300993</v>
      </c>
      <c r="FB82" s="12" t="n">
        <v>0.445924557</v>
      </c>
      <c r="FC82" s="12" t="n">
        <v>0.1318751361</v>
      </c>
      <c r="FD82" s="12" t="n">
        <v>0.3505643606</v>
      </c>
      <c r="FE82" s="12" t="n">
        <v>0.440666914</v>
      </c>
      <c r="FF82" s="12" t="n">
        <v>0.5369309783</v>
      </c>
      <c r="FG82" s="12" t="n">
        <v>0.015874505</v>
      </c>
      <c r="FH82" s="12" t="n">
        <v>0.6664796472</v>
      </c>
      <c r="FI82" s="12" t="n">
        <v>0.0595757068</v>
      </c>
      <c r="FJ82" s="12" t="n">
        <v>0.0384047658</v>
      </c>
      <c r="FK82" s="12" t="n">
        <v>0.0401063077</v>
      </c>
      <c r="FL82" s="12" t="n">
        <v>0.0494995043</v>
      </c>
      <c r="FM82" s="12" t="n">
        <v>0.0645258799</v>
      </c>
      <c r="FN82" s="12" t="n">
        <v>0.0142598478</v>
      </c>
      <c r="FO82" s="12" t="n">
        <v>0.6441547871</v>
      </c>
      <c r="FP82" s="12" t="n">
        <v>0.0583574047</v>
      </c>
      <c r="FQ82" s="12" t="n">
        <v>0.0373008018</v>
      </c>
      <c r="FR82" s="12" t="n">
        <v>0.0393329486</v>
      </c>
      <c r="FS82" s="12" t="n">
        <v>0.048675593</v>
      </c>
      <c r="FT82" s="12" t="n">
        <v>0.0634296983</v>
      </c>
      <c r="FU82" s="12" t="n">
        <v>0.0159702171</v>
      </c>
      <c r="FV82" s="12" t="n">
        <v>0.7630588412</v>
      </c>
      <c r="FW82" s="12" t="n">
        <v>0.0609667538</v>
      </c>
      <c r="FX82" s="12" t="n">
        <v>0.0407486618</v>
      </c>
      <c r="FY82" s="12" t="n">
        <v>0.040769428</v>
      </c>
      <c r="FZ82" s="12" t="n">
        <v>0.0502845012</v>
      </c>
      <c r="GA82" s="12" t="n">
        <v>0.0659436509</v>
      </c>
    </row>
    <row r="83" customFormat="false" ht="13.8" hidden="false" customHeight="false" outlineLevel="0" collapsed="false">
      <c r="A83" s="13" t="n">
        <v>82</v>
      </c>
      <c r="B83" s="13" t="n">
        <v>249.965217712587</v>
      </c>
      <c r="C83" s="13" t="n">
        <v>51.40703549</v>
      </c>
      <c r="D83" s="13" t="n">
        <v>30.19989168</v>
      </c>
      <c r="E83" s="13" t="n">
        <v>9.1</v>
      </c>
      <c r="F83" s="13" t="s">
        <v>184</v>
      </c>
      <c r="G83" s="13" t="n">
        <v>1</v>
      </c>
      <c r="H83" s="13" t="s">
        <v>185</v>
      </c>
      <c r="I83" s="13" t="n">
        <v>0</v>
      </c>
      <c r="J83" s="13" t="n">
        <v>100</v>
      </c>
      <c r="K83" s="13" t="n">
        <v>1220</v>
      </c>
      <c r="L83" s="13" t="n">
        <v>3100</v>
      </c>
      <c r="M83" s="13"/>
      <c r="N83" s="13"/>
      <c r="O83" s="13"/>
      <c r="P83" s="14" t="n">
        <f aca="false">_xlfn.IFS(M83=0,K83,M83&gt;0,(J83*K83+M83*N83)/(J83+M83))</f>
        <v>1220</v>
      </c>
      <c r="Q83" s="14" t="n">
        <f aca="false">_xlfn.IFS(M83=0,L83,M83&gt;0,(J83*L83+M83*O83)/(J83+M83))</f>
        <v>3100</v>
      </c>
      <c r="R83" s="0" t="s">
        <v>188</v>
      </c>
      <c r="S83" s="0" t="n">
        <v>1</v>
      </c>
      <c r="T83" s="0" t="n">
        <v>305261.308</v>
      </c>
      <c r="U83" s="0" t="n">
        <v>5698816.791</v>
      </c>
      <c r="V83" s="1" t="n">
        <v>607.98190717</v>
      </c>
      <c r="W83" s="1" t="n">
        <v>152.03355365</v>
      </c>
      <c r="X83" s="0" t="n">
        <v>92</v>
      </c>
      <c r="Y83" s="7" t="n">
        <v>0.567717</v>
      </c>
      <c r="Z83" s="7" t="n">
        <v>0.56</v>
      </c>
      <c r="AA83" s="7" t="n">
        <v>0.05568</v>
      </c>
      <c r="AB83" s="15" t="n">
        <f aca="false">SQRT((T83-298142)^2+(U83-5697101)^2)/1000</f>
        <v>7.32314721650097</v>
      </c>
      <c r="AC83" s="0" t="n">
        <v>76</v>
      </c>
      <c r="AD83" s="13" t="n">
        <v>63</v>
      </c>
      <c r="AE83" s="13" t="n">
        <v>48</v>
      </c>
      <c r="AF83" s="13" t="n">
        <v>15.7791577145872</v>
      </c>
      <c r="AG83" s="13" t="n">
        <v>18.1485829402218</v>
      </c>
      <c r="AH83" s="13" t="n">
        <v>43.0269561020732</v>
      </c>
      <c r="AI83" s="15" t="n">
        <v>376.275113223986</v>
      </c>
      <c r="AJ83" s="15" t="n">
        <v>144.750654957568</v>
      </c>
      <c r="AK83" s="15" t="n">
        <f aca="false">_xlfn.IFS(AND(H83="Pine",F83="n"),0.198*AF83^-0.757*AG83^1.342*AH83^0.642,AND(H83="Pine",F83="a"),0.144*AF83^-0.507*AG83^1.299*AH83^0.524,H83="Spruce",0.068*AF83^0.082*AG83^0.787*AH83^1.11,H83="Birch",0.183*AF83^-0.171*AG83^0.806*AH83^0.803,H83="Alder",0.048*AF83^0.156*AG83^0.514*AH83^1.165,H83="Oak",0.132*AF83^-0.037*AG83^0.633*AH83^1.039,H83="Aspen",0.445*AF83^0.651*AG83^-0.617*AH83^1.049)</f>
        <v>11.0217556236107</v>
      </c>
      <c r="AL83" s="15" t="n">
        <v>14.9756574773291</v>
      </c>
      <c r="AM83" s="15" t="n">
        <v>7.61304277495677</v>
      </c>
      <c r="AN83" s="15" t="n">
        <v>167.339355209854</v>
      </c>
      <c r="AO83" s="1" t="n">
        <v>379.463775634766</v>
      </c>
      <c r="AP83" s="1" t="n">
        <v>153.835388183594</v>
      </c>
      <c r="AQ83" s="15" t="n">
        <v>9.63196086883545</v>
      </c>
      <c r="AR83" s="15" t="n">
        <v>15.7562322616577</v>
      </c>
      <c r="AS83" s="15" t="n">
        <v>8.08248615264893</v>
      </c>
      <c r="AT83" s="1" t="n">
        <v>177.674102783203</v>
      </c>
      <c r="AU83" s="1" t="n">
        <v>366.976318359375</v>
      </c>
      <c r="AV83" s="1" t="n">
        <v>142.626373291016</v>
      </c>
      <c r="AW83" s="15" t="n">
        <v>10.4717502593994</v>
      </c>
      <c r="AX83" s="15" t="n">
        <v>16.2486076354981</v>
      </c>
      <c r="AY83" s="15" t="n">
        <v>8.00371074676514</v>
      </c>
      <c r="AZ83" s="1" t="n">
        <v>166.878692626953</v>
      </c>
      <c r="BA83" s="16" t="n">
        <f aca="false">_xlfn.IFS(AI83&lt;10,AI83,AI83&lt;250,AU83,AI83&gt;=250,AO83)</f>
        <v>379.463775634766</v>
      </c>
      <c r="BB83" s="17" t="n">
        <f aca="false">_xlfn.IFS(AI83&lt;10,AJ83,AI83&lt;250,AV83,AI83&gt;=250,AP83)*0.1</f>
        <v>15.3835388183594</v>
      </c>
      <c r="BC83" s="17" t="n">
        <f aca="false">_xlfn.IFS(AI83&lt;10,AK83,AI83&lt;250,AX83,AI83&gt;=250,AQ83)*0.1</f>
        <v>0.963196086883545</v>
      </c>
      <c r="BD83" s="4" t="n">
        <f aca="false">AR83*0.1</f>
        <v>1.57562322616577</v>
      </c>
      <c r="BE83" s="4" t="n">
        <f aca="false">AY83*0.1</f>
        <v>0.800371074676514</v>
      </c>
      <c r="BF83" s="3" t="n">
        <f aca="false">BB83+BD83+BE83</f>
        <v>17.7595331192017</v>
      </c>
      <c r="BG83" s="12" t="n">
        <v>249.938</v>
      </c>
      <c r="BH83" s="12" t="n">
        <f aca="false">BS83*0.04</f>
        <v>250.04</v>
      </c>
      <c r="BI83" s="7" t="n">
        <f aca="false">BH83/BG83</f>
        <v>1.0004081012091</v>
      </c>
      <c r="BJ83" s="12" t="n">
        <v>8.92</v>
      </c>
      <c r="BK83" s="12" t="n">
        <v>6251</v>
      </c>
      <c r="BL83" s="12" t="n">
        <v>12.021749496</v>
      </c>
      <c r="BM83" s="12" t="n">
        <v>18.795667648</v>
      </c>
      <c r="BN83" s="12" t="n">
        <v>15.910049194</v>
      </c>
      <c r="BO83" s="12" t="n">
        <v>1.0662003446</v>
      </c>
      <c r="BP83" s="12" t="n">
        <v>15.327489853</v>
      </c>
      <c r="BQ83" s="12" t="n">
        <v>15.942749023</v>
      </c>
      <c r="BR83" s="12" t="n">
        <v>16.622650146</v>
      </c>
      <c r="BS83" s="12" t="n">
        <v>6251</v>
      </c>
      <c r="BT83" s="12" t="n">
        <v>11.584950447</v>
      </c>
      <c r="BU83" s="12" t="n">
        <v>18.788454056</v>
      </c>
      <c r="BV83" s="12" t="n">
        <v>15.832840764</v>
      </c>
      <c r="BW83" s="12" t="n">
        <v>1.1156651035</v>
      </c>
      <c r="BX83" s="12" t="n">
        <v>15.227204323</v>
      </c>
      <c r="BY83" s="12" t="n">
        <v>15.865754128</v>
      </c>
      <c r="BZ83" s="12" t="n">
        <v>16.567241669</v>
      </c>
      <c r="CA83" s="12" t="n">
        <v>8</v>
      </c>
      <c r="CB83" s="12" t="n">
        <v>238</v>
      </c>
      <c r="CC83" s="12" t="n">
        <v>107.18161904</v>
      </c>
      <c r="CD83" s="12" t="n">
        <v>40.245816669</v>
      </c>
      <c r="CE83" s="12" t="n">
        <v>76</v>
      </c>
      <c r="CF83" s="12" t="n">
        <v>111</v>
      </c>
      <c r="CG83" s="12" t="n">
        <v>141</v>
      </c>
      <c r="CH83" s="12" t="n">
        <v>8</v>
      </c>
      <c r="CI83" s="12" t="n">
        <v>242</v>
      </c>
      <c r="CJ83" s="12" t="n">
        <v>121.23837198</v>
      </c>
      <c r="CK83" s="12" t="n">
        <v>45.793094736</v>
      </c>
      <c r="CL83" s="12" t="n">
        <v>86</v>
      </c>
      <c r="CM83" s="12" t="n">
        <v>125</v>
      </c>
      <c r="CN83" s="12" t="n">
        <v>159</v>
      </c>
      <c r="CO83" s="12" t="n">
        <v>7</v>
      </c>
      <c r="CP83" s="12" t="n">
        <v>238</v>
      </c>
      <c r="CQ83" s="12" t="n">
        <v>93.761188804</v>
      </c>
      <c r="CR83" s="12" t="n">
        <v>35.070121031</v>
      </c>
      <c r="CS83" s="12" t="n">
        <v>67</v>
      </c>
      <c r="CT83" s="12" t="n">
        <v>95</v>
      </c>
      <c r="CU83" s="12" t="n">
        <v>122</v>
      </c>
      <c r="CV83" s="12" t="n">
        <v>0.0047849789</v>
      </c>
      <c r="CW83" s="12" t="n">
        <v>0.0108527048</v>
      </c>
      <c r="CX83" s="12" t="n">
        <v>0.0050630394</v>
      </c>
      <c r="CY83" s="12" t="n">
        <v>0.0002417784</v>
      </c>
      <c r="CZ83" s="12" t="n">
        <v>0.004951024</v>
      </c>
      <c r="DA83" s="12" t="n">
        <v>0.0050123348</v>
      </c>
      <c r="DB83" s="12" t="n">
        <v>0.0051032165</v>
      </c>
      <c r="DC83" s="12" t="n">
        <v>0.0047859717</v>
      </c>
      <c r="DD83" s="12" t="n">
        <v>0.0104103405</v>
      </c>
      <c r="DE83" s="12" t="n">
        <v>0.0050586488</v>
      </c>
      <c r="DF83" s="12" t="n">
        <v>0.0002420963</v>
      </c>
      <c r="DG83" s="12" t="n">
        <v>0.0049435403</v>
      </c>
      <c r="DH83" s="12" t="n">
        <v>0.005005552</v>
      </c>
      <c r="DI83" s="12" t="n">
        <v>0.0050954134</v>
      </c>
      <c r="DJ83" s="12" t="n">
        <v>0.0047892164</v>
      </c>
      <c r="DK83" s="12" t="n">
        <v>0.0097108129</v>
      </c>
      <c r="DL83" s="12" t="n">
        <v>0.0050772405</v>
      </c>
      <c r="DM83" s="12" t="n">
        <v>0.000244582</v>
      </c>
      <c r="DN83" s="12" t="n">
        <v>0.0049601197</v>
      </c>
      <c r="DO83" s="12" t="n">
        <v>0.0050220275</v>
      </c>
      <c r="DP83" s="12" t="n">
        <v>0.0051152511</v>
      </c>
      <c r="DQ83" s="12" t="n">
        <v>73.399902344</v>
      </c>
      <c r="DR83" s="12" t="n">
        <v>2884.5327148</v>
      </c>
      <c r="DS83" s="12" t="n">
        <v>1163.2380863</v>
      </c>
      <c r="DT83" s="12" t="n">
        <v>353.03454188</v>
      </c>
      <c r="DU83" s="12" t="n">
        <v>913.45458984</v>
      </c>
      <c r="DV83" s="12" t="n">
        <v>1149.6740723</v>
      </c>
      <c r="DW83" s="12" t="n">
        <v>1400.982666</v>
      </c>
      <c r="DX83" s="12" t="n">
        <v>60.717075348</v>
      </c>
      <c r="DY83" s="12" t="n">
        <v>3208.7053223</v>
      </c>
      <c r="DZ83" s="12" t="n">
        <v>1242.863072</v>
      </c>
      <c r="EA83" s="12" t="n">
        <v>388.79356808</v>
      </c>
      <c r="EB83" s="12" t="n">
        <v>965.37030029</v>
      </c>
      <c r="EC83" s="12" t="n">
        <v>1223.5222168</v>
      </c>
      <c r="ED83" s="12" t="n">
        <v>1504.0616455</v>
      </c>
      <c r="EE83" s="12" t="n">
        <v>54.055908203</v>
      </c>
      <c r="EF83" s="12" t="n">
        <v>2669.0734863</v>
      </c>
      <c r="EG83" s="12" t="n">
        <v>1098.3442081</v>
      </c>
      <c r="EH83" s="12" t="n">
        <v>326.86747741</v>
      </c>
      <c r="EI83" s="12" t="n">
        <v>872.78009033</v>
      </c>
      <c r="EJ83" s="12" t="n">
        <v>1087.0506592</v>
      </c>
      <c r="EK83" s="12" t="n">
        <v>1313.4924316</v>
      </c>
      <c r="EL83" s="12" t="n">
        <v>0.1091150045</v>
      </c>
      <c r="EM83" s="12" t="n">
        <v>0.868083179</v>
      </c>
      <c r="EN83" s="12" t="n">
        <v>0.5195684664</v>
      </c>
      <c r="EO83" s="12" t="n">
        <v>0.1176346838</v>
      </c>
      <c r="EP83" s="12" t="n">
        <v>0.4378932715</v>
      </c>
      <c r="EQ83" s="12" t="n">
        <v>0.522536397</v>
      </c>
      <c r="ER83" s="12" t="n">
        <v>0.6059339047</v>
      </c>
      <c r="ES83" s="12" t="n">
        <v>0.1379107386</v>
      </c>
      <c r="ET83" s="12" t="n">
        <v>0.8620683551</v>
      </c>
      <c r="EU83" s="12" t="n">
        <v>0.551620768</v>
      </c>
      <c r="EV83" s="12" t="n">
        <v>0.1164207029</v>
      </c>
      <c r="EW83" s="12" t="n">
        <v>0.4699694812</v>
      </c>
      <c r="EX83" s="12" t="n">
        <v>0.5559537411</v>
      </c>
      <c r="EY83" s="12" t="n">
        <v>0.6369649172</v>
      </c>
      <c r="EZ83" s="12" t="n">
        <v>0.110899359</v>
      </c>
      <c r="FA83" s="12" t="n">
        <v>0.8423079848</v>
      </c>
      <c r="FB83" s="12" t="n">
        <v>0.4839617578</v>
      </c>
      <c r="FC83" s="12" t="n">
        <v>0.1122449571</v>
      </c>
      <c r="FD83" s="12" t="n">
        <v>0.403781563</v>
      </c>
      <c r="FE83" s="12" t="n">
        <v>0.4825350344</v>
      </c>
      <c r="FF83" s="12" t="n">
        <v>0.5651174188</v>
      </c>
      <c r="FG83" s="12" t="n">
        <v>0.0132823475</v>
      </c>
      <c r="FH83" s="12" t="n">
        <v>0.2360028774</v>
      </c>
      <c r="FI83" s="12" t="n">
        <v>0.047294889</v>
      </c>
      <c r="FJ83" s="12" t="n">
        <v>0.0155942532</v>
      </c>
      <c r="FK83" s="12" t="n">
        <v>0.0380635448</v>
      </c>
      <c r="FL83" s="12" t="n">
        <v>0.0445029549</v>
      </c>
      <c r="FM83" s="12" t="n">
        <v>0.0526373275</v>
      </c>
      <c r="FN83" s="12" t="n">
        <v>0.0164742228</v>
      </c>
      <c r="FO83" s="12" t="n">
        <v>0.2237086743</v>
      </c>
      <c r="FP83" s="12" t="n">
        <v>0.0467298353</v>
      </c>
      <c r="FQ83" s="12" t="n">
        <v>0.0158995854</v>
      </c>
      <c r="FR83" s="12" t="n">
        <v>0.0373815186</v>
      </c>
      <c r="FS83" s="12" t="n">
        <v>0.04374782</v>
      </c>
      <c r="FT83" s="12" t="n">
        <v>0.0517740883</v>
      </c>
      <c r="FU83" s="12" t="n">
        <v>0.016232172</v>
      </c>
      <c r="FV83" s="12" t="n">
        <v>0.2445555925</v>
      </c>
      <c r="FW83" s="12" t="n">
        <v>0.0482003327</v>
      </c>
      <c r="FX83" s="12" t="n">
        <v>0.0158656601</v>
      </c>
      <c r="FY83" s="12" t="n">
        <v>0.038756758</v>
      </c>
      <c r="FZ83" s="12" t="n">
        <v>0.0449499339</v>
      </c>
      <c r="GA83" s="12" t="n">
        <v>0.0533131994</v>
      </c>
    </row>
    <row r="84" customFormat="false" ht="13.8" hidden="false" customHeight="false" outlineLevel="0" collapsed="false">
      <c r="A84" s="13" t="n">
        <v>83</v>
      </c>
      <c r="B84" s="13" t="n">
        <v>249.965217712587</v>
      </c>
      <c r="C84" s="13" t="n">
        <v>51.40754607</v>
      </c>
      <c r="D84" s="13" t="n">
        <v>30.19834544</v>
      </c>
      <c r="E84" s="13" t="n">
        <v>12.14</v>
      </c>
      <c r="F84" s="13" t="s">
        <v>184</v>
      </c>
      <c r="G84" s="13" t="n">
        <v>1</v>
      </c>
      <c r="H84" s="13" t="s">
        <v>185</v>
      </c>
      <c r="I84" s="13" t="n">
        <v>0</v>
      </c>
      <c r="J84" s="13" t="n">
        <v>100</v>
      </c>
      <c r="K84" s="13" t="n">
        <v>920</v>
      </c>
      <c r="L84" s="13" t="n">
        <v>3050</v>
      </c>
      <c r="M84" s="13"/>
      <c r="N84" s="13"/>
      <c r="O84" s="13"/>
      <c r="P84" s="14" t="n">
        <f aca="false">_xlfn.IFS(M84=0,K84,M84&gt;0,(J84*K84+M84*N84)/(J84+M84))</f>
        <v>920</v>
      </c>
      <c r="Q84" s="14" t="n">
        <f aca="false">_xlfn.IFS(M84=0,L84,M84&gt;0,(J84*L84+M84*O84)/(J84+M84))</f>
        <v>3050</v>
      </c>
      <c r="R84" s="0" t="s">
        <v>188</v>
      </c>
      <c r="S84" s="0" t="n">
        <v>2</v>
      </c>
      <c r="T84" s="0" t="n">
        <v>305154.213</v>
      </c>
      <c r="U84" s="0" t="n">
        <v>5698857.657</v>
      </c>
      <c r="V84" s="1" t="n">
        <v>647.18609895</v>
      </c>
      <c r="W84" s="1" t="n">
        <v>162.23798724</v>
      </c>
      <c r="X84" s="0" t="n">
        <v>57</v>
      </c>
      <c r="Y84" s="7" t="n">
        <v>0.62807</v>
      </c>
      <c r="Z84" s="7" t="n">
        <v>0.64</v>
      </c>
      <c r="AA84" s="7" t="n">
        <v>0.071707</v>
      </c>
      <c r="AB84" s="15" t="n">
        <f aca="false">SQRT((T84-298142)^2+(U84-5697101)^2)/1000</f>
        <v>7.22889860027215</v>
      </c>
      <c r="AC84" s="0" t="n">
        <v>76</v>
      </c>
      <c r="AD84" s="13" t="n">
        <v>67</v>
      </c>
      <c r="AE84" s="13" t="n">
        <v>60</v>
      </c>
      <c r="AF84" s="13" t="n">
        <v>16.9369315143803</v>
      </c>
      <c r="AG84" s="13" t="n">
        <v>20.396587739968</v>
      </c>
      <c r="AH84" s="13" t="n">
        <v>51.3753292847232</v>
      </c>
      <c r="AI84" s="15" t="n">
        <v>492.724914380373</v>
      </c>
      <c r="AJ84" s="15" t="n">
        <v>188.386554603379</v>
      </c>
      <c r="AK84" s="15" t="n">
        <f aca="false">_xlfn.IFS(AND(H84="Pine",F84="n"),0.198*AF84^-0.757*AG84^1.342*AH84^0.642,AND(H84="Pine",F84="a"),0.144*AF84^-0.507*AG84^1.299*AH84^0.524,H84="Spruce",0.068*AF84^0.082*AG84^0.787*AH84^1.11,H84="Birch",0.183*AF84^-0.171*AG84^0.806*AH84^0.803,H84="Alder",0.048*AF84^0.156*AG84^0.514*AH84^1.165,H84="Oak",0.132*AF84^-0.037*AG84^0.633*AH84^1.039,H84="Aspen",0.445*AF84^0.651*AG84^-0.617*AH84^1.049)</f>
        <v>13.5798170513581</v>
      </c>
      <c r="AL84" s="15" t="n">
        <v>16.7060987635475</v>
      </c>
      <c r="AM84" s="15" t="n">
        <v>8.05516995587004</v>
      </c>
      <c r="AN84" s="15" t="n">
        <v>213.147823322796</v>
      </c>
      <c r="AO84" s="1" t="n">
        <v>409.009124755859</v>
      </c>
      <c r="AP84" s="1" t="n">
        <v>188.989074707031</v>
      </c>
      <c r="AQ84" s="15" t="n">
        <v>12.6052618026733</v>
      </c>
      <c r="AR84" s="15" t="n">
        <v>16.6265373229981</v>
      </c>
      <c r="AS84" s="15" t="n">
        <v>8.11493301391602</v>
      </c>
      <c r="AT84" s="1" t="n">
        <v>213.730545043945</v>
      </c>
      <c r="AU84" s="1" t="n">
        <v>419.900024414063</v>
      </c>
      <c r="AV84" s="1" t="n">
        <v>156.603729248047</v>
      </c>
      <c r="AW84" s="15" t="n">
        <v>11.8565969467163</v>
      </c>
      <c r="AX84" s="15" t="n">
        <v>16.2327098846436</v>
      </c>
      <c r="AY84" s="15" t="n">
        <v>7.03384971618652</v>
      </c>
      <c r="AZ84" s="1" t="n">
        <v>179.87028503418</v>
      </c>
      <c r="BA84" s="16" t="n">
        <f aca="false">_xlfn.IFS(AI84&lt;10,AI84,AI84&lt;250,AU84,AI84&gt;=250,AO84)</f>
        <v>409.009124755859</v>
      </c>
      <c r="BB84" s="17" t="n">
        <f aca="false">_xlfn.IFS(AI84&lt;10,AJ84,AI84&lt;250,AV84,AI84&gt;=250,AP84)*0.1</f>
        <v>18.8989074707031</v>
      </c>
      <c r="BC84" s="17" t="n">
        <f aca="false">_xlfn.IFS(AI84&lt;10,AK84,AI84&lt;250,AX84,AI84&gt;=250,AQ84)*0.1</f>
        <v>1.26052618026733</v>
      </c>
      <c r="BD84" s="4" t="n">
        <f aca="false">AR84*0.1</f>
        <v>1.66265373229981</v>
      </c>
      <c r="BE84" s="4" t="n">
        <f aca="false">AY84*0.1</f>
        <v>0.703384971618652</v>
      </c>
      <c r="BF84" s="3" t="n">
        <f aca="false">BB84+BD84+BE84</f>
        <v>21.2649461746216</v>
      </c>
      <c r="BG84" s="12" t="n">
        <v>249.937</v>
      </c>
      <c r="BH84" s="12" t="n">
        <f aca="false">BS84*0.04</f>
        <v>248.56</v>
      </c>
      <c r="BI84" s="7" t="n">
        <f aca="false">BH84/BG84</f>
        <v>0.994490611634132</v>
      </c>
      <c r="BJ84" s="12" t="n">
        <v>8.92</v>
      </c>
      <c r="BK84" s="12" t="n">
        <v>6216</v>
      </c>
      <c r="BL84" s="12" t="n">
        <v>13.655314445</v>
      </c>
      <c r="BM84" s="12" t="n">
        <v>21.306251526</v>
      </c>
      <c r="BN84" s="12" t="n">
        <v>17.726126607</v>
      </c>
      <c r="BO84" s="12" t="n">
        <v>1.3784400945</v>
      </c>
      <c r="BP84" s="12" t="n">
        <v>16.80201149</v>
      </c>
      <c r="BQ84" s="12" t="n">
        <v>17.839456558</v>
      </c>
      <c r="BR84" s="12" t="n">
        <v>18.737392426</v>
      </c>
      <c r="BS84" s="12" t="n">
        <v>6214</v>
      </c>
      <c r="BT84" s="12" t="n">
        <v>3.2507178783</v>
      </c>
      <c r="BU84" s="12" t="n">
        <v>21.537855148</v>
      </c>
      <c r="BV84" s="12" t="n">
        <v>17.486821941</v>
      </c>
      <c r="BW84" s="12" t="n">
        <v>1.7863423097</v>
      </c>
      <c r="BX84" s="12" t="n">
        <v>16.758613586</v>
      </c>
      <c r="BY84" s="12" t="n">
        <v>17.704708099</v>
      </c>
      <c r="BZ84" s="12" t="n">
        <v>18.551416397</v>
      </c>
      <c r="CA84" s="12" t="n">
        <v>12</v>
      </c>
      <c r="CB84" s="12" t="n">
        <v>244</v>
      </c>
      <c r="CC84" s="12" t="n">
        <v>118.58577393</v>
      </c>
      <c r="CD84" s="12" t="n">
        <v>44.932851789</v>
      </c>
      <c r="CE84" s="12" t="n">
        <v>81</v>
      </c>
      <c r="CF84" s="12" t="n">
        <v>125</v>
      </c>
      <c r="CG84" s="12" t="n">
        <v>157</v>
      </c>
      <c r="CH84" s="12" t="n">
        <v>11</v>
      </c>
      <c r="CI84" s="12" t="n">
        <v>241</v>
      </c>
      <c r="CJ84" s="12" t="n">
        <v>130.69874439</v>
      </c>
      <c r="CK84" s="12" t="n">
        <v>51.327349588</v>
      </c>
      <c r="CL84" s="12" t="n">
        <v>88</v>
      </c>
      <c r="CM84" s="12" t="n">
        <v>136</v>
      </c>
      <c r="CN84" s="12" t="n">
        <v>176</v>
      </c>
      <c r="CO84" s="12" t="n">
        <v>9</v>
      </c>
      <c r="CP84" s="12" t="n">
        <v>241</v>
      </c>
      <c r="CQ84" s="12" t="n">
        <v>99.791908561</v>
      </c>
      <c r="CR84" s="12" t="n">
        <v>38.121964124</v>
      </c>
      <c r="CS84" s="12" t="n">
        <v>68</v>
      </c>
      <c r="CT84" s="12" t="n">
        <v>103</v>
      </c>
      <c r="CU84" s="12" t="n">
        <v>132</v>
      </c>
      <c r="CV84" s="12" t="n">
        <v>0.004782361</v>
      </c>
      <c r="CW84" s="12" t="n">
        <v>0.0098399492</v>
      </c>
      <c r="CX84" s="12" t="n">
        <v>0.0050690207</v>
      </c>
      <c r="CY84" s="12" t="n">
        <v>0.000198951</v>
      </c>
      <c r="CZ84" s="12" t="n">
        <v>0.004953491</v>
      </c>
      <c r="DA84" s="12" t="n">
        <v>0.0050245002</v>
      </c>
      <c r="DB84" s="12" t="n">
        <v>0.0051280726</v>
      </c>
      <c r="DC84" s="12" t="n">
        <v>0.0047907531</v>
      </c>
      <c r="DD84" s="12" t="n">
        <v>0.009406615</v>
      </c>
      <c r="DE84" s="12" t="n">
        <v>0.0050644078</v>
      </c>
      <c r="DF84" s="12" t="n">
        <v>0.0001979299</v>
      </c>
      <c r="DG84" s="12" t="n">
        <v>0.0049508521</v>
      </c>
      <c r="DH84" s="12" t="n">
        <v>0.0050198832</v>
      </c>
      <c r="DI84" s="12" t="n">
        <v>0.0051219477</v>
      </c>
      <c r="DJ84" s="12" t="n">
        <v>0.0047855759</v>
      </c>
      <c r="DK84" s="12" t="n">
        <v>0.0094123706</v>
      </c>
      <c r="DL84" s="12" t="n">
        <v>0.0050885403</v>
      </c>
      <c r="DM84" s="12" t="n">
        <v>0.0002016583</v>
      </c>
      <c r="DN84" s="12" t="n">
        <v>0.004970327</v>
      </c>
      <c r="DO84" s="12" t="n">
        <v>0.0050425632</v>
      </c>
      <c r="DP84" s="12" t="n">
        <v>0.0051489342</v>
      </c>
      <c r="DQ84" s="12" t="n">
        <v>59.056324005</v>
      </c>
      <c r="DR84" s="12" t="n">
        <v>3247.6882324</v>
      </c>
      <c r="DS84" s="12" t="n">
        <v>1136.2243882</v>
      </c>
      <c r="DT84" s="12" t="n">
        <v>411.63865304</v>
      </c>
      <c r="DU84" s="12" t="n">
        <v>843.27935791</v>
      </c>
      <c r="DV84" s="12" t="n">
        <v>1117.9609375</v>
      </c>
      <c r="DW84" s="12" t="n">
        <v>1399.6782227</v>
      </c>
      <c r="DX84" s="12" t="n">
        <v>54.167182922</v>
      </c>
      <c r="DY84" s="12" t="n">
        <v>3280.3708496</v>
      </c>
      <c r="DZ84" s="12" t="n">
        <v>1192.9451761</v>
      </c>
      <c r="EA84" s="12" t="n">
        <v>435.16815494</v>
      </c>
      <c r="EB84" s="12" t="n">
        <v>881.29907227</v>
      </c>
      <c r="EC84" s="12" t="n">
        <v>1174.7277832</v>
      </c>
      <c r="ED84" s="12" t="n">
        <v>1478.810791</v>
      </c>
      <c r="EE84" s="12" t="n">
        <v>54.895374298</v>
      </c>
      <c r="EF84" s="12" t="n">
        <v>3554.7988281</v>
      </c>
      <c r="EG84" s="12" t="n">
        <v>1049.384017</v>
      </c>
      <c r="EH84" s="12" t="n">
        <v>364.7848038</v>
      </c>
      <c r="EI84" s="12" t="n">
        <v>794.55688477</v>
      </c>
      <c r="EJ84" s="12" t="n">
        <v>1038.1021729</v>
      </c>
      <c r="EK84" s="12" t="n">
        <v>1283.6318359</v>
      </c>
      <c r="EL84" s="12" t="n">
        <v>0.0748937055</v>
      </c>
      <c r="EM84" s="12" t="n">
        <v>0.8841756582</v>
      </c>
      <c r="EN84" s="12" t="n">
        <v>0.5400264521</v>
      </c>
      <c r="EO84" s="12" t="n">
        <v>0.1289896452</v>
      </c>
      <c r="EP84" s="12" t="n">
        <v>0.4530508816</v>
      </c>
      <c r="EQ84" s="12" t="n">
        <v>0.5498937368</v>
      </c>
      <c r="ER84" s="12" t="n">
        <v>0.6346760392</v>
      </c>
      <c r="ES84" s="12" t="n">
        <v>0.0853583664</v>
      </c>
      <c r="ET84" s="12" t="n">
        <v>0.8787884116</v>
      </c>
      <c r="EU84" s="12" t="n">
        <v>0.5698870888</v>
      </c>
      <c r="EV84" s="12" t="n">
        <v>0.1251504364</v>
      </c>
      <c r="EW84" s="12" t="n">
        <v>0.4853485823</v>
      </c>
      <c r="EX84" s="12" t="n">
        <v>0.5782821775</v>
      </c>
      <c r="EY84" s="12" t="n">
        <v>0.6628582478</v>
      </c>
      <c r="EZ84" s="12" t="n">
        <v>0.0656205416</v>
      </c>
      <c r="FA84" s="12" t="n">
        <v>0.8451129198</v>
      </c>
      <c r="FB84" s="12" t="n">
        <v>0.5002780838</v>
      </c>
      <c r="FC84" s="12" t="n">
        <v>0.118461635</v>
      </c>
      <c r="FD84" s="12" t="n">
        <v>0.4182809889</v>
      </c>
      <c r="FE84" s="12" t="n">
        <v>0.5034484267</v>
      </c>
      <c r="FF84" s="12" t="n">
        <v>0.5853410363</v>
      </c>
      <c r="FG84" s="12" t="n">
        <v>0.0160217248</v>
      </c>
      <c r="FH84" s="12" t="n">
        <v>0.2092950195</v>
      </c>
      <c r="FI84" s="12" t="n">
        <v>0.0492457491</v>
      </c>
      <c r="FJ84" s="12" t="n">
        <v>0.0153962445</v>
      </c>
      <c r="FK84" s="12" t="n">
        <v>0.0391959809</v>
      </c>
      <c r="FL84" s="12" t="n">
        <v>0.0463156626</v>
      </c>
      <c r="FM84" s="12" t="n">
        <v>0.0556134954</v>
      </c>
      <c r="FN84" s="12" t="n">
        <v>0.0176403169</v>
      </c>
      <c r="FO84" s="12" t="n">
        <v>0.2200243771</v>
      </c>
      <c r="FP84" s="12" t="n">
        <v>0.0484093347</v>
      </c>
      <c r="FQ84" s="12" t="n">
        <v>0.0156869953</v>
      </c>
      <c r="FR84" s="12" t="n">
        <v>0.0382451788</v>
      </c>
      <c r="FS84" s="12" t="n">
        <v>0.0452599153</v>
      </c>
      <c r="FT84" s="12" t="n">
        <v>0.0549144782</v>
      </c>
      <c r="FU84" s="12" t="n">
        <v>0.0188801866</v>
      </c>
      <c r="FV84" s="12" t="n">
        <v>0.21929878</v>
      </c>
      <c r="FW84" s="12" t="n">
        <v>0.0502520087</v>
      </c>
      <c r="FX84" s="12" t="n">
        <v>0.0156418963</v>
      </c>
      <c r="FY84" s="12" t="n">
        <v>0.0401039906</v>
      </c>
      <c r="FZ84" s="12" t="n">
        <v>0.0471939929</v>
      </c>
      <c r="GA84" s="12" t="n">
        <v>0.0566831492</v>
      </c>
    </row>
    <row r="85" customFormat="false" ht="13.8" hidden="false" customHeight="false" outlineLevel="0" collapsed="false">
      <c r="A85" s="13" t="n">
        <v>84</v>
      </c>
      <c r="B85" s="13" t="n">
        <v>249.965217712587</v>
      </c>
      <c r="C85" s="13" t="n">
        <v>51.40874147</v>
      </c>
      <c r="D85" s="13" t="n">
        <v>30.1977092</v>
      </c>
      <c r="E85" s="13" t="n">
        <v>31.86</v>
      </c>
      <c r="F85" s="13" t="s">
        <v>181</v>
      </c>
      <c r="G85" s="13" t="n">
        <v>0</v>
      </c>
      <c r="H85" s="13" t="s">
        <v>182</v>
      </c>
      <c r="I85" s="13" t="n">
        <v>2</v>
      </c>
      <c r="J85" s="13" t="n">
        <v>69</v>
      </c>
      <c r="K85" s="13" t="n">
        <v>93</v>
      </c>
      <c r="L85" s="13" t="n">
        <v>1260</v>
      </c>
      <c r="M85" s="13"/>
      <c r="N85" s="13"/>
      <c r="O85" s="13"/>
      <c r="P85" s="14" t="n">
        <f aca="false">_xlfn.IFS(M85=0,K85,M85&gt;0,(J85*K85+M85*N85)/(J85+M85))</f>
        <v>93</v>
      </c>
      <c r="Q85" s="14" t="n">
        <f aca="false">_xlfn.IFS(M85=0,L85,M85&gt;0,(J85*L85+M85*O85)/(J85+M85))</f>
        <v>1260</v>
      </c>
      <c r="R85" s="0" t="s">
        <v>187</v>
      </c>
      <c r="S85" s="0" t="n">
        <v>4</v>
      </c>
      <c r="T85" s="0" t="n">
        <v>305127.828</v>
      </c>
      <c r="U85" s="0" t="n">
        <v>5699008.463</v>
      </c>
      <c r="V85" s="1" t="n">
        <v>669.15985064</v>
      </c>
      <c r="W85" s="1" t="n">
        <v>187.46595385</v>
      </c>
      <c r="X85" s="0" t="n">
        <v>81</v>
      </c>
      <c r="Y85" s="7" t="n">
        <v>0.641852</v>
      </c>
      <c r="Z85" s="7" t="n">
        <v>0.64</v>
      </c>
      <c r="AA85" s="7" t="n">
        <v>0.048333</v>
      </c>
      <c r="AB85" s="15" t="n">
        <f aca="false">SQRT((T85-298142)^2+(U85-5697101)^2)/1000</f>
        <v>7.24156115364322</v>
      </c>
      <c r="AC85" s="0" t="n">
        <v>75</v>
      </c>
      <c r="AD85" s="13" t="n">
        <v>54</v>
      </c>
      <c r="AE85" s="13" t="n">
        <v>45</v>
      </c>
      <c r="AF85" s="13" t="n">
        <v>15.3276710559693</v>
      </c>
      <c r="AG85" s="13" t="n">
        <v>18.5227947116547</v>
      </c>
      <c r="AH85" s="13" t="n">
        <v>35.4326700717891</v>
      </c>
      <c r="AI85" s="15" t="n">
        <v>256.156291300887</v>
      </c>
      <c r="AJ85" s="15" t="n">
        <v>136.261268002522</v>
      </c>
      <c r="AK85" s="15" t="n">
        <f aca="false">_xlfn.IFS(AND(H85="Pine",F85="n"),0.198*AF85^-0.757*AG85^1.342*AH85^0.642,AND(H85="Pine",F85="a"),0.144*AF85^-0.507*AG85^1.299*AH85^0.524,H85="Spruce",0.068*AF85^0.082*AG85^0.787*AH85^1.11,H85="Birch",0.183*AF85^-0.171*AG85^0.806*AH85^0.803,H85="Alder",0.048*AF85^0.156*AG85^0.514*AH85^1.165,H85="Oak",0.132*AF85^-0.037*AG85^0.633*AH85^1.039,H85="Aspen",0.445*AF85^0.651*AG85^-0.617*AH85^1.049)</f>
        <v>21.1678831839458</v>
      </c>
      <c r="AL85" s="15" t="n">
        <v>13.0990936594354</v>
      </c>
      <c r="AM85" s="15" t="n">
        <v>3.75422602645543</v>
      </c>
      <c r="AN85" s="15" t="n">
        <v>153.114587688413</v>
      </c>
      <c r="AO85" s="1" t="n">
        <v>279.50146484375</v>
      </c>
      <c r="AP85" s="1" t="n">
        <v>154.738388061523</v>
      </c>
      <c r="AQ85" s="15" t="n">
        <v>19.3944911956787</v>
      </c>
      <c r="AR85" s="15" t="n">
        <v>18.1571006774902</v>
      </c>
      <c r="AS85" s="15" t="n">
        <v>3.94704985618591</v>
      </c>
      <c r="AT85" s="1" t="n">
        <v>176.842544555664</v>
      </c>
      <c r="AU85" s="1" t="n">
        <v>305.144714355469</v>
      </c>
      <c r="AV85" s="1" t="n">
        <v>143.22639465332</v>
      </c>
      <c r="AW85" s="15" t="n">
        <v>17.9623985290527</v>
      </c>
      <c r="AX85" s="15" t="n">
        <v>14.5279521942139</v>
      </c>
      <c r="AY85" s="15" t="n">
        <v>2.56243133544922</v>
      </c>
      <c r="AZ85" s="1" t="n">
        <v>160.316772460938</v>
      </c>
      <c r="BA85" s="16" t="n">
        <f aca="false">_xlfn.IFS(AI85&lt;10,AI85,AI85&lt;250,AU85,AI85&gt;=250,AO85)</f>
        <v>279.50146484375</v>
      </c>
      <c r="BB85" s="17" t="n">
        <f aca="false">_xlfn.IFS(AI85&lt;10,AJ85,AI85&lt;250,AV85,AI85&gt;=250,AP85)*0.1</f>
        <v>15.4738388061523</v>
      </c>
      <c r="BC85" s="17" t="n">
        <f aca="false">_xlfn.IFS(AI85&lt;10,AK85,AI85&lt;250,AX85,AI85&gt;=250,AQ85)*0.1</f>
        <v>1.93944911956787</v>
      </c>
      <c r="BD85" s="4" t="n">
        <f aca="false">AR85*0.1</f>
        <v>1.81571006774902</v>
      </c>
      <c r="BE85" s="4" t="n">
        <f aca="false">AY85*0.1</f>
        <v>0.256243133544922</v>
      </c>
      <c r="BF85" s="3" t="n">
        <f aca="false">BB85+BD85+BE85</f>
        <v>17.5457920074462</v>
      </c>
      <c r="BG85" s="12" t="n">
        <v>249.937</v>
      </c>
      <c r="BH85" s="12" t="n">
        <f aca="false">BS85*0.04</f>
        <v>245.92</v>
      </c>
      <c r="BI85" s="7" t="n">
        <f aca="false">BH85/BG85</f>
        <v>0.983927949843361</v>
      </c>
      <c r="BJ85" s="12" t="n">
        <v>8.92</v>
      </c>
      <c r="BK85" s="12" t="n">
        <v>6151</v>
      </c>
      <c r="BL85" s="12" t="n">
        <v>8.1405038834</v>
      </c>
      <c r="BM85" s="12" t="n">
        <v>20.895763397</v>
      </c>
      <c r="BN85" s="12" t="n">
        <v>16.225223845</v>
      </c>
      <c r="BO85" s="12" t="n">
        <v>2.0214534065</v>
      </c>
      <c r="BP85" s="12" t="n">
        <v>14.873825073</v>
      </c>
      <c r="BQ85" s="12" t="n">
        <v>16.428937912</v>
      </c>
      <c r="BR85" s="12" t="n">
        <v>17.719833374</v>
      </c>
      <c r="BS85" s="12" t="n">
        <v>6148</v>
      </c>
      <c r="BT85" s="12" t="n">
        <v>0.6633576155</v>
      </c>
      <c r="BU85" s="12" t="n">
        <v>20.929784775</v>
      </c>
      <c r="BV85" s="12" t="n">
        <v>15.916608897</v>
      </c>
      <c r="BW85" s="12" t="n">
        <v>2.8688486734</v>
      </c>
      <c r="BX85" s="12" t="n">
        <v>14.697191238</v>
      </c>
      <c r="BY85" s="12" t="n">
        <v>16.489980698</v>
      </c>
      <c r="BZ85" s="12" t="n">
        <v>17.892854691</v>
      </c>
      <c r="CA85" s="12" t="n">
        <v>5</v>
      </c>
      <c r="CB85" s="12" t="n">
        <v>246</v>
      </c>
      <c r="CC85" s="12" t="n">
        <v>112.67881854</v>
      </c>
      <c r="CD85" s="12" t="n">
        <v>47.315750028</v>
      </c>
      <c r="CE85" s="12" t="n">
        <v>76</v>
      </c>
      <c r="CF85" s="12" t="n">
        <v>119</v>
      </c>
      <c r="CG85" s="12" t="n">
        <v>151</v>
      </c>
      <c r="CH85" s="12" t="n">
        <v>8</v>
      </c>
      <c r="CI85" s="12" t="n">
        <v>246</v>
      </c>
      <c r="CJ85" s="12" t="n">
        <v>124.43453965</v>
      </c>
      <c r="CK85" s="12" t="n">
        <v>48.396683028</v>
      </c>
      <c r="CL85" s="12" t="n">
        <v>87</v>
      </c>
      <c r="CM85" s="12" t="n">
        <v>130</v>
      </c>
      <c r="CN85" s="12" t="n">
        <v>164</v>
      </c>
      <c r="CO85" s="12" t="n">
        <v>5</v>
      </c>
      <c r="CP85" s="12" t="n">
        <v>242</v>
      </c>
      <c r="CQ85" s="12" t="n">
        <v>91.182462023</v>
      </c>
      <c r="CR85" s="12" t="n">
        <v>37.215696461</v>
      </c>
      <c r="CS85" s="12" t="n">
        <v>62</v>
      </c>
      <c r="CT85" s="12" t="n">
        <v>93</v>
      </c>
      <c r="CU85" s="12" t="n">
        <v>119</v>
      </c>
      <c r="CV85" s="12" t="n">
        <v>0.00479163</v>
      </c>
      <c r="CW85" s="12" t="n">
        <v>0.0095098028</v>
      </c>
      <c r="CX85" s="12" t="n">
        <v>0.0051130893</v>
      </c>
      <c r="CY85" s="12" t="n">
        <v>0.0003511706</v>
      </c>
      <c r="CZ85" s="12" t="n">
        <v>0.0049551358</v>
      </c>
      <c r="DA85" s="12" t="n">
        <v>0.0050246459</v>
      </c>
      <c r="DB85" s="12" t="n">
        <v>0.0051344433</v>
      </c>
      <c r="DC85" s="12" t="n">
        <v>0.0047763493</v>
      </c>
      <c r="DD85" s="12" t="n">
        <v>0.0101158563</v>
      </c>
      <c r="DE85" s="12" t="n">
        <v>0.0051084406</v>
      </c>
      <c r="DF85" s="12" t="n">
        <v>0.0003594287</v>
      </c>
      <c r="DG85" s="12" t="n">
        <v>0.0049509695</v>
      </c>
      <c r="DH85" s="12" t="n">
        <v>0.005019295</v>
      </c>
      <c r="DI85" s="12" t="n">
        <v>0.0051295357</v>
      </c>
      <c r="DJ85" s="12" t="n">
        <v>0.004791873</v>
      </c>
      <c r="DK85" s="12" t="n">
        <v>0.0102975434</v>
      </c>
      <c r="DL85" s="12" t="n">
        <v>0.005132281</v>
      </c>
      <c r="DM85" s="12" t="n">
        <v>0.0003761425</v>
      </c>
      <c r="DN85" s="12" t="n">
        <v>0.0049656653</v>
      </c>
      <c r="DO85" s="12" t="n">
        <v>0.005038118</v>
      </c>
      <c r="DP85" s="12" t="n">
        <v>0.005152802</v>
      </c>
      <c r="DQ85" s="12" t="n">
        <v>48.833488464</v>
      </c>
      <c r="DR85" s="12" t="n">
        <v>3703.2895508</v>
      </c>
      <c r="DS85" s="12" t="n">
        <v>1164.6301484</v>
      </c>
      <c r="DT85" s="12" t="n">
        <v>458.67353065</v>
      </c>
      <c r="DU85" s="12" t="n">
        <v>861.30535889</v>
      </c>
      <c r="DV85" s="12" t="n">
        <v>1118.3883057</v>
      </c>
      <c r="DW85" s="12" t="n">
        <v>1424.1158447</v>
      </c>
      <c r="DX85" s="12" t="n">
        <v>47.436084747</v>
      </c>
      <c r="DY85" s="12" t="n">
        <v>3634.9626465</v>
      </c>
      <c r="DZ85" s="12" t="n">
        <v>1188.6028225</v>
      </c>
      <c r="EA85" s="12" t="n">
        <v>468.23259998</v>
      </c>
      <c r="EB85" s="12" t="n">
        <v>878.46746826</v>
      </c>
      <c r="EC85" s="12" t="n">
        <v>1139.637207</v>
      </c>
      <c r="ED85" s="12" t="n">
        <v>1457.0064697</v>
      </c>
      <c r="EE85" s="12" t="n">
        <v>49.396457672</v>
      </c>
      <c r="EF85" s="12" t="n">
        <v>3819.6887207</v>
      </c>
      <c r="EG85" s="12" t="n">
        <v>1074.4807436</v>
      </c>
      <c r="EH85" s="12" t="n">
        <v>425.7402086</v>
      </c>
      <c r="EI85" s="12" t="n">
        <v>802.09783936</v>
      </c>
      <c r="EJ85" s="12" t="n">
        <v>1036.5657959</v>
      </c>
      <c r="EK85" s="12" t="n">
        <v>1307.4567871</v>
      </c>
      <c r="EL85" s="12" t="n">
        <v>0.0694759786</v>
      </c>
      <c r="EM85" s="12" t="n">
        <v>0.8710503578</v>
      </c>
      <c r="EN85" s="12" t="n">
        <v>0.5154461534</v>
      </c>
      <c r="EO85" s="12" t="n">
        <v>0.1296935755</v>
      </c>
      <c r="EP85" s="12" t="n">
        <v>0.4194419086</v>
      </c>
      <c r="EQ85" s="12" t="n">
        <v>0.5175589919</v>
      </c>
      <c r="ER85" s="12" t="n">
        <v>0.6119331121</v>
      </c>
      <c r="ES85" s="12" t="n">
        <v>0.0958781466</v>
      </c>
      <c r="ET85" s="12" t="n">
        <v>0.8688104153</v>
      </c>
      <c r="EU85" s="12" t="n">
        <v>0.5211240456</v>
      </c>
      <c r="EV85" s="12" t="n">
        <v>0.1260607312</v>
      </c>
      <c r="EW85" s="12" t="n">
        <v>0.4299327135</v>
      </c>
      <c r="EX85" s="12" t="n">
        <v>0.5206333399</v>
      </c>
      <c r="EY85" s="12" t="n">
        <v>0.6141195297</v>
      </c>
      <c r="EZ85" s="12" t="n">
        <v>0.071831651</v>
      </c>
      <c r="FA85" s="12" t="n">
        <v>0.8316925168</v>
      </c>
      <c r="FB85" s="12" t="n">
        <v>0.4556490733</v>
      </c>
      <c r="FC85" s="12" t="n">
        <v>0.1156152354</v>
      </c>
      <c r="FD85" s="12" t="n">
        <v>0.3713901341</v>
      </c>
      <c r="FE85" s="12" t="n">
        <v>0.452177912</v>
      </c>
      <c r="FF85" s="12" t="n">
        <v>0.5369263887</v>
      </c>
      <c r="FG85" s="12" t="n">
        <v>0.0156616289</v>
      </c>
      <c r="FH85" s="12" t="n">
        <v>0.2226268798</v>
      </c>
      <c r="FI85" s="12" t="n">
        <v>0.0500802285</v>
      </c>
      <c r="FJ85" s="12" t="n">
        <v>0.0221829608</v>
      </c>
      <c r="FK85" s="12" t="n">
        <v>0.0371030346</v>
      </c>
      <c r="FL85" s="12" t="n">
        <v>0.0445334055</v>
      </c>
      <c r="FM85" s="12" t="n">
        <v>0.0554582886</v>
      </c>
      <c r="FN85" s="12" t="n">
        <v>0.0156096956</v>
      </c>
      <c r="FO85" s="12" t="n">
        <v>0.2383661568</v>
      </c>
      <c r="FP85" s="12" t="n">
        <v>0.0495261679</v>
      </c>
      <c r="FQ85" s="12" t="n">
        <v>0.0224557651</v>
      </c>
      <c r="FR85" s="12" t="n">
        <v>0.0367573984</v>
      </c>
      <c r="FS85" s="12" t="n">
        <v>0.0442649499</v>
      </c>
      <c r="FT85" s="12" t="n">
        <v>0.0544268526</v>
      </c>
      <c r="FU85" s="12" t="n">
        <v>0.0143126091</v>
      </c>
      <c r="FV85" s="12" t="n">
        <v>0.233019948</v>
      </c>
      <c r="FW85" s="12" t="n">
        <v>0.0510866906</v>
      </c>
      <c r="FX85" s="12" t="n">
        <v>0.0225091623</v>
      </c>
      <c r="FY85" s="12" t="n">
        <v>0.0379162468</v>
      </c>
      <c r="FZ85" s="12" t="n">
        <v>0.0455649309</v>
      </c>
      <c r="GA85" s="12" t="n">
        <v>0.0565382615</v>
      </c>
    </row>
    <row r="86" customFormat="false" ht="13.8" hidden="false" customHeight="false" outlineLevel="0" collapsed="false">
      <c r="A86" s="13" t="n">
        <v>85</v>
      </c>
      <c r="B86" s="13" t="n">
        <v>99.9328056736299</v>
      </c>
      <c r="C86" s="13" t="n">
        <v>51.40964225</v>
      </c>
      <c r="D86" s="13" t="n">
        <v>30.19917708</v>
      </c>
      <c r="E86" s="13" t="n">
        <v>19.72</v>
      </c>
      <c r="F86" s="13" t="s">
        <v>181</v>
      </c>
      <c r="G86" s="13" t="n">
        <v>0</v>
      </c>
      <c r="H86" s="13" t="s">
        <v>182</v>
      </c>
      <c r="I86" s="13" t="n">
        <v>2</v>
      </c>
      <c r="J86" s="13" t="n">
        <v>95</v>
      </c>
      <c r="K86" s="13" t="n">
        <v>214</v>
      </c>
      <c r="L86" s="13" t="n">
        <v>2500</v>
      </c>
      <c r="M86" s="13"/>
      <c r="N86" s="13"/>
      <c r="O86" s="13"/>
      <c r="P86" s="14" t="n">
        <f aca="false">_xlfn.IFS(M86=0,K86,M86&gt;0,(J86*K86+M86*N86)/(J86+M86))</f>
        <v>214</v>
      </c>
      <c r="Q86" s="14" t="n">
        <f aca="false">_xlfn.IFS(M86=0,L86,M86&gt;0,(J86*L86+M86*O86)/(J86+M86))</f>
        <v>2500</v>
      </c>
      <c r="R86" s="0" t="s">
        <v>187</v>
      </c>
      <c r="S86" s="0" t="n">
        <v>3</v>
      </c>
      <c r="T86" s="0" t="n">
        <v>305243.982</v>
      </c>
      <c r="U86" s="0" t="n">
        <v>5699093.801</v>
      </c>
      <c r="V86" s="1" t="n">
        <v>645.93256846</v>
      </c>
      <c r="W86" s="1" t="n">
        <v>185.0589502</v>
      </c>
      <c r="X86" s="0" t="n">
        <v>34</v>
      </c>
      <c r="Y86" s="7" t="n">
        <v>0.634118</v>
      </c>
      <c r="Z86" s="7" t="n">
        <v>0.645</v>
      </c>
      <c r="AA86" s="7" t="n">
        <v>0.049594</v>
      </c>
      <c r="AB86" s="15" t="n">
        <f aca="false">SQRT((T86-298142)^2+(U86-5697101)^2)/1000</f>
        <v>7.37627305310244</v>
      </c>
      <c r="AC86" s="0" t="n">
        <v>74</v>
      </c>
      <c r="AD86" s="13" t="n">
        <v>56</v>
      </c>
      <c r="AE86" s="13" t="n">
        <v>20</v>
      </c>
      <c r="AF86" s="13" t="n">
        <v>4.97448032918561</v>
      </c>
      <c r="AG86" s="13" t="n">
        <v>10.0161859035326</v>
      </c>
      <c r="AH86" s="13" t="n">
        <v>10.6964564156733</v>
      </c>
      <c r="AI86" s="15" t="n">
        <v>62.3034003118854</v>
      </c>
      <c r="AJ86" s="15" t="n">
        <v>32.6848681401608</v>
      </c>
      <c r="AK86" s="15" t="n">
        <f aca="false">_xlfn.IFS(AND(H86="Pine",F86="n"),0.198*AF86^-0.757*AG86^1.342*AH86^0.642,AND(H86="Pine",F86="a"),0.144*AF86^-0.507*AG86^1.299*AH86^0.524,H86="Spruce",0.068*AF86^0.082*AG86^0.787*AH86^1.11,H86="Birch",0.183*AF86^-0.171*AG86^0.806*AH86^0.803,H86="Alder",0.048*AF86^0.156*AG86^0.514*AH86^1.165,H86="Oak",0.132*AF86^-0.037*AG86^0.633*AH86^1.039,H86="Aspen",0.445*AF86^0.651*AG86^-0.617*AH86^1.049)</f>
        <v>5.97520769888587</v>
      </c>
      <c r="AL86" s="15" t="n">
        <v>7.7724639132316</v>
      </c>
      <c r="AM86" s="15" t="n">
        <v>2.61933052408775</v>
      </c>
      <c r="AN86" s="15" t="n">
        <v>43.0766625774801</v>
      </c>
      <c r="AO86" s="1" t="n">
        <v>60.2378768920898</v>
      </c>
      <c r="AP86" s="1" t="n">
        <v>44.9502754211426</v>
      </c>
      <c r="AQ86" s="15" t="n">
        <v>5.33592033386231</v>
      </c>
      <c r="AR86" s="15" t="n">
        <v>7.38976907730103</v>
      </c>
      <c r="AS86" s="15" t="n">
        <v>2.90364074707031</v>
      </c>
      <c r="AT86" s="1" t="n">
        <v>55.2436866760254</v>
      </c>
      <c r="AU86" s="1" t="n">
        <v>56.5943794250488</v>
      </c>
      <c r="AV86" s="1" t="n">
        <v>34.47021484375</v>
      </c>
      <c r="AW86" s="15" t="n">
        <v>6.41622734069824</v>
      </c>
      <c r="AX86" s="15" t="n">
        <v>6.45284461975098</v>
      </c>
      <c r="AY86" s="15" t="n">
        <v>2.88446187973022</v>
      </c>
      <c r="AZ86" s="1" t="n">
        <v>43.8075180053711</v>
      </c>
      <c r="BA86" s="16" t="n">
        <f aca="false">_xlfn.IFS(AI86&lt;10,AI86,AI86&lt;250,AU86,AI86&gt;=250,AO86)</f>
        <v>56.5943794250488</v>
      </c>
      <c r="BB86" s="17" t="n">
        <f aca="false">_xlfn.IFS(AI86&lt;10,AJ86,AI86&lt;250,AV86,AI86&gt;=250,AP86)*0.1</f>
        <v>3.447021484375</v>
      </c>
      <c r="BC86" s="17" t="n">
        <f aca="false">_xlfn.IFS(AI86&lt;10,AK86,AI86&lt;250,AX86,AI86&gt;=250,AQ86)*0.1</f>
        <v>0.645284461975098</v>
      </c>
      <c r="BD86" s="4" t="n">
        <f aca="false">AR86*0.1</f>
        <v>0.738976907730103</v>
      </c>
      <c r="BE86" s="4" t="n">
        <f aca="false">AY86*0.1</f>
        <v>0.288446187973022</v>
      </c>
      <c r="BF86" s="3" t="n">
        <f aca="false">BB86+BD86+BE86</f>
        <v>4.47444458007812</v>
      </c>
      <c r="BG86" s="12" t="n">
        <v>99.97</v>
      </c>
      <c r="BH86" s="12" t="n">
        <f aca="false">BS86*0.04</f>
        <v>99.72</v>
      </c>
      <c r="BI86" s="7" t="n">
        <f aca="false">BH86/BG86</f>
        <v>0.997499249774932</v>
      </c>
      <c r="BJ86" s="12" t="n">
        <v>5.64</v>
      </c>
      <c r="BK86" s="12" t="n">
        <v>2492</v>
      </c>
      <c r="BL86" s="12" t="n">
        <v>5.2601728439</v>
      </c>
      <c r="BM86" s="12" t="n">
        <v>11.761955261</v>
      </c>
      <c r="BN86" s="12" t="n">
        <v>8.1225629653</v>
      </c>
      <c r="BO86" s="12" t="n">
        <v>1.1378617974</v>
      </c>
      <c r="BP86" s="12" t="n">
        <v>7.3573799133</v>
      </c>
      <c r="BQ86" s="12" t="n">
        <v>7.9842205048</v>
      </c>
      <c r="BR86" s="12" t="n">
        <v>8.7083301544</v>
      </c>
      <c r="BS86" s="12" t="n">
        <v>2493</v>
      </c>
      <c r="BT86" s="12" t="n">
        <v>4.3088264465</v>
      </c>
      <c r="BU86" s="12" t="n">
        <v>12.064613342</v>
      </c>
      <c r="BV86" s="12" t="n">
        <v>8.1625654019</v>
      </c>
      <c r="BW86" s="12" t="n">
        <v>1.2713821811</v>
      </c>
      <c r="BX86" s="12" t="n">
        <v>7.3799619675</v>
      </c>
      <c r="BY86" s="12" t="n">
        <v>8.0593090057</v>
      </c>
      <c r="BZ86" s="12" t="n">
        <v>8.8305072784</v>
      </c>
      <c r="CA86" s="12" t="n">
        <v>12</v>
      </c>
      <c r="CB86" s="12" t="n">
        <v>226</v>
      </c>
      <c r="CC86" s="12" t="n">
        <v>109.12281274</v>
      </c>
      <c r="CD86" s="12" t="n">
        <v>39.511363203</v>
      </c>
      <c r="CE86" s="12" t="n">
        <v>78</v>
      </c>
      <c r="CF86" s="12" t="n">
        <v>112</v>
      </c>
      <c r="CG86" s="12" t="n">
        <v>141</v>
      </c>
      <c r="CH86" s="12" t="n">
        <v>18</v>
      </c>
      <c r="CI86" s="12" t="n">
        <v>235</v>
      </c>
      <c r="CJ86" s="12" t="n">
        <v>132.30502347</v>
      </c>
      <c r="CK86" s="12" t="n">
        <v>40.259528223</v>
      </c>
      <c r="CL86" s="12" t="n">
        <v>103</v>
      </c>
      <c r="CM86" s="12" t="n">
        <v>136</v>
      </c>
      <c r="CN86" s="12" t="n">
        <v>164</v>
      </c>
      <c r="CO86" s="12" t="n">
        <v>9</v>
      </c>
      <c r="CP86" s="12" t="n">
        <v>210</v>
      </c>
      <c r="CQ86" s="12" t="n">
        <v>83.515289215</v>
      </c>
      <c r="CR86" s="12" t="n">
        <v>29.280988673</v>
      </c>
      <c r="CS86" s="12" t="n">
        <v>61</v>
      </c>
      <c r="CT86" s="12" t="n">
        <v>84</v>
      </c>
      <c r="CU86" s="12" t="n">
        <v>106</v>
      </c>
      <c r="CV86" s="12" t="n">
        <v>0.0048006317</v>
      </c>
      <c r="CW86" s="12" t="n">
        <v>0.0088909445</v>
      </c>
      <c r="CX86" s="12" t="n">
        <v>0.0051013546</v>
      </c>
      <c r="CY86" s="12" t="n">
        <v>0.0002400208</v>
      </c>
      <c r="CZ86" s="12" t="n">
        <v>0.0049720048</v>
      </c>
      <c r="DA86" s="12" t="n">
        <v>0.0050389632</v>
      </c>
      <c r="DB86" s="12" t="n">
        <v>0.0051428098</v>
      </c>
      <c r="DC86" s="12" t="n">
        <v>0.0048145098</v>
      </c>
      <c r="DD86" s="12" t="n">
        <v>0.0082452055</v>
      </c>
      <c r="DE86" s="12" t="n">
        <v>0.0050988303</v>
      </c>
      <c r="DF86" s="12" t="n">
        <v>0.000216607</v>
      </c>
      <c r="DG86" s="12" t="n">
        <v>0.0049777441</v>
      </c>
      <c r="DH86" s="12" t="n">
        <v>0.005044505</v>
      </c>
      <c r="DI86" s="12" t="n">
        <v>0.005141289</v>
      </c>
      <c r="DJ86" s="12" t="n">
        <v>0.0048040953</v>
      </c>
      <c r="DK86" s="12" t="n">
        <v>0.0087759206</v>
      </c>
      <c r="DL86" s="12" t="n">
        <v>0.0051220146</v>
      </c>
      <c r="DM86" s="12" t="n">
        <v>0.000230443</v>
      </c>
      <c r="DN86" s="12" t="n">
        <v>0.0049940776</v>
      </c>
      <c r="DO86" s="12" t="n">
        <v>0.0050662542</v>
      </c>
      <c r="DP86" s="12" t="n">
        <v>0.0051680296</v>
      </c>
      <c r="DQ86" s="12" t="n">
        <v>70.540565491</v>
      </c>
      <c r="DR86" s="12" t="n">
        <v>2243.1252441</v>
      </c>
      <c r="DS86" s="12" t="n">
        <v>903.020417</v>
      </c>
      <c r="DT86" s="12" t="n">
        <v>314.18809919</v>
      </c>
      <c r="DU86" s="12" t="n">
        <v>684.8190918</v>
      </c>
      <c r="DV86" s="12" t="n">
        <v>881.25634766</v>
      </c>
      <c r="DW86" s="12" t="n">
        <v>1102.9885254</v>
      </c>
      <c r="DX86" s="12" t="n">
        <v>77.112060547</v>
      </c>
      <c r="DY86" s="12" t="n">
        <v>2382.9580078</v>
      </c>
      <c r="DZ86" s="12" t="n">
        <v>918.21610498</v>
      </c>
      <c r="EA86" s="12" t="n">
        <v>331.92716753</v>
      </c>
      <c r="EB86" s="12" t="n">
        <v>685.01245117</v>
      </c>
      <c r="EC86" s="12" t="n">
        <v>886.36431885</v>
      </c>
      <c r="ED86" s="12" t="n">
        <v>1111.5484619</v>
      </c>
      <c r="EE86" s="12" t="n">
        <v>65.062225342</v>
      </c>
      <c r="EF86" s="12" t="n">
        <v>2053.9438477</v>
      </c>
      <c r="EG86" s="12" t="n">
        <v>836.98788381</v>
      </c>
      <c r="EH86" s="12" t="n">
        <v>284.3178124</v>
      </c>
      <c r="EI86" s="12" t="n">
        <v>641.18273926</v>
      </c>
      <c r="EJ86" s="12" t="n">
        <v>817.95007324</v>
      </c>
      <c r="EK86" s="12" t="n">
        <v>1016.9248047</v>
      </c>
      <c r="EL86" s="12" t="n">
        <v>0.1346610189</v>
      </c>
      <c r="EM86" s="12" t="n">
        <v>0.8569772244</v>
      </c>
      <c r="EN86" s="12" t="n">
        <v>0.4978576833</v>
      </c>
      <c r="EO86" s="12" t="n">
        <v>0.1167202766</v>
      </c>
      <c r="EP86" s="12" t="n">
        <v>0.4172967672</v>
      </c>
      <c r="EQ86" s="12" t="n">
        <v>0.4955565929</v>
      </c>
      <c r="ER86" s="12" t="n">
        <v>0.5789635181</v>
      </c>
      <c r="ES86" s="12" t="n">
        <v>0.1435951739</v>
      </c>
      <c r="ET86" s="12" t="n">
        <v>0.8580447435</v>
      </c>
      <c r="EU86" s="12" t="n">
        <v>0.4994792208</v>
      </c>
      <c r="EV86" s="12" t="n">
        <v>0.1212403441</v>
      </c>
      <c r="EW86" s="12" t="n">
        <v>0.4118618667</v>
      </c>
      <c r="EX86" s="12" t="n">
        <v>0.4971267581</v>
      </c>
      <c r="EY86" s="12" t="n">
        <v>0.5847187638</v>
      </c>
      <c r="EZ86" s="12" t="n">
        <v>0.0982516408</v>
      </c>
      <c r="FA86" s="12" t="n">
        <v>0.8098509312</v>
      </c>
      <c r="FB86" s="12" t="n">
        <v>0.4234425855</v>
      </c>
      <c r="FC86" s="12" t="n">
        <v>0.1047685358</v>
      </c>
      <c r="FD86" s="12" t="n">
        <v>0.3509734869</v>
      </c>
      <c r="FE86" s="12" t="n">
        <v>0.4187769294</v>
      </c>
      <c r="FF86" s="12" t="n">
        <v>0.4929363728</v>
      </c>
      <c r="FG86" s="12" t="n">
        <v>0.0202849209</v>
      </c>
      <c r="FH86" s="12" t="n">
        <v>0.1906381697</v>
      </c>
      <c r="FI86" s="12" t="n">
        <v>0.0511174633</v>
      </c>
      <c r="FJ86" s="12" t="n">
        <v>0.018495822</v>
      </c>
      <c r="FK86" s="12" t="n">
        <v>0.0397755727</v>
      </c>
      <c r="FL86" s="12" t="n">
        <v>0.0468089059</v>
      </c>
      <c r="FM86" s="12" t="n">
        <v>0.0561852977</v>
      </c>
      <c r="FN86" s="12" t="n">
        <v>0.0185973682</v>
      </c>
      <c r="FO86" s="12" t="n">
        <v>0.1937418133</v>
      </c>
      <c r="FP86" s="12" t="n">
        <v>0.0506268982</v>
      </c>
      <c r="FQ86" s="12" t="n">
        <v>0.0174340253</v>
      </c>
      <c r="FR86" s="12" t="n">
        <v>0.0398883484</v>
      </c>
      <c r="FS86" s="12" t="n">
        <v>0.0466133654</v>
      </c>
      <c r="FT86" s="12" t="n">
        <v>0.0561244451</v>
      </c>
      <c r="FU86" s="12" t="n">
        <v>0.0193964597</v>
      </c>
      <c r="FV86" s="12" t="n">
        <v>0.2087561786</v>
      </c>
      <c r="FW86" s="12" t="n">
        <v>0.0519845939</v>
      </c>
      <c r="FX86" s="12" t="n">
        <v>0.0171796543</v>
      </c>
      <c r="FY86" s="12" t="n">
        <v>0.0413849354</v>
      </c>
      <c r="FZ86" s="12" t="n">
        <v>0.047983557</v>
      </c>
      <c r="GA86" s="12" t="n">
        <v>0.0574833974</v>
      </c>
    </row>
    <row r="87" customFormat="false" ht="13.8" hidden="false" customHeight="false" outlineLevel="0" collapsed="false">
      <c r="A87" s="13" t="n">
        <v>86</v>
      </c>
      <c r="B87" s="13" t="n">
        <v>249.965217712587</v>
      </c>
      <c r="C87" s="13" t="n">
        <v>51.44334197</v>
      </c>
      <c r="D87" s="13" t="n">
        <v>30.14775038</v>
      </c>
      <c r="E87" s="13" t="n">
        <v>19.72</v>
      </c>
      <c r="F87" s="13" t="s">
        <v>184</v>
      </c>
      <c r="G87" s="13" t="n">
        <v>1</v>
      </c>
      <c r="H87" s="13" t="s">
        <v>185</v>
      </c>
      <c r="I87" s="13" t="n">
        <v>0</v>
      </c>
      <c r="J87" s="13" t="n">
        <v>100</v>
      </c>
      <c r="K87" s="13" t="n">
        <v>1600</v>
      </c>
      <c r="L87" s="13" t="n">
        <v>12600</v>
      </c>
      <c r="M87" s="13"/>
      <c r="N87" s="13"/>
      <c r="O87" s="13"/>
      <c r="P87" s="14" t="n">
        <f aca="false">_xlfn.IFS(M87=0,K87,M87&gt;0,(J87*K87+M87*N87)/(J87+M87))</f>
        <v>1600</v>
      </c>
      <c r="Q87" s="14" t="n">
        <f aca="false">_xlfn.IFS(M87=0,L87,M87&gt;0,(J87*L87+M87*O87)/(J87+M87))</f>
        <v>12600</v>
      </c>
      <c r="R87" s="0" t="s">
        <v>188</v>
      </c>
      <c r="S87" s="0" t="n">
        <v>2</v>
      </c>
      <c r="T87" s="0" t="n">
        <v>301791.627</v>
      </c>
      <c r="U87" s="0" t="n">
        <v>5703005.516</v>
      </c>
      <c r="V87" s="1" t="n">
        <v>1575.5898085</v>
      </c>
      <c r="W87" s="1" t="n">
        <v>595.59990384</v>
      </c>
      <c r="X87" s="0" t="n">
        <v>137</v>
      </c>
      <c r="Y87" s="7" t="n">
        <v>1.200803</v>
      </c>
      <c r="Z87" s="7" t="n">
        <v>1.16</v>
      </c>
      <c r="AA87" s="7" t="n">
        <v>0.168437</v>
      </c>
      <c r="AB87" s="15" t="n">
        <f aca="false">SQRT((T87-298142)^2+(U87-5697101)^2)/1000</f>
        <v>6.94140377973957</v>
      </c>
      <c r="AC87" s="0" t="n">
        <v>32</v>
      </c>
      <c r="AD87" s="13" t="n">
        <v>59</v>
      </c>
      <c r="AE87" s="13" t="n">
        <v>31</v>
      </c>
      <c r="AF87" s="13" t="n">
        <v>16.474328780619</v>
      </c>
      <c r="AG87" s="13" t="n">
        <v>17.4666462344755</v>
      </c>
      <c r="AH87" s="13" t="n">
        <v>48.6072010295803</v>
      </c>
      <c r="AI87" s="15" t="n">
        <v>387.420999411163</v>
      </c>
      <c r="AJ87" s="15" t="n">
        <v>141.456911310943</v>
      </c>
      <c r="AK87" s="15" t="n">
        <f aca="false">_xlfn.IFS(AND(H87="Pine",F87="n"),0.198*AF87^-0.757*AG87^1.342*AH87^0.642,AND(H87="Pine",F87="a"),0.144*AF87^-0.507*AG87^1.299*AH87^0.524,H87="Spruce",0.068*AF87^0.082*AG87^0.787*AH87^1.11,H87="Birch",0.183*AF87^-0.171*AG87^0.806*AH87^0.803,H87="Alder",0.048*AF87^0.156*AG87^0.514*AH87^1.165,H87="Oak",0.132*AF87^-0.037*AG87^0.633*AH87^1.039,H87="Aspen",0.445*AF87^0.651*AG87^-0.617*AH87^1.049)</f>
        <v>10.9371021162145</v>
      </c>
      <c r="AL87" s="15" t="n">
        <v>17.5597704808627</v>
      </c>
      <c r="AM87" s="15" t="n">
        <v>8.23126754982123</v>
      </c>
      <c r="AN87" s="15" t="n">
        <v>167.247949341627</v>
      </c>
      <c r="AO87" s="1" t="n">
        <v>337.886596679687</v>
      </c>
      <c r="AP87" s="1" t="n">
        <v>160.913757324219</v>
      </c>
      <c r="AQ87" s="15" t="n">
        <v>9.62117385864258</v>
      </c>
      <c r="AR87" s="15" t="n">
        <v>19.0663394927979</v>
      </c>
      <c r="AS87" s="15" t="n">
        <v>8.30121898651123</v>
      </c>
      <c r="AT87" s="1" t="n">
        <v>188.281326293945</v>
      </c>
      <c r="AU87" s="1" t="n">
        <v>375.503570556641</v>
      </c>
      <c r="AV87" s="1" t="n">
        <v>140.085586547852</v>
      </c>
      <c r="AW87" s="15" t="n">
        <v>11.0644426345825</v>
      </c>
      <c r="AX87" s="15" t="n">
        <v>18.5498008728027</v>
      </c>
      <c r="AY87" s="15" t="n">
        <v>7.68081474304199</v>
      </c>
      <c r="AZ87" s="1" t="n">
        <v>166.316207885742</v>
      </c>
      <c r="BA87" s="16" t="n">
        <f aca="false">_xlfn.IFS(AI87&lt;10,AI87,AI87&lt;250,AU87,AI87&gt;=250,AO87)</f>
        <v>337.886596679687</v>
      </c>
      <c r="BB87" s="17" t="n">
        <f aca="false">_xlfn.IFS(AI87&lt;10,AJ87,AI87&lt;250,AV87,AI87&gt;=250,AP87)*0.1</f>
        <v>16.0913757324219</v>
      </c>
      <c r="BC87" s="17" t="n">
        <f aca="false">_xlfn.IFS(AI87&lt;10,AK87,AI87&lt;250,AX87,AI87&gt;=250,AQ87)*0.1</f>
        <v>0.962117385864258</v>
      </c>
      <c r="BD87" s="4" t="n">
        <f aca="false">AR87*0.1</f>
        <v>1.90663394927979</v>
      </c>
      <c r="BE87" s="4" t="n">
        <f aca="false">AY87*0.1</f>
        <v>0.768081474304199</v>
      </c>
      <c r="BF87" s="3" t="n">
        <f aca="false">BB87+BD87+BE87</f>
        <v>18.7660911560059</v>
      </c>
      <c r="BG87" s="12" t="n">
        <v>249.929</v>
      </c>
      <c r="BH87" s="12" t="n">
        <f aca="false">BS87*0.04</f>
        <v>250.04</v>
      </c>
      <c r="BI87" s="7" t="n">
        <f aca="false">BH87/BG87</f>
        <v>1.00044412613182</v>
      </c>
      <c r="BJ87" s="12" t="n">
        <v>8.92</v>
      </c>
      <c r="BK87" s="12" t="n">
        <v>6254</v>
      </c>
      <c r="BL87" s="12" t="n">
        <v>10.166513443</v>
      </c>
      <c r="BM87" s="12" t="n">
        <v>19.134809494</v>
      </c>
      <c r="BN87" s="12" t="n">
        <v>15.504642893</v>
      </c>
      <c r="BO87" s="12" t="n">
        <v>1.2149515405</v>
      </c>
      <c r="BP87" s="12" t="n">
        <v>14.677261353</v>
      </c>
      <c r="BQ87" s="12" t="n">
        <v>15.651248932</v>
      </c>
      <c r="BR87" s="12" t="n">
        <v>16.354097366</v>
      </c>
      <c r="BS87" s="12" t="n">
        <v>6251</v>
      </c>
      <c r="BT87" s="12" t="n">
        <v>9.0677747726</v>
      </c>
      <c r="BU87" s="12" t="n">
        <v>19.205331802</v>
      </c>
      <c r="BV87" s="12" t="n">
        <v>15.368633615</v>
      </c>
      <c r="BW87" s="12" t="n">
        <v>1.2828623735</v>
      </c>
      <c r="BX87" s="12" t="n">
        <v>14.53315258</v>
      </c>
      <c r="BY87" s="12" t="n">
        <v>15.476005554</v>
      </c>
      <c r="BZ87" s="12" t="n">
        <v>16.269395828</v>
      </c>
      <c r="CA87" s="12" t="n">
        <v>15</v>
      </c>
      <c r="CB87" s="12" t="n">
        <v>228</v>
      </c>
      <c r="CC87" s="12" t="n">
        <v>120.19358968</v>
      </c>
      <c r="CD87" s="12" t="n">
        <v>35.276905589</v>
      </c>
      <c r="CE87" s="12" t="n">
        <v>92</v>
      </c>
      <c r="CF87" s="12" t="n">
        <v>121</v>
      </c>
      <c r="CG87" s="12" t="n">
        <v>148</v>
      </c>
      <c r="CH87" s="12" t="n">
        <v>18</v>
      </c>
      <c r="CI87" s="12" t="n">
        <v>244</v>
      </c>
      <c r="CJ87" s="12" t="n">
        <v>142.33411671</v>
      </c>
      <c r="CK87" s="12" t="n">
        <v>42.283729818</v>
      </c>
      <c r="CL87" s="12" t="n">
        <v>109</v>
      </c>
      <c r="CM87" s="12" t="n">
        <v>145</v>
      </c>
      <c r="CN87" s="12" t="n">
        <v>177</v>
      </c>
      <c r="CO87" s="12" t="n">
        <v>23</v>
      </c>
      <c r="CP87" s="12" t="n">
        <v>240</v>
      </c>
      <c r="CQ87" s="12" t="n">
        <v>117.57352868</v>
      </c>
      <c r="CR87" s="12" t="n">
        <v>32.380536534</v>
      </c>
      <c r="CS87" s="12" t="n">
        <v>92</v>
      </c>
      <c r="CT87" s="12" t="n">
        <v>117</v>
      </c>
      <c r="CU87" s="12" t="n">
        <v>143</v>
      </c>
      <c r="CV87" s="12" t="n">
        <v>0.0047881319</v>
      </c>
      <c r="CW87" s="12" t="n">
        <v>0.0084118852</v>
      </c>
      <c r="CX87" s="12" t="n">
        <v>0.0051704819</v>
      </c>
      <c r="CY87" s="12" t="n">
        <v>0.0002528629</v>
      </c>
      <c r="CZ87" s="12" t="n">
        <v>0.0050145988</v>
      </c>
      <c r="DA87" s="12" t="n">
        <v>0.0051038601</v>
      </c>
      <c r="DB87" s="12" t="n">
        <v>0.0052522025</v>
      </c>
      <c r="DC87" s="12" t="n">
        <v>0.0047970582</v>
      </c>
      <c r="DD87" s="12" t="n">
        <v>0.0077725966</v>
      </c>
      <c r="DE87" s="12" t="n">
        <v>0.0051488641</v>
      </c>
      <c r="DF87" s="12" t="n">
        <v>0.0002375686</v>
      </c>
      <c r="DG87" s="12" t="n">
        <v>0.0050007547</v>
      </c>
      <c r="DH87" s="12" t="n">
        <v>0.0050887368</v>
      </c>
      <c r="DI87" s="12" t="n">
        <v>0.00522601</v>
      </c>
      <c r="DJ87" s="12" t="n">
        <v>0.0048113321</v>
      </c>
      <c r="DK87" s="12" t="n">
        <v>0.0087220566</v>
      </c>
      <c r="DL87" s="12" t="n">
        <v>0.0051830908</v>
      </c>
      <c r="DM87" s="12" t="n">
        <v>0.0002540726</v>
      </c>
      <c r="DN87" s="12" t="n">
        <v>0.0050270041</v>
      </c>
      <c r="DO87" s="12" t="n">
        <v>0.0051165544</v>
      </c>
      <c r="DP87" s="12" t="n">
        <v>0.0052591586</v>
      </c>
      <c r="DQ87" s="12" t="n">
        <v>51.660972595</v>
      </c>
      <c r="DR87" s="12" t="n">
        <v>2494.1672363</v>
      </c>
      <c r="DS87" s="12" t="n">
        <v>745.74595401</v>
      </c>
      <c r="DT87" s="12" t="n">
        <v>301.44495361</v>
      </c>
      <c r="DU87" s="12" t="n">
        <v>533.94647217</v>
      </c>
      <c r="DV87" s="12" t="n">
        <v>721.44464111</v>
      </c>
      <c r="DW87" s="12" t="n">
        <v>925.40551758</v>
      </c>
      <c r="DX87" s="12" t="n">
        <v>49.866001129</v>
      </c>
      <c r="DY87" s="12" t="n">
        <v>2714.2751465</v>
      </c>
      <c r="DZ87" s="12" t="n">
        <v>810.87607386</v>
      </c>
      <c r="EA87" s="12" t="n">
        <v>333.40872449</v>
      </c>
      <c r="EB87" s="12" t="n">
        <v>574.49493408</v>
      </c>
      <c r="EC87" s="12" t="n">
        <v>783.6854248</v>
      </c>
      <c r="ED87" s="12" t="n">
        <v>1010.2962036</v>
      </c>
      <c r="EE87" s="12" t="n">
        <v>47.157112122</v>
      </c>
      <c r="EF87" s="12" t="n">
        <v>2282.9765625</v>
      </c>
      <c r="EG87" s="12" t="n">
        <v>733.82561244</v>
      </c>
      <c r="EH87" s="12" t="n">
        <v>290.51857906</v>
      </c>
      <c r="EI87" s="12" t="n">
        <v>529.61688232</v>
      </c>
      <c r="EJ87" s="12" t="n">
        <v>713.24975586</v>
      </c>
      <c r="EK87" s="12" t="n">
        <v>912.42266846</v>
      </c>
      <c r="EL87" s="12" t="n">
        <v>0.1049446315</v>
      </c>
      <c r="EM87" s="12" t="n">
        <v>0.8780928254</v>
      </c>
      <c r="EN87" s="12" t="n">
        <v>0.5303851643</v>
      </c>
      <c r="EO87" s="12" t="n">
        <v>0.1109765679</v>
      </c>
      <c r="EP87" s="12" t="n">
        <v>0.4550326765</v>
      </c>
      <c r="EQ87" s="12" t="n">
        <v>0.5326074958</v>
      </c>
      <c r="ER87" s="12" t="n">
        <v>0.6088784933</v>
      </c>
      <c r="ES87" s="12" t="n">
        <v>0.1629533172</v>
      </c>
      <c r="ET87" s="12" t="n">
        <v>0.8794831634</v>
      </c>
      <c r="EU87" s="12" t="n">
        <v>0.5769787211</v>
      </c>
      <c r="EV87" s="12" t="n">
        <v>0.1115559924</v>
      </c>
      <c r="EW87" s="12" t="n">
        <v>0.5034584999</v>
      </c>
      <c r="EX87" s="12" t="n">
        <v>0.5816756487</v>
      </c>
      <c r="EY87" s="12" t="n">
        <v>0.6575376391</v>
      </c>
      <c r="EZ87" s="12" t="n">
        <v>0.130198285</v>
      </c>
      <c r="FA87" s="12" t="n">
        <v>0.8536909819</v>
      </c>
      <c r="FB87" s="12" t="n">
        <v>0.5150744221</v>
      </c>
      <c r="FC87" s="12" t="n">
        <v>0.1069531899</v>
      </c>
      <c r="FD87" s="12" t="n">
        <v>0.4428184927</v>
      </c>
      <c r="FE87" s="12" t="n">
        <v>0.5160660744</v>
      </c>
      <c r="FF87" s="12" t="n">
        <v>0.5895270705</v>
      </c>
      <c r="FG87" s="12" t="n">
        <v>0.0195027031</v>
      </c>
      <c r="FH87" s="12" t="n">
        <v>0.2057760358</v>
      </c>
      <c r="FI87" s="12" t="n">
        <v>0.0597540827</v>
      </c>
      <c r="FJ87" s="12" t="n">
        <v>0.0187970739</v>
      </c>
      <c r="FK87" s="12" t="n">
        <v>0.0471312441</v>
      </c>
      <c r="FL87" s="12" t="n">
        <v>0.0559039675</v>
      </c>
      <c r="FM87" s="12" t="n">
        <v>0.0683344603</v>
      </c>
      <c r="FN87" s="12" t="n">
        <v>0.0198710896</v>
      </c>
      <c r="FO87" s="12" t="n">
        <v>0.2019799203</v>
      </c>
      <c r="FP87" s="12" t="n">
        <v>0.0586501086</v>
      </c>
      <c r="FQ87" s="12" t="n">
        <v>0.018633116</v>
      </c>
      <c r="FR87" s="12" t="n">
        <v>0.045982793</v>
      </c>
      <c r="FS87" s="12" t="n">
        <v>0.0551044531</v>
      </c>
      <c r="FT87" s="12" t="n">
        <v>0.0672347397</v>
      </c>
      <c r="FU87" s="12" t="n">
        <v>0.0204226524</v>
      </c>
      <c r="FV87" s="12" t="n">
        <v>0.2132789642</v>
      </c>
      <c r="FW87" s="12" t="n">
        <v>0.0605203761</v>
      </c>
      <c r="FX87" s="12" t="n">
        <v>0.0190131065</v>
      </c>
      <c r="FY87" s="12" t="n">
        <v>0.0476848483</v>
      </c>
      <c r="FZ87" s="12" t="n">
        <v>0.0565709174</v>
      </c>
      <c r="GA87" s="12" t="n">
        <v>0.068966575</v>
      </c>
    </row>
    <row r="88" customFormat="false" ht="13.8" hidden="false" customHeight="false" outlineLevel="0" collapsed="false">
      <c r="A88" s="13" t="n">
        <v>87</v>
      </c>
      <c r="B88" s="13" t="n">
        <v>99.9328056736299</v>
      </c>
      <c r="C88" s="13" t="n">
        <v>51.443519</v>
      </c>
      <c r="D88" s="13" t="n">
        <v>30.14512181</v>
      </c>
      <c r="E88" s="13" t="n">
        <v>10000</v>
      </c>
      <c r="F88" s="13" t="s">
        <v>181</v>
      </c>
      <c r="G88" s="13" t="n">
        <v>0</v>
      </c>
      <c r="H88" s="13" t="s">
        <v>182</v>
      </c>
      <c r="I88" s="13" t="n">
        <v>2</v>
      </c>
      <c r="J88" s="13" t="n">
        <v>61</v>
      </c>
      <c r="K88" s="13" t="n">
        <v>504</v>
      </c>
      <c r="L88" s="13" t="n">
        <v>12700</v>
      </c>
      <c r="M88" s="13" t="n">
        <v>38</v>
      </c>
      <c r="N88" s="13" t="n">
        <v>837</v>
      </c>
      <c r="O88" s="13" t="n">
        <v>7200</v>
      </c>
      <c r="P88" s="14" t="n">
        <f aca="false">_xlfn.IFS(M88=0,K88,M88&gt;0,(J88*K88+M88*N88)/(J88+M88))</f>
        <v>631.818181818182</v>
      </c>
      <c r="Q88" s="14" t="n">
        <f aca="false">_xlfn.IFS(M88=0,L88,M88&gt;0,(J88*L88+M88*O88)/(J88+M88))</f>
        <v>10588.8888888889</v>
      </c>
      <c r="R88" s="0" t="s">
        <v>183</v>
      </c>
      <c r="S88" s="0" t="n">
        <v>3</v>
      </c>
      <c r="T88" s="0" t="n">
        <v>301613.378</v>
      </c>
      <c r="U88" s="0" t="n">
        <v>5703030.165</v>
      </c>
      <c r="V88" s="1" t="n">
        <v>1584.2343361</v>
      </c>
      <c r="W88" s="1" t="n">
        <v>643.20179287</v>
      </c>
      <c r="X88" s="0" t="n">
        <v>86</v>
      </c>
      <c r="Y88" s="7" t="n">
        <v>1.34314</v>
      </c>
      <c r="Z88" s="7" t="n">
        <v>1.295</v>
      </c>
      <c r="AA88" s="7" t="n">
        <v>0.174284</v>
      </c>
      <c r="AB88" s="15" t="n">
        <f aca="false">SQRT((T88-298142)^2+(U88-5697101)^2)/1000</f>
        <v>6.87062317523743</v>
      </c>
      <c r="AC88" s="0" t="n">
        <v>30</v>
      </c>
      <c r="AD88" s="13" t="n">
        <v>49</v>
      </c>
      <c r="AE88" s="13" t="n">
        <v>50</v>
      </c>
      <c r="AF88" s="13" t="n">
        <v>9.20227244661981</v>
      </c>
      <c r="AG88" s="13" t="n">
        <v>15.4345140345142</v>
      </c>
      <c r="AH88" s="13" t="n">
        <v>29.2836124943413</v>
      </c>
      <c r="AI88" s="15" t="n">
        <v>187.22701763224</v>
      </c>
      <c r="AJ88" s="15" t="n">
        <v>99.637602307437</v>
      </c>
      <c r="AK88" s="15" t="n">
        <f aca="false">_xlfn.IFS(AND(H88="Pine",F88="n"),0.198*AF88^-0.757*AG88^1.342*AH88^0.642,AND(H88="Pine",F88="a"),0.144*AF88^-0.507*AG88^1.299*AH88^0.524,H88="Spruce",0.068*AF88^0.082*AG88^0.787*AH88^1.11,H88="Birch",0.183*AF88^-0.171*AG88^0.806*AH88^0.803,H88="Alder",0.048*AF88^0.156*AG88^0.514*AH88^1.165,H88="Oak",0.132*AF88^-0.037*AG88^0.633*AH88^1.039,H88="Aspen",0.445*AF88^0.651*AG88^-0.617*AH88^1.049)</f>
        <v>17.1099976766928</v>
      </c>
      <c r="AL88" s="15" t="n">
        <v>11.6346449730226</v>
      </c>
      <c r="AM88" s="15" t="n">
        <v>4.16748081705174</v>
      </c>
      <c r="AN88" s="15" t="n">
        <v>115.439728097511</v>
      </c>
      <c r="AO88" s="1" t="n">
        <v>197.07405090332</v>
      </c>
      <c r="AP88" s="1" t="n">
        <v>94.4345626831055</v>
      </c>
      <c r="AQ88" s="15" t="n">
        <v>12.880334854126</v>
      </c>
      <c r="AR88" s="15" t="n">
        <v>10.4867162704468</v>
      </c>
      <c r="AS88" s="15" t="n">
        <v>3.19176316261291</v>
      </c>
      <c r="AT88" s="1" t="n">
        <v>108.11304473877</v>
      </c>
      <c r="AU88" s="1" t="n">
        <v>208.071258544922</v>
      </c>
      <c r="AV88" s="1" t="n">
        <v>82.260856628418</v>
      </c>
      <c r="AW88" s="15" t="n">
        <v>12.6723413467407</v>
      </c>
      <c r="AX88" s="15" t="n">
        <v>7.69090032577515</v>
      </c>
      <c r="AY88" s="15" t="n">
        <v>1.94732439517975</v>
      </c>
      <c r="AZ88" s="1" t="n">
        <v>91.8990859985352</v>
      </c>
      <c r="BA88" s="16" t="n">
        <f aca="false">_xlfn.IFS(AI88&lt;10,AI88,AI88&lt;250,AU88,AI88&gt;=250,AO88)</f>
        <v>208.071258544922</v>
      </c>
      <c r="BB88" s="17" t="n">
        <f aca="false">_xlfn.IFS(AI88&lt;10,AJ88,AI88&lt;250,AV88,AI88&gt;=250,AP88)*0.1</f>
        <v>8.2260856628418</v>
      </c>
      <c r="BC88" s="17" t="n">
        <f aca="false">_xlfn.IFS(AI88&lt;10,AK88,AI88&lt;250,AX88,AI88&gt;=250,AQ88)*0.1</f>
        <v>0.769090032577515</v>
      </c>
      <c r="BD88" s="4" t="n">
        <f aca="false">AR88*0.1</f>
        <v>1.04867162704468</v>
      </c>
      <c r="BE88" s="4" t="n">
        <f aca="false">AY88*0.1</f>
        <v>0.194732439517975</v>
      </c>
      <c r="BF88" s="3" t="n">
        <f aca="false">BB88+BD88+BE88</f>
        <v>9.46948972940445</v>
      </c>
      <c r="BG88" s="12" t="n">
        <v>99.967</v>
      </c>
      <c r="BH88" s="12" t="n">
        <f aca="false">BS88*0.04</f>
        <v>99.6</v>
      </c>
      <c r="BI88" s="7" t="n">
        <f aca="false">BH88/BG88</f>
        <v>0.996328788500205</v>
      </c>
      <c r="BJ88" s="12" t="n">
        <v>5.64</v>
      </c>
      <c r="BK88" s="12" t="n">
        <v>2480</v>
      </c>
      <c r="BL88" s="12" t="n">
        <v>7.3083462715</v>
      </c>
      <c r="BM88" s="12" t="n">
        <v>18.549285889</v>
      </c>
      <c r="BN88" s="12" t="n">
        <v>13.967354494</v>
      </c>
      <c r="BO88" s="12" t="n">
        <v>1.9351925126</v>
      </c>
      <c r="BP88" s="12" t="n">
        <v>12.471401215</v>
      </c>
      <c r="BQ88" s="12" t="n">
        <v>13.61223793</v>
      </c>
      <c r="BR88" s="12" t="n">
        <v>15.572552681</v>
      </c>
      <c r="BS88" s="12" t="n">
        <v>2490</v>
      </c>
      <c r="BT88" s="12" t="n">
        <v>7.6725711823</v>
      </c>
      <c r="BU88" s="12" t="n">
        <v>19.129716873</v>
      </c>
      <c r="BV88" s="12" t="n">
        <v>14.319097766</v>
      </c>
      <c r="BW88" s="12" t="n">
        <v>2.1887683922</v>
      </c>
      <c r="BX88" s="12" t="n">
        <v>12.745155334</v>
      </c>
      <c r="BY88" s="12" t="n">
        <v>14.06992054</v>
      </c>
      <c r="BZ88" s="12" t="n">
        <v>16.054750443</v>
      </c>
      <c r="CA88" s="12" t="n">
        <v>5</v>
      </c>
      <c r="CB88" s="12" t="n">
        <v>213</v>
      </c>
      <c r="CC88" s="12" t="n">
        <v>102.18618105</v>
      </c>
      <c r="CD88" s="12" t="n">
        <v>44.703307375</v>
      </c>
      <c r="CE88" s="12" t="n">
        <v>64</v>
      </c>
      <c r="CF88" s="12" t="n">
        <v>102</v>
      </c>
      <c r="CG88" s="12" t="n">
        <v>140</v>
      </c>
      <c r="CH88" s="12" t="n">
        <v>11</v>
      </c>
      <c r="CI88" s="12" t="n">
        <v>233</v>
      </c>
      <c r="CJ88" s="12" t="n">
        <v>121.05536976</v>
      </c>
      <c r="CK88" s="12" t="n">
        <v>47.149836109</v>
      </c>
      <c r="CL88" s="12" t="n">
        <v>81</v>
      </c>
      <c r="CM88" s="12" t="n">
        <v>121</v>
      </c>
      <c r="CN88" s="12" t="n">
        <v>161</v>
      </c>
      <c r="CO88" s="12" t="n">
        <v>5</v>
      </c>
      <c r="CP88" s="12" t="n">
        <v>198</v>
      </c>
      <c r="CQ88" s="12" t="n">
        <v>86.911846076</v>
      </c>
      <c r="CR88" s="12" t="n">
        <v>37.527298588</v>
      </c>
      <c r="CS88" s="12" t="n">
        <v>56</v>
      </c>
      <c r="CT88" s="12" t="n">
        <v>85</v>
      </c>
      <c r="CU88" s="12" t="n">
        <v>116</v>
      </c>
      <c r="CV88" s="12" t="n">
        <v>0.0047945147</v>
      </c>
      <c r="CW88" s="12" t="n">
        <v>0.0073455847</v>
      </c>
      <c r="CX88" s="12" t="n">
        <v>0.0051172736</v>
      </c>
      <c r="CY88" s="12" t="n">
        <v>0.0002308997</v>
      </c>
      <c r="CZ88" s="12" t="n">
        <v>0.0049759955</v>
      </c>
      <c r="DA88" s="12" t="n">
        <v>0.0050520021</v>
      </c>
      <c r="DB88" s="12" t="n">
        <v>0.0051797121</v>
      </c>
      <c r="DC88" s="12" t="n">
        <v>0.0048142723</v>
      </c>
      <c r="DD88" s="12" t="n">
        <v>0.0071359151</v>
      </c>
      <c r="DE88" s="12" t="n">
        <v>0.005107301</v>
      </c>
      <c r="DF88" s="12" t="n">
        <v>0.000226356</v>
      </c>
      <c r="DG88" s="12" t="n">
        <v>0.004968158</v>
      </c>
      <c r="DH88" s="12" t="n">
        <v>0.0050436449</v>
      </c>
      <c r="DI88" s="12" t="n">
        <v>0.005168851</v>
      </c>
      <c r="DJ88" s="12" t="n">
        <v>0.0047989571</v>
      </c>
      <c r="DK88" s="12" t="n">
        <v>0.0071432753</v>
      </c>
      <c r="DL88" s="12" t="n">
        <v>0.0051467724</v>
      </c>
      <c r="DM88" s="12" t="n">
        <v>0.0002475736</v>
      </c>
      <c r="DN88" s="12" t="n">
        <v>0.0049884459</v>
      </c>
      <c r="DO88" s="12" t="n">
        <v>0.0050722514</v>
      </c>
      <c r="DP88" s="12" t="n">
        <v>0.005222376</v>
      </c>
      <c r="DQ88" s="12" t="n">
        <v>69.554359436</v>
      </c>
      <c r="DR88" s="12" t="n">
        <v>3136.994873</v>
      </c>
      <c r="DS88" s="12" t="n">
        <v>997.17889867</v>
      </c>
      <c r="DT88" s="12" t="n">
        <v>381.19859626</v>
      </c>
      <c r="DU88" s="12" t="n">
        <v>730.50250244</v>
      </c>
      <c r="DV88" s="12" t="n">
        <v>971.18725586</v>
      </c>
      <c r="DW88" s="12" t="n">
        <v>1251.4882813</v>
      </c>
      <c r="DX88" s="12" t="n">
        <v>68.982147217</v>
      </c>
      <c r="DY88" s="12" t="n">
        <v>3270.4101563</v>
      </c>
      <c r="DZ88" s="12" t="n">
        <v>1023.8474365</v>
      </c>
      <c r="EA88" s="12" t="n">
        <v>398.54423065</v>
      </c>
      <c r="EB88" s="12" t="n">
        <v>747.88006592</v>
      </c>
      <c r="EC88" s="12" t="n">
        <v>988.22381592</v>
      </c>
      <c r="ED88" s="12" t="n">
        <v>1280.40625</v>
      </c>
      <c r="EE88" s="12" t="n">
        <v>66.262947083</v>
      </c>
      <c r="EF88" s="12" t="n">
        <v>2665.5637207</v>
      </c>
      <c r="EG88" s="12" t="n">
        <v>926.3331254</v>
      </c>
      <c r="EH88" s="12" t="n">
        <v>356.28937765</v>
      </c>
      <c r="EI88" s="12" t="n">
        <v>675.03643799</v>
      </c>
      <c r="EJ88" s="12" t="n">
        <v>904.50421143</v>
      </c>
      <c r="EK88" s="12" t="n">
        <v>1165.072876</v>
      </c>
      <c r="EL88" s="12" t="n">
        <v>0.013969277</v>
      </c>
      <c r="EM88" s="12" t="n">
        <v>0.8512445092</v>
      </c>
      <c r="EN88" s="12" t="n">
        <v>0.5274294592</v>
      </c>
      <c r="EO88" s="12" t="n">
        <v>0.1175665293</v>
      </c>
      <c r="EP88" s="12" t="n">
        <v>0.4483071268</v>
      </c>
      <c r="EQ88" s="12" t="n">
        <v>0.5289607048</v>
      </c>
      <c r="ER88" s="12" t="n">
        <v>0.6093856692</v>
      </c>
      <c r="ES88" s="12" t="n">
        <v>0.0224922653</v>
      </c>
      <c r="ET88" s="12" t="n">
        <v>0.8555256724</v>
      </c>
      <c r="EU88" s="12" t="n">
        <v>0.539489398</v>
      </c>
      <c r="EV88" s="12" t="n">
        <v>0.1158840102</v>
      </c>
      <c r="EW88" s="12" t="n">
        <v>0.4616514742</v>
      </c>
      <c r="EX88" s="12" t="n">
        <v>0.5408220291</v>
      </c>
      <c r="EY88" s="12" t="n">
        <v>0.6193535328</v>
      </c>
      <c r="EZ88" s="12" t="n">
        <v>-0.0168433134</v>
      </c>
      <c r="FA88" s="12" t="n">
        <v>0.8064615727</v>
      </c>
      <c r="FB88" s="12" t="n">
        <v>0.4786870036</v>
      </c>
      <c r="FC88" s="12" t="n">
        <v>0.109735846</v>
      </c>
      <c r="FD88" s="12" t="n">
        <v>0.4054251611</v>
      </c>
      <c r="FE88" s="12" t="n">
        <v>0.4765232801</v>
      </c>
      <c r="FF88" s="12" t="n">
        <v>0.5531922579</v>
      </c>
      <c r="FG88" s="12" t="n">
        <v>0.0179188661</v>
      </c>
      <c r="FH88" s="12" t="n">
        <v>0.1706499457</v>
      </c>
      <c r="FI88" s="12" t="n">
        <v>0.052843795</v>
      </c>
      <c r="FJ88" s="12" t="n">
        <v>0.0186288643</v>
      </c>
      <c r="FK88" s="12" t="n">
        <v>0.0407960564</v>
      </c>
      <c r="FL88" s="12" t="n">
        <v>0.0485536009</v>
      </c>
      <c r="FM88" s="12" t="n">
        <v>0.059406653</v>
      </c>
      <c r="FN88" s="12" t="n">
        <v>0.0189967472</v>
      </c>
      <c r="FO88" s="12" t="n">
        <v>0.170513466</v>
      </c>
      <c r="FP88" s="12" t="n">
        <v>0.0526925813</v>
      </c>
      <c r="FQ88" s="12" t="n">
        <v>0.0187686683</v>
      </c>
      <c r="FR88" s="12" t="n">
        <v>0.0404685847</v>
      </c>
      <c r="FS88" s="12" t="n">
        <v>0.0482988171</v>
      </c>
      <c r="FT88" s="12" t="n">
        <v>0.0597045869</v>
      </c>
      <c r="FU88" s="12" t="n">
        <v>0.0186370686</v>
      </c>
      <c r="FV88" s="12" t="n">
        <v>0.164634034</v>
      </c>
      <c r="FW88" s="12" t="n">
        <v>0.0543792525</v>
      </c>
      <c r="FX88" s="12" t="n">
        <v>0.0189399088</v>
      </c>
      <c r="FY88" s="12" t="n">
        <v>0.0419725031</v>
      </c>
      <c r="FZ88" s="12" t="n">
        <v>0.0495599732</v>
      </c>
      <c r="GA88" s="12" t="n">
        <v>0.0616351627</v>
      </c>
    </row>
    <row r="89" customFormat="false" ht="13.8" hidden="false" customHeight="false" outlineLevel="0" collapsed="false">
      <c r="A89" s="13" t="n">
        <v>88</v>
      </c>
      <c r="B89" s="13" t="n">
        <v>249.965217712587</v>
      </c>
      <c r="C89" s="13" t="n">
        <v>51.38010085</v>
      </c>
      <c r="D89" s="13" t="n">
        <v>29.99903262</v>
      </c>
      <c r="E89" s="13" t="n">
        <v>25.79</v>
      </c>
      <c r="F89" s="13" t="s">
        <v>184</v>
      </c>
      <c r="G89" s="13" t="n">
        <v>1</v>
      </c>
      <c r="H89" s="13" t="s">
        <v>185</v>
      </c>
      <c r="I89" s="13" t="n">
        <v>0</v>
      </c>
      <c r="J89" s="13" t="n">
        <v>82</v>
      </c>
      <c r="K89" s="13" t="n">
        <v>9150</v>
      </c>
      <c r="L89" s="13" t="n">
        <v>30800</v>
      </c>
      <c r="M89" s="13"/>
      <c r="N89" s="13"/>
      <c r="O89" s="13"/>
      <c r="P89" s="14" t="n">
        <f aca="false">_xlfn.IFS(M89=0,K89,M89&gt;0,(J89*K89+M89*N89)/(J89+M89))</f>
        <v>9150</v>
      </c>
      <c r="Q89" s="14" t="n">
        <f aca="false">_xlfn.IFS(M89=0,L89,M89&gt;0,(J89*L89+M89*O89)/(J89+M89))</f>
        <v>30800</v>
      </c>
      <c r="R89" s="0" t="s">
        <v>183</v>
      </c>
      <c r="S89" s="0" t="n">
        <v>2</v>
      </c>
      <c r="T89" s="0" t="n">
        <v>291168.364</v>
      </c>
      <c r="U89" s="0" t="n">
        <v>5696413.081</v>
      </c>
      <c r="V89" s="1" t="n">
        <v>7794.3493502</v>
      </c>
      <c r="W89" s="1" t="n">
        <v>2061.6655845</v>
      </c>
      <c r="X89" s="0" t="n">
        <v>28</v>
      </c>
      <c r="Y89" s="7" t="n">
        <v>10.1675</v>
      </c>
      <c r="Z89" s="7" t="n">
        <v>10.085</v>
      </c>
      <c r="AA89" s="7" t="n">
        <v>1.229043</v>
      </c>
      <c r="AB89" s="15" t="n">
        <f aca="false">SQRT((T89-298142)^2+(U89-5697101)^2)/1000</f>
        <v>7.00748397151622</v>
      </c>
      <c r="AC89" s="0" t="n">
        <v>264</v>
      </c>
      <c r="AD89" s="13" t="n">
        <v>50</v>
      </c>
      <c r="AE89" s="13" t="n">
        <v>63</v>
      </c>
      <c r="AF89" s="13" t="n">
        <v>16.9511329736661</v>
      </c>
      <c r="AG89" s="13" t="n">
        <v>18.4917775991585</v>
      </c>
      <c r="AH89" s="13" t="n">
        <v>39.7246827806712</v>
      </c>
      <c r="AI89" s="15" t="n">
        <v>355.488979401109</v>
      </c>
      <c r="AJ89" s="15" t="n">
        <v>136.872985297808</v>
      </c>
      <c r="AK89" s="15" t="n">
        <f aca="false">_xlfn.IFS(AND(H89="Pine",F89="n"),0.198*AF89^-0.757*AG89^1.342*AH89^0.642,AND(H89="Pine",F89="a"),0.144*AF89^-0.507*AG89^1.299*AH89^0.524,H89="Spruce",0.068*AF89^0.082*AG89^0.787*AH89^1.11,H89="Birch",0.183*AF89^-0.171*AG89^0.806*AH89^0.803,H89="Alder",0.048*AF89^0.156*AG89^0.514*AH89^1.165,H89="Oak",0.132*AF89^-0.037*AG89^0.633*AH89^1.039,H89="Aspen",0.445*AF89^0.651*AG89^-0.617*AH89^1.049)</f>
        <v>10.4441159907394</v>
      </c>
      <c r="AL89" s="15" t="n">
        <v>14.7542155280614</v>
      </c>
      <c r="AM89" s="15" t="n">
        <v>7.31078485787797</v>
      </c>
      <c r="AN89" s="15" t="n">
        <v>158.937985683748</v>
      </c>
      <c r="AO89" s="1" t="n">
        <v>343.221588134766</v>
      </c>
      <c r="AP89" s="1" t="n">
        <v>145.484085083008</v>
      </c>
      <c r="AQ89" s="15" t="n">
        <v>8.8872652053833</v>
      </c>
      <c r="AR89" s="15" t="n">
        <v>15.8033895492554</v>
      </c>
      <c r="AS89" s="15" t="n">
        <v>7.72587871551514</v>
      </c>
      <c r="AT89" s="1" t="n">
        <v>169.01335144043</v>
      </c>
      <c r="AU89" s="1" t="n">
        <v>347.831604003906</v>
      </c>
      <c r="AV89" s="1" t="n">
        <v>142.626373291016</v>
      </c>
      <c r="AW89" s="15" t="n">
        <v>9.45543670654297</v>
      </c>
      <c r="AX89" s="15" t="n">
        <v>15.2085361480713</v>
      </c>
      <c r="AY89" s="15" t="n">
        <v>7.2427225112915</v>
      </c>
      <c r="AZ89" s="1" t="n">
        <v>165.07763671875</v>
      </c>
      <c r="BA89" s="16" t="n">
        <f aca="false">_xlfn.IFS(AI89&lt;10,AI89,AI89&lt;250,AU89,AI89&gt;=250,AO89)</f>
        <v>343.221588134766</v>
      </c>
      <c r="BB89" s="17" t="n">
        <f aca="false">_xlfn.IFS(AI89&lt;10,AJ89,AI89&lt;250,AV89,AI89&gt;=250,AP89)*0.1</f>
        <v>14.5484085083008</v>
      </c>
      <c r="BC89" s="17" t="n">
        <f aca="false">_xlfn.IFS(AI89&lt;10,AK89,AI89&lt;250,AX89,AI89&gt;=250,AQ89)*0.1</f>
        <v>0.88872652053833</v>
      </c>
      <c r="BD89" s="4" t="n">
        <f aca="false">AR89*0.1</f>
        <v>1.58033895492554</v>
      </c>
      <c r="BE89" s="4" t="n">
        <f aca="false">AY89*0.1</f>
        <v>0.72427225112915</v>
      </c>
      <c r="BF89" s="3" t="n">
        <f aca="false">BB89+BD89+BE89</f>
        <v>16.8530197143555</v>
      </c>
      <c r="BG89" s="12" t="n">
        <v>249.903</v>
      </c>
      <c r="BH89" s="12" t="n">
        <f aca="false">BS89*0.04</f>
        <v>243.92</v>
      </c>
      <c r="BI89" s="7" t="n">
        <f aca="false">BH89/BG89</f>
        <v>0.976058710779783</v>
      </c>
      <c r="BJ89" s="12" t="n">
        <v>8.92</v>
      </c>
      <c r="BK89" s="12" t="n">
        <v>6106</v>
      </c>
      <c r="BL89" s="12" t="n">
        <v>13.161313057</v>
      </c>
      <c r="BM89" s="12" t="n">
        <v>21.723880768</v>
      </c>
      <c r="BN89" s="12" t="n">
        <v>17.847935062</v>
      </c>
      <c r="BO89" s="12" t="n">
        <v>1.4184891</v>
      </c>
      <c r="BP89" s="12" t="n">
        <v>16.890996933</v>
      </c>
      <c r="BQ89" s="12" t="n">
        <v>18.12478447</v>
      </c>
      <c r="BR89" s="12" t="n">
        <v>18.907384872</v>
      </c>
      <c r="BS89" s="12" t="n">
        <v>6098</v>
      </c>
      <c r="BT89" s="12" t="n">
        <v>2.0379400253</v>
      </c>
      <c r="BU89" s="12" t="n">
        <v>23.351779938</v>
      </c>
      <c r="BV89" s="12" t="n">
        <v>17.377688517</v>
      </c>
      <c r="BW89" s="12" t="n">
        <v>2.3218659606</v>
      </c>
      <c r="BX89" s="12" t="n">
        <v>16.496147156</v>
      </c>
      <c r="BY89" s="12" t="n">
        <v>17.875980377</v>
      </c>
      <c r="BZ89" s="12" t="n">
        <v>18.749849319</v>
      </c>
      <c r="CA89" s="12" t="n">
        <v>8</v>
      </c>
      <c r="CB89" s="12" t="n">
        <v>235</v>
      </c>
      <c r="CC89" s="12" t="n">
        <v>114.6481022</v>
      </c>
      <c r="CD89" s="12" t="n">
        <v>45.280117597</v>
      </c>
      <c r="CE89" s="12" t="n">
        <v>77</v>
      </c>
      <c r="CF89" s="12" t="n">
        <v>119</v>
      </c>
      <c r="CG89" s="12" t="n">
        <v>153</v>
      </c>
      <c r="CH89" s="12" t="n">
        <v>14</v>
      </c>
      <c r="CI89" s="12" t="n">
        <v>245</v>
      </c>
      <c r="CJ89" s="12" t="n">
        <v>131.98209892</v>
      </c>
      <c r="CK89" s="12" t="n">
        <v>52.028123502</v>
      </c>
      <c r="CL89" s="12" t="n">
        <v>90</v>
      </c>
      <c r="CM89" s="12" t="n">
        <v>137</v>
      </c>
      <c r="CN89" s="12" t="n">
        <v>176</v>
      </c>
      <c r="CO89" s="12" t="n">
        <v>7</v>
      </c>
      <c r="CP89" s="12" t="n">
        <v>215</v>
      </c>
      <c r="CQ89" s="12" t="n">
        <v>96.652257277</v>
      </c>
      <c r="CR89" s="12" t="n">
        <v>39.118931986</v>
      </c>
      <c r="CS89" s="12" t="n">
        <v>65</v>
      </c>
      <c r="CT89" s="12" t="n">
        <v>98</v>
      </c>
      <c r="CU89" s="12" t="n">
        <v>129</v>
      </c>
      <c r="CV89" s="12" t="n">
        <v>0.004791026</v>
      </c>
      <c r="CW89" s="12" t="n">
        <v>0.027373489</v>
      </c>
      <c r="CX89" s="12" t="n">
        <v>0.0052415015</v>
      </c>
      <c r="CY89" s="12" t="n">
        <v>0.0010147873</v>
      </c>
      <c r="CZ89" s="12" t="n">
        <v>0.00495581</v>
      </c>
      <c r="DA89" s="12" t="n">
        <v>0.005033005</v>
      </c>
      <c r="DB89" s="12" t="n">
        <v>0.0051682494</v>
      </c>
      <c r="DC89" s="12" t="n">
        <v>0.004791026</v>
      </c>
      <c r="DD89" s="12" t="n">
        <v>0.027373489</v>
      </c>
      <c r="DE89" s="12" t="n">
        <v>0.0052415015</v>
      </c>
      <c r="DF89" s="12" t="n">
        <v>0.0010147873</v>
      </c>
      <c r="DG89" s="12" t="n">
        <v>0.00495581</v>
      </c>
      <c r="DH89" s="12" t="n">
        <v>0.005033005</v>
      </c>
      <c r="DI89" s="12" t="n">
        <v>0.0051682494</v>
      </c>
      <c r="DJ89" s="12" t="n">
        <v>0.0047822171</v>
      </c>
      <c r="DK89" s="12" t="n">
        <v>0.0234547425</v>
      </c>
      <c r="DL89" s="12" t="n">
        <v>0.0052635998</v>
      </c>
      <c r="DM89" s="12" t="n">
        <v>0.0010191667</v>
      </c>
      <c r="DN89" s="12" t="n">
        <v>0.0049692066</v>
      </c>
      <c r="DO89" s="12" t="n">
        <v>0.005043936</v>
      </c>
      <c r="DP89" s="12" t="n">
        <v>0.0051755975</v>
      </c>
      <c r="DQ89" s="12" t="n">
        <v>6.6725616455</v>
      </c>
      <c r="DR89" s="12" t="n">
        <v>4128.6616211</v>
      </c>
      <c r="DS89" s="12" t="n">
        <v>1141.0338325</v>
      </c>
      <c r="DT89" s="12" t="n">
        <v>456.04163137</v>
      </c>
      <c r="DU89" s="12" t="n">
        <v>839.53942871</v>
      </c>
      <c r="DV89" s="12" t="n">
        <v>1137.0305176</v>
      </c>
      <c r="DW89" s="12" t="n">
        <v>1430.8931885</v>
      </c>
      <c r="DX89" s="12" t="n">
        <v>7.9526324272</v>
      </c>
      <c r="DY89" s="12" t="n">
        <v>4147.515625</v>
      </c>
      <c r="DZ89" s="12" t="n">
        <v>1209.4049973</v>
      </c>
      <c r="EA89" s="12" t="n">
        <v>490.77606327</v>
      </c>
      <c r="EB89" s="12" t="n">
        <v>884.1114502</v>
      </c>
      <c r="EC89" s="12" t="n">
        <v>1202.3022461</v>
      </c>
      <c r="ED89" s="12" t="n">
        <v>1522.7774658</v>
      </c>
      <c r="EE89" s="12" t="n">
        <v>7.6477298737</v>
      </c>
      <c r="EF89" s="12" t="n">
        <v>3320.1450195</v>
      </c>
      <c r="EG89" s="12" t="n">
        <v>1081.5571626</v>
      </c>
      <c r="EH89" s="12" t="n">
        <v>426.00034006</v>
      </c>
      <c r="EI89" s="12" t="n">
        <v>805.16424561</v>
      </c>
      <c r="EJ89" s="12" t="n">
        <v>1085.53479</v>
      </c>
      <c r="EK89" s="12" t="n">
        <v>1355.980835</v>
      </c>
      <c r="EL89" s="12" t="n">
        <v>0.06349843</v>
      </c>
      <c r="EM89" s="12" t="n">
        <v>0.8797172308</v>
      </c>
      <c r="EN89" s="12" t="n">
        <v>0.5224518936</v>
      </c>
      <c r="EO89" s="12" t="n">
        <v>0.1274500571</v>
      </c>
      <c r="EP89" s="12" t="n">
        <v>0.4326943457</v>
      </c>
      <c r="EQ89" s="12" t="n">
        <v>0.5239830017</v>
      </c>
      <c r="ER89" s="12" t="n">
        <v>0.6150888801</v>
      </c>
      <c r="ES89" s="12" t="n">
        <v>0.1084750891</v>
      </c>
      <c r="ET89" s="12" t="n">
        <v>0.8883882165</v>
      </c>
      <c r="EU89" s="12" t="n">
        <v>0.5503793927</v>
      </c>
      <c r="EV89" s="12" t="n">
        <v>0.1291195857</v>
      </c>
      <c r="EW89" s="12" t="n">
        <v>0.459066838</v>
      </c>
      <c r="EX89" s="12" t="n">
        <v>0.5540980101</v>
      </c>
      <c r="EY89" s="12" t="n">
        <v>0.6462181807</v>
      </c>
      <c r="EZ89" s="12" t="n">
        <v>0.0299198125</v>
      </c>
      <c r="FA89" s="12" t="n">
        <v>0.857973218</v>
      </c>
      <c r="FB89" s="12" t="n">
        <v>0.4872507546</v>
      </c>
      <c r="FC89" s="12" t="n">
        <v>0.1187720503</v>
      </c>
      <c r="FD89" s="12" t="n">
        <v>0.403641969</v>
      </c>
      <c r="FE89" s="12" t="n">
        <v>0.4850675464</v>
      </c>
      <c r="FF89" s="12" t="n">
        <v>0.5712337494</v>
      </c>
      <c r="FG89" s="12" t="n">
        <v>0.0150583824</v>
      </c>
      <c r="FH89" s="12" t="n">
        <v>0.3960897923</v>
      </c>
      <c r="FI89" s="12" t="n">
        <v>0.0553904647</v>
      </c>
      <c r="FJ89" s="12" t="n">
        <v>0.0367788172</v>
      </c>
      <c r="FK89" s="12" t="n">
        <v>0.0374783725</v>
      </c>
      <c r="FL89" s="12" t="n">
        <v>0.0456096157</v>
      </c>
      <c r="FM89" s="12" t="n">
        <v>0.0586476922</v>
      </c>
      <c r="FN89" s="12" t="n">
        <v>0.015002721</v>
      </c>
      <c r="FO89" s="12" t="n">
        <v>0.3752196431</v>
      </c>
      <c r="FP89" s="12" t="n">
        <v>0.0552444181</v>
      </c>
      <c r="FQ89" s="12" t="n">
        <v>0.0374519032</v>
      </c>
      <c r="FR89" s="12" t="n">
        <v>0.037046615</v>
      </c>
      <c r="FS89" s="12" t="n">
        <v>0.0451345369</v>
      </c>
      <c r="FT89" s="12" t="n">
        <v>0.0580085143</v>
      </c>
      <c r="FU89" s="12" t="n">
        <v>0.0149991484</v>
      </c>
      <c r="FV89" s="12" t="n">
        <v>0.3934523165</v>
      </c>
      <c r="FW89" s="12" t="n">
        <v>0.0563582523</v>
      </c>
      <c r="FX89" s="12" t="n">
        <v>0.0370986161</v>
      </c>
      <c r="FY89" s="12" t="n">
        <v>0.0384947211</v>
      </c>
      <c r="FZ89" s="12" t="n">
        <v>0.0466536507</v>
      </c>
      <c r="GA89" s="12" t="n">
        <v>0.058998879</v>
      </c>
    </row>
    <row r="90" customFormat="false" ht="13.8" hidden="false" customHeight="false" outlineLevel="0" collapsed="false">
      <c r="A90" s="13" t="n">
        <v>89</v>
      </c>
      <c r="B90" s="13" t="n">
        <v>500.343869018386</v>
      </c>
      <c r="C90" s="13" t="n">
        <v>51.37912452</v>
      </c>
      <c r="D90" s="13" t="n">
        <v>29.99733746</v>
      </c>
      <c r="E90" s="13" t="n">
        <v>24.27</v>
      </c>
      <c r="F90" s="13" t="s">
        <v>184</v>
      </c>
      <c r="G90" s="13" t="n">
        <v>1</v>
      </c>
      <c r="H90" s="13" t="s">
        <v>185</v>
      </c>
      <c r="I90" s="13" t="n">
        <v>0</v>
      </c>
      <c r="J90" s="13" t="n">
        <v>100</v>
      </c>
      <c r="K90" s="13" t="n">
        <v>1130</v>
      </c>
      <c r="L90" s="13" t="n">
        <v>5020</v>
      </c>
      <c r="M90" s="13"/>
      <c r="N90" s="13"/>
      <c r="O90" s="13"/>
      <c r="P90" s="14" t="n">
        <f aca="false">_xlfn.IFS(M90=0,K90,M90&gt;0,(J90*K90+M90*N90)/(J90+M90))</f>
        <v>1130</v>
      </c>
      <c r="Q90" s="14" t="n">
        <f aca="false">_xlfn.IFS(M90=0,L90,M90&gt;0,(J90*L90+M90*O90)/(J90+M90))</f>
        <v>5020</v>
      </c>
      <c r="R90" s="0" t="s">
        <v>183</v>
      </c>
      <c r="S90" s="0" t="n">
        <v>2</v>
      </c>
      <c r="T90" s="0" t="n">
        <v>291055.473</v>
      </c>
      <c r="U90" s="0" t="n">
        <v>5696266.18</v>
      </c>
      <c r="V90" s="1" t="n">
        <v>6908.8328632</v>
      </c>
      <c r="W90" s="1" t="n">
        <v>1738.476072</v>
      </c>
      <c r="X90" s="0" t="n">
        <v>66</v>
      </c>
      <c r="Y90" s="7" t="n">
        <v>7.080303</v>
      </c>
      <c r="Z90" s="7" t="n">
        <v>7.07</v>
      </c>
      <c r="AA90" s="7" t="n">
        <v>0.812055</v>
      </c>
      <c r="AB90" s="15" t="n">
        <f aca="false">SQRT((T90-298142)^2+(U90-5697101)^2)/1000</f>
        <v>7.13553006819602</v>
      </c>
      <c r="AC90" s="0" t="n">
        <v>263</v>
      </c>
      <c r="AD90" s="13" t="n">
        <v>27</v>
      </c>
      <c r="AE90" s="13" t="n">
        <v>100</v>
      </c>
      <c r="AF90" s="13" t="n">
        <v>39.7147437303228</v>
      </c>
      <c r="AG90" s="13" t="n">
        <v>27.2068674565349</v>
      </c>
      <c r="AH90" s="13" t="n">
        <v>56.9446153691597</v>
      </c>
      <c r="AI90" s="15" t="n">
        <v>609.132155520326</v>
      </c>
      <c r="AJ90" s="15" t="n">
        <v>198.405384260866</v>
      </c>
      <c r="AK90" s="15" t="n">
        <f aca="false">_xlfn.IFS(AND(H90="Pine",F90="n"),0.198*AF90^-0.757*AG90^1.342*AH90^0.642,AND(H90="Pine",F90="a"),0.144*AF90^-0.507*AG90^1.299*AH90^0.524,H90="Spruce",0.068*AF90^0.082*AG90^0.787*AH90^1.11,H90="Birch",0.183*AF90^-0.171*AG90^0.806*AH90^0.803,H90="Alder",0.048*AF90^0.156*AG90^0.514*AH90^1.165,H90="Oak",0.132*AF90^-0.037*AG90^0.633*AH90^1.039,H90="Aspen",0.445*AF90^0.651*AG90^-0.617*AH90^1.049)</f>
        <v>13.5269089863968</v>
      </c>
      <c r="AL90" s="15" t="n">
        <v>30.0079162740793</v>
      </c>
      <c r="AM90" s="15" t="n">
        <v>8.28307561673669</v>
      </c>
      <c r="AN90" s="15" t="n">
        <v>236.696376151682</v>
      </c>
      <c r="AO90" s="1" t="n">
        <v>597.092041015625</v>
      </c>
      <c r="AP90" s="1" t="n">
        <v>210.707641601562</v>
      </c>
      <c r="AQ90" s="15" t="n">
        <v>18.3330497741699</v>
      </c>
      <c r="AR90" s="15" t="n">
        <v>23.1591930389404</v>
      </c>
      <c r="AS90" s="15" t="n">
        <v>6.57599449157715</v>
      </c>
      <c r="AT90" s="1" t="n">
        <v>240.442825317383</v>
      </c>
      <c r="AU90" s="1" t="n">
        <v>584.83447265625</v>
      </c>
      <c r="AV90" s="1" t="n">
        <v>198.473785400391</v>
      </c>
      <c r="AW90" s="15" t="n">
        <v>15.5250043869019</v>
      </c>
      <c r="AX90" s="15" t="n">
        <v>24.9389762878418</v>
      </c>
      <c r="AY90" s="15" t="n">
        <v>6.97654151916504</v>
      </c>
      <c r="AZ90" s="1" t="n">
        <v>230.389312744141</v>
      </c>
      <c r="BA90" s="16" t="n">
        <f aca="false">_xlfn.IFS(AI90&lt;10,AI90,AI90&lt;250,AU90,AI90&gt;=250,AO90)</f>
        <v>597.092041015625</v>
      </c>
      <c r="BB90" s="17" t="n">
        <f aca="false">_xlfn.IFS(AI90&lt;10,AJ90,AI90&lt;250,AV90,AI90&gt;=250,AP90)*0.1</f>
        <v>21.0707641601562</v>
      </c>
      <c r="BC90" s="17" t="n">
        <f aca="false">_xlfn.IFS(AI90&lt;10,AK90,AI90&lt;250,AX90,AI90&gt;=250,AQ90)*0.1</f>
        <v>1.83330497741699</v>
      </c>
      <c r="BD90" s="4" t="n">
        <f aca="false">AR90*0.1</f>
        <v>2.31591930389404</v>
      </c>
      <c r="BE90" s="4" t="n">
        <f aca="false">AY90*0.1</f>
        <v>0.697654151916504</v>
      </c>
      <c r="BF90" s="3" t="n">
        <f aca="false">BB90+BD90+BE90</f>
        <v>24.0843376159667</v>
      </c>
      <c r="BG90" s="12" t="n">
        <v>499.789</v>
      </c>
      <c r="BH90" s="12" t="n">
        <f aca="false">BS90*0.04</f>
        <v>494.52</v>
      </c>
      <c r="BI90" s="7" t="n">
        <f aca="false">BH90/BG90</f>
        <v>0.989457551086559</v>
      </c>
      <c r="BJ90" s="12" t="n">
        <v>12.61</v>
      </c>
      <c r="BK90" s="12" t="n">
        <v>12366</v>
      </c>
      <c r="BL90" s="12" t="n">
        <v>18.586174011</v>
      </c>
      <c r="BM90" s="12" t="n">
        <v>35.181438446</v>
      </c>
      <c r="BN90" s="12" t="n">
        <v>27.574177867</v>
      </c>
      <c r="BO90" s="12" t="n">
        <v>2.0737997582</v>
      </c>
      <c r="BP90" s="12" t="n">
        <v>26.462579727</v>
      </c>
      <c r="BQ90" s="12" t="n">
        <v>27.664445877</v>
      </c>
      <c r="BR90" s="12" t="n">
        <v>28.929382324</v>
      </c>
      <c r="BS90" s="12" t="n">
        <v>12363</v>
      </c>
      <c r="BT90" s="12" t="n">
        <v>2.6907877922</v>
      </c>
      <c r="BU90" s="12" t="n">
        <v>36.355442047</v>
      </c>
      <c r="BV90" s="12" t="n">
        <v>27.522252566</v>
      </c>
      <c r="BW90" s="12" t="n">
        <v>2.8201210594</v>
      </c>
      <c r="BX90" s="12" t="n">
        <v>26.438333511</v>
      </c>
      <c r="BY90" s="12" t="n">
        <v>27.848197937</v>
      </c>
      <c r="BZ90" s="12" t="n">
        <v>29.23333168</v>
      </c>
      <c r="CA90" s="12" t="n">
        <v>3</v>
      </c>
      <c r="CB90" s="12" t="n">
        <v>218</v>
      </c>
      <c r="CC90" s="12" t="n">
        <v>98.613840663</v>
      </c>
      <c r="CD90" s="12" t="n">
        <v>40.218868503</v>
      </c>
      <c r="CE90" s="12" t="n">
        <v>65</v>
      </c>
      <c r="CF90" s="12" t="n">
        <v>99</v>
      </c>
      <c r="CG90" s="12" t="n">
        <v>130</v>
      </c>
      <c r="CH90" s="12" t="n">
        <v>4</v>
      </c>
      <c r="CI90" s="12" t="n">
        <v>245</v>
      </c>
      <c r="CJ90" s="12" t="n">
        <v>123.68514605</v>
      </c>
      <c r="CK90" s="12" t="n">
        <v>46.653095868</v>
      </c>
      <c r="CL90" s="12" t="n">
        <v>86</v>
      </c>
      <c r="CM90" s="12" t="n">
        <v>125</v>
      </c>
      <c r="CN90" s="12" t="n">
        <v>161</v>
      </c>
      <c r="CO90" s="12" t="n">
        <v>2</v>
      </c>
      <c r="CP90" s="12" t="n">
        <v>210</v>
      </c>
      <c r="CQ90" s="12" t="n">
        <v>95.367248405</v>
      </c>
      <c r="CR90" s="12" t="n">
        <v>36.603512884</v>
      </c>
      <c r="CS90" s="12" t="n">
        <v>67</v>
      </c>
      <c r="CT90" s="12" t="n">
        <v>95</v>
      </c>
      <c r="CU90" s="12" t="n">
        <v>123</v>
      </c>
      <c r="CV90" s="12" t="n">
        <v>0.0048090294</v>
      </c>
      <c r="CW90" s="12" t="n">
        <v>0.0215311795</v>
      </c>
      <c r="CX90" s="12" t="n">
        <v>0.0053192866</v>
      </c>
      <c r="CY90" s="12" t="n">
        <v>0.0006599137</v>
      </c>
      <c r="CZ90" s="12" t="n">
        <v>0.0050284131</v>
      </c>
      <c r="DA90" s="12" t="n">
        <v>0.0051408666</v>
      </c>
      <c r="DB90" s="12" t="n">
        <v>0.0053448435</v>
      </c>
      <c r="DC90" s="12" t="n">
        <v>0.0048090294</v>
      </c>
      <c r="DD90" s="12" t="n">
        <v>0.0215311795</v>
      </c>
      <c r="DE90" s="12" t="n">
        <v>0.0053192866</v>
      </c>
      <c r="DF90" s="12" t="n">
        <v>0.0006599137</v>
      </c>
      <c r="DG90" s="12" t="n">
        <v>0.0050284131</v>
      </c>
      <c r="DH90" s="12" t="n">
        <v>0.0051408666</v>
      </c>
      <c r="DI90" s="12" t="n">
        <v>0.0053448435</v>
      </c>
      <c r="DJ90" s="12" t="n">
        <v>0.0047968496</v>
      </c>
      <c r="DK90" s="12" t="n">
        <v>0.0237685908</v>
      </c>
      <c r="DL90" s="12" t="n">
        <v>0.0053411402</v>
      </c>
      <c r="DM90" s="12" t="n">
        <v>0.0007206596</v>
      </c>
      <c r="DN90" s="12" t="n">
        <v>0.005038132</v>
      </c>
      <c r="DO90" s="12" t="n">
        <v>0.0051534809</v>
      </c>
      <c r="DP90" s="12" t="n">
        <v>0.0053621656</v>
      </c>
      <c r="DQ90" s="12" t="n">
        <v>7.4317107201</v>
      </c>
      <c r="DR90" s="12" t="n">
        <v>3215.9553223</v>
      </c>
      <c r="DS90" s="12" t="n">
        <v>830.06832107</v>
      </c>
      <c r="DT90" s="12" t="n">
        <v>401.57567625</v>
      </c>
      <c r="DU90" s="12" t="n">
        <v>550.84997559</v>
      </c>
      <c r="DV90" s="12" t="n">
        <v>794.92565918</v>
      </c>
      <c r="DW90" s="12" t="n">
        <v>1071.9680176</v>
      </c>
      <c r="DX90" s="12" t="n">
        <v>6.2102994919</v>
      </c>
      <c r="DY90" s="12" t="n">
        <v>3594.4467773</v>
      </c>
      <c r="DZ90" s="12" t="n">
        <v>912.57986188</v>
      </c>
      <c r="EA90" s="12" t="n">
        <v>448.55674823</v>
      </c>
      <c r="EB90" s="12" t="n">
        <v>597.88653564</v>
      </c>
      <c r="EC90" s="12" t="n">
        <v>866.80401611</v>
      </c>
      <c r="ED90" s="12" t="n">
        <v>1181.3164063</v>
      </c>
      <c r="EE90" s="12" t="n">
        <v>6.8356151581</v>
      </c>
      <c r="EF90" s="12" t="n">
        <v>2837.9064941</v>
      </c>
      <c r="EG90" s="12" t="n">
        <v>795.37997219</v>
      </c>
      <c r="EH90" s="12" t="n">
        <v>375.90683738</v>
      </c>
      <c r="EI90" s="12" t="n">
        <v>533.44421387</v>
      </c>
      <c r="EJ90" s="12" t="n">
        <v>766.7855835</v>
      </c>
      <c r="EK90" s="12" t="n">
        <v>1028.3996582</v>
      </c>
      <c r="EL90" s="12" t="n">
        <v>-0.0159874745</v>
      </c>
      <c r="EM90" s="12" t="n">
        <v>0.8708146811</v>
      </c>
      <c r="EN90" s="12" t="n">
        <v>0.4501885046</v>
      </c>
      <c r="EO90" s="12" t="n">
        <v>0.1342513449</v>
      </c>
      <c r="EP90" s="12" t="n">
        <v>0.354190886</v>
      </c>
      <c r="EQ90" s="12" t="n">
        <v>0.4478015304</v>
      </c>
      <c r="ER90" s="12" t="n">
        <v>0.5449918509</v>
      </c>
      <c r="ES90" s="12" t="n">
        <v>0.0171559844</v>
      </c>
      <c r="ET90" s="12" t="n">
        <v>0.8814394474</v>
      </c>
      <c r="EU90" s="12" t="n">
        <v>0.4910864122</v>
      </c>
      <c r="EV90" s="12" t="n">
        <v>0.1349321502</v>
      </c>
      <c r="EW90" s="12" t="n">
        <v>0.3942179978</v>
      </c>
      <c r="EX90" s="12" t="n">
        <v>0.4907436967</v>
      </c>
      <c r="EY90" s="12" t="n">
        <v>0.5886586905</v>
      </c>
      <c r="EZ90" s="12" t="n">
        <v>0.0119370241</v>
      </c>
      <c r="FA90" s="12" t="n">
        <v>0.8512708545</v>
      </c>
      <c r="FB90" s="12" t="n">
        <v>0.4284630413</v>
      </c>
      <c r="FC90" s="12" t="n">
        <v>0.1300813533</v>
      </c>
      <c r="FD90" s="12" t="n">
        <v>0.3359921277</v>
      </c>
      <c r="FE90" s="12" t="n">
        <v>0.4225084782</v>
      </c>
      <c r="FF90" s="12" t="n">
        <v>0.5177661777</v>
      </c>
      <c r="FG90" s="12" t="n">
        <v>0.0181613471</v>
      </c>
      <c r="FH90" s="12" t="n">
        <v>0.3855144978</v>
      </c>
      <c r="FI90" s="12" t="n">
        <v>0.0652418246</v>
      </c>
      <c r="FJ90" s="12" t="n">
        <v>0.0316495029</v>
      </c>
      <c r="FK90" s="12" t="n">
        <v>0.0460421406</v>
      </c>
      <c r="FL90" s="12" t="n">
        <v>0.0563701689</v>
      </c>
      <c r="FM90" s="12" t="n">
        <v>0.0728874579</v>
      </c>
      <c r="FN90" s="12" t="n">
        <v>0.0164416675</v>
      </c>
      <c r="FO90" s="12" t="n">
        <v>0.411074698</v>
      </c>
      <c r="FP90" s="12" t="n">
        <v>0.0632808069</v>
      </c>
      <c r="FQ90" s="12" t="n">
        <v>0.0316462409</v>
      </c>
      <c r="FR90" s="12" t="n">
        <v>0.0444248505</v>
      </c>
      <c r="FS90" s="12" t="n">
        <v>0.0548356101</v>
      </c>
      <c r="FT90" s="12" t="n">
        <v>0.0704868808</v>
      </c>
      <c r="FU90" s="12" t="n">
        <v>0.0160948429</v>
      </c>
      <c r="FV90" s="12" t="n">
        <v>0.4067973197</v>
      </c>
      <c r="FW90" s="12" t="n">
        <v>0.0658282329</v>
      </c>
      <c r="FX90" s="12" t="n">
        <v>0.0326700399</v>
      </c>
      <c r="FY90" s="12" t="n">
        <v>0.046030242</v>
      </c>
      <c r="FZ90" s="12" t="n">
        <v>0.0568091348</v>
      </c>
      <c r="GA90" s="12" t="n">
        <v>0.0735925883</v>
      </c>
    </row>
    <row r="91" customFormat="false" ht="13.8" hidden="false" customHeight="false" outlineLevel="0" collapsed="false">
      <c r="A91" s="13" t="n">
        <v>90</v>
      </c>
      <c r="B91" s="13" t="n">
        <v>500.343869018386</v>
      </c>
      <c r="C91" s="13" t="n">
        <v>51.38221979</v>
      </c>
      <c r="D91" s="13" t="n">
        <v>30.03145516</v>
      </c>
      <c r="E91" s="13" t="n">
        <v>16.69</v>
      </c>
      <c r="F91" s="13" t="s">
        <v>184</v>
      </c>
      <c r="G91" s="13" t="n">
        <v>1</v>
      </c>
      <c r="H91" s="13" t="s">
        <v>182</v>
      </c>
      <c r="I91" s="13" t="n">
        <v>2</v>
      </c>
      <c r="J91" s="13" t="n">
        <v>97</v>
      </c>
      <c r="K91" s="13" t="n">
        <v>10900</v>
      </c>
      <c r="L91" s="13" t="n">
        <v>156000</v>
      </c>
      <c r="M91" s="13"/>
      <c r="N91" s="13"/>
      <c r="O91" s="13"/>
      <c r="P91" s="14" t="n">
        <f aca="false">_xlfn.IFS(M91=0,K91,M91&gt;0,(J91*K91+M91*N91)/(J91+M91))</f>
        <v>10900</v>
      </c>
      <c r="Q91" s="14" t="n">
        <f aca="false">_xlfn.IFS(M91=0,L91,M91&gt;0,(J91*L91+M91*O91)/(J91+M91))</f>
        <v>156000</v>
      </c>
      <c r="R91" s="0" t="s">
        <v>183</v>
      </c>
      <c r="S91" s="0" t="n">
        <v>2</v>
      </c>
      <c r="T91" s="0" t="n">
        <v>293437.481</v>
      </c>
      <c r="U91" s="0" t="n">
        <v>5696515.372</v>
      </c>
      <c r="V91" s="1" t="n">
        <v>21321.379093</v>
      </c>
      <c r="W91" s="1" t="n">
        <v>7786.8537095</v>
      </c>
      <c r="X91" s="0" t="n">
        <v>56</v>
      </c>
      <c r="Y91" s="7" t="n">
        <v>27.867143</v>
      </c>
      <c r="Z91" s="7" t="n">
        <v>27.455</v>
      </c>
      <c r="AA91" s="7" t="n">
        <v>4.673651</v>
      </c>
      <c r="AB91" s="15" t="n">
        <f aca="false">SQRT((T91-298142)^2+(U91-5697101)^2)/1000</f>
        <v>4.74082895449142</v>
      </c>
      <c r="AC91" s="0" t="n">
        <v>263</v>
      </c>
      <c r="AD91" s="13" t="n">
        <v>37</v>
      </c>
      <c r="AE91" s="13" t="n">
        <v>30</v>
      </c>
      <c r="AF91" s="13" t="n">
        <v>20.745562860004</v>
      </c>
      <c r="AG91" s="13" t="n">
        <v>17.2087276546048</v>
      </c>
      <c r="AH91" s="13" t="n">
        <v>24.9961698910742</v>
      </c>
      <c r="AI91" s="15" t="n">
        <v>192.270648297104</v>
      </c>
      <c r="AJ91" s="15" t="n">
        <v>101.330916336788</v>
      </c>
      <c r="AK91" s="15" t="n">
        <f aca="false">_xlfn.IFS(AND(H91="Pine",F91="n"),0.198*AF91^-0.757*AG91^1.342*AH91^0.642,AND(H91="Pine",F91="a"),0.144*AF91^-0.507*AG91^1.299*AH91^0.524,H91="Spruce",0.068*AF91^0.082*AG91^0.787*AH91^1.11,H91="Birch",0.183*AF91^-0.171*AG91^0.806*AH91^0.803,H91="Alder",0.048*AF91^0.156*AG91^0.514*AH91^1.165,H91="Oak",0.132*AF91^-0.037*AG91^0.633*AH91^1.039,H91="Aspen",0.445*AF91^0.651*AG91^-0.617*AH91^1.049)</f>
        <v>14.3140580149293</v>
      </c>
      <c r="AL91" s="15" t="n">
        <v>11.4980626385847</v>
      </c>
      <c r="AM91" s="15" t="n">
        <v>2.41818056671133</v>
      </c>
      <c r="AN91" s="15" t="n">
        <v>115.247159542084</v>
      </c>
      <c r="AO91" s="1" t="n">
        <v>216.876602172852</v>
      </c>
      <c r="AP91" s="1" t="n">
        <v>92.3072967529297</v>
      </c>
      <c r="AQ91" s="15" t="n">
        <v>16.81125831604</v>
      </c>
      <c r="AR91" s="15" t="n">
        <v>15.6254825592041</v>
      </c>
      <c r="AS91" s="15" t="n">
        <v>3.87714457511902</v>
      </c>
      <c r="AT91" s="1" t="n">
        <v>111.809921264648</v>
      </c>
      <c r="AU91" s="1" t="n">
        <v>197.502044677734</v>
      </c>
      <c r="AV91" s="1" t="n">
        <v>97.294189453125</v>
      </c>
      <c r="AW91" s="15" t="n">
        <v>14.5521593093872</v>
      </c>
      <c r="AX91" s="15" t="n">
        <v>11.9999313354492</v>
      </c>
      <c r="AY91" s="15" t="n">
        <v>3.99478578567505</v>
      </c>
      <c r="AZ91" s="1" t="n">
        <v>113.288909912109</v>
      </c>
      <c r="BA91" s="16" t="n">
        <f aca="false">_xlfn.IFS(AI91&lt;10,AI91,AI91&lt;250,AU91,AI91&gt;=250,AO91)</f>
        <v>197.502044677734</v>
      </c>
      <c r="BB91" s="17" t="n">
        <f aca="false">_xlfn.IFS(AI91&lt;10,AJ91,AI91&lt;250,AV91,AI91&gt;=250,AP91)*0.1</f>
        <v>9.7294189453125</v>
      </c>
      <c r="BC91" s="17" t="n">
        <f aca="false">_xlfn.IFS(AI91&lt;10,AK91,AI91&lt;250,AX91,AI91&gt;=250,AQ91)*0.1</f>
        <v>1.19999313354492</v>
      </c>
      <c r="BD91" s="4" t="n">
        <f aca="false">AR91*0.1</f>
        <v>1.56254825592041</v>
      </c>
      <c r="BE91" s="4" t="n">
        <f aca="false">AY91*0.1</f>
        <v>0.399478578567505</v>
      </c>
      <c r="BF91" s="3" t="n">
        <f aca="false">BB91+BD91+BE91</f>
        <v>11.6914457798004</v>
      </c>
      <c r="BG91" s="12" t="n">
        <v>499.801</v>
      </c>
      <c r="BH91" s="12" t="n">
        <f aca="false">BS91*0.04</f>
        <v>401.12</v>
      </c>
      <c r="BI91" s="7" t="n">
        <f aca="false">BH91/BG91</f>
        <v>0.802559418648622</v>
      </c>
      <c r="BJ91" s="12" t="n">
        <v>12.61</v>
      </c>
      <c r="BK91" s="12" t="n">
        <v>10028</v>
      </c>
      <c r="BL91" s="12" t="n">
        <v>0</v>
      </c>
      <c r="BM91" s="12" t="n">
        <v>21.259906769</v>
      </c>
      <c r="BN91" s="12" t="n">
        <v>15.81794795</v>
      </c>
      <c r="BO91" s="12" t="n">
        <v>3.3274599321</v>
      </c>
      <c r="BP91" s="12" t="n">
        <v>14.69671917</v>
      </c>
      <c r="BQ91" s="12" t="n">
        <v>16.547315598</v>
      </c>
      <c r="BR91" s="12" t="n">
        <v>17.83165741</v>
      </c>
      <c r="BS91" s="12" t="n">
        <v>10028</v>
      </c>
      <c r="BT91" s="12" t="n">
        <v>0.6012085676</v>
      </c>
      <c r="BU91" s="12" t="n">
        <v>21.334197998</v>
      </c>
      <c r="BV91" s="12" t="n">
        <v>15.34241507</v>
      </c>
      <c r="BW91" s="12" t="n">
        <v>3.6442921201</v>
      </c>
      <c r="BX91" s="12" t="n">
        <v>13.860982895</v>
      </c>
      <c r="BY91" s="12" t="n">
        <v>16.29404068</v>
      </c>
      <c r="BZ91" s="12" t="n">
        <v>17.798748016</v>
      </c>
      <c r="CA91" s="12" t="n">
        <v>15</v>
      </c>
      <c r="CB91" s="12" t="n">
        <v>241</v>
      </c>
      <c r="CC91" s="12" t="n">
        <v>94.210616204</v>
      </c>
      <c r="CD91" s="12" t="n">
        <v>30.426538299</v>
      </c>
      <c r="CE91" s="12" t="n">
        <v>71</v>
      </c>
      <c r="CF91" s="12" t="n">
        <v>92</v>
      </c>
      <c r="CG91" s="12" t="n">
        <v>116</v>
      </c>
      <c r="CH91" s="12" t="n">
        <v>19</v>
      </c>
      <c r="CI91" s="12" t="n">
        <v>243</v>
      </c>
      <c r="CJ91" s="12" t="n">
        <v>106.68834731</v>
      </c>
      <c r="CK91" s="12" t="n">
        <v>31.054047184</v>
      </c>
      <c r="CL91" s="12" t="n">
        <v>83</v>
      </c>
      <c r="CM91" s="12" t="n">
        <v>105</v>
      </c>
      <c r="CN91" s="12" t="n">
        <v>129</v>
      </c>
      <c r="CO91" s="12" t="n">
        <v>11</v>
      </c>
      <c r="CP91" s="12" t="n">
        <v>237</v>
      </c>
      <c r="CQ91" s="12" t="n">
        <v>77.274852744</v>
      </c>
      <c r="CR91" s="12" t="n">
        <v>25.266764485</v>
      </c>
      <c r="CS91" s="12" t="n">
        <v>58</v>
      </c>
      <c r="CT91" s="12" t="n">
        <v>75</v>
      </c>
      <c r="CU91" s="12" t="n">
        <v>94</v>
      </c>
      <c r="CV91" s="12" t="n">
        <v>0.004826026</v>
      </c>
      <c r="CW91" s="12" t="n">
        <v>0.0169732515</v>
      </c>
      <c r="CX91" s="12" t="n">
        <v>0.0053866709</v>
      </c>
      <c r="CY91" s="12" t="n">
        <v>0.0004475391</v>
      </c>
      <c r="CZ91" s="12" t="n">
        <v>0.0051126005</v>
      </c>
      <c r="DA91" s="12" t="n">
        <v>0.0052507035</v>
      </c>
      <c r="DB91" s="12" t="n">
        <v>0.0055122087</v>
      </c>
      <c r="DC91" s="12" t="n">
        <v>0.0048155803</v>
      </c>
      <c r="DD91" s="12" t="n">
        <v>0.0193027686</v>
      </c>
      <c r="DE91" s="12" t="n">
        <v>0.0054018253</v>
      </c>
      <c r="DF91" s="12" t="n">
        <v>0.0005112216</v>
      </c>
      <c r="DG91" s="12" t="n">
        <v>0.0051157959</v>
      </c>
      <c r="DH91" s="12" t="n">
        <v>0.0052538766</v>
      </c>
      <c r="DI91" s="12" t="n">
        <v>0.0055081234</v>
      </c>
      <c r="DJ91" s="12" t="n">
        <v>0.0048134332</v>
      </c>
      <c r="DK91" s="12" t="n">
        <v>0.0203258451</v>
      </c>
      <c r="DL91" s="12" t="n">
        <v>0.0054507341</v>
      </c>
      <c r="DM91" s="12" t="n">
        <v>0.0005412425</v>
      </c>
      <c r="DN91" s="12" t="n">
        <v>0.0051406207</v>
      </c>
      <c r="DO91" s="12" t="n">
        <v>0.0052973158</v>
      </c>
      <c r="DP91" s="12" t="n">
        <v>0.0055756741</v>
      </c>
      <c r="DQ91" s="12" t="n">
        <v>0.0069118836</v>
      </c>
      <c r="DR91" s="12" t="n">
        <v>0.8393533826</v>
      </c>
      <c r="DS91" s="12" t="n">
        <v>0.433302828</v>
      </c>
      <c r="DT91" s="12" t="n">
        <v>0.1094463553</v>
      </c>
      <c r="DU91" s="12" t="n">
        <v>0.3568261266</v>
      </c>
      <c r="DV91" s="12" t="n">
        <v>0.430773437</v>
      </c>
      <c r="DW91" s="12" t="n">
        <v>0.5072959065</v>
      </c>
      <c r="DX91" s="12" t="n">
        <v>17.83429718</v>
      </c>
      <c r="DY91" s="12" t="n">
        <v>3157.5581055</v>
      </c>
      <c r="DZ91" s="12" t="n">
        <v>491.01745944</v>
      </c>
      <c r="EA91" s="12" t="n">
        <v>243.72949755</v>
      </c>
      <c r="EB91" s="12" t="n">
        <v>313.4045105</v>
      </c>
      <c r="EC91" s="12" t="n">
        <v>469.58755493</v>
      </c>
      <c r="ED91" s="12" t="n">
        <v>636.35992432</v>
      </c>
      <c r="EE91" s="12" t="n">
        <v>10.63373661</v>
      </c>
      <c r="EF91" s="12" t="n">
        <v>2969.994873</v>
      </c>
      <c r="EG91" s="12" t="n">
        <v>465.68106304</v>
      </c>
      <c r="EH91" s="12" t="n">
        <v>234.86178378</v>
      </c>
      <c r="EI91" s="12" t="n">
        <v>295.14859009</v>
      </c>
      <c r="EJ91" s="12" t="n">
        <v>443.47131348</v>
      </c>
      <c r="EK91" s="12" t="n">
        <v>603.73718262</v>
      </c>
      <c r="EL91" s="12" t="n">
        <v>0.0214850195</v>
      </c>
      <c r="EM91" s="12" t="n">
        <v>0.384832859</v>
      </c>
      <c r="EN91" s="12" t="n">
        <v>0.0776381638</v>
      </c>
      <c r="EO91" s="12" t="n">
        <v>0.0288560495</v>
      </c>
      <c r="EP91" s="12" t="n">
        <v>0.0582143813</v>
      </c>
      <c r="EQ91" s="12" t="n">
        <v>0.0706898198</v>
      </c>
      <c r="ER91" s="12" t="n">
        <v>0.0900481045</v>
      </c>
      <c r="ES91" s="12" t="n">
        <v>0.01847318</v>
      </c>
      <c r="ET91" s="12" t="n">
        <v>0.8632541895</v>
      </c>
      <c r="EU91" s="12" t="n">
        <v>0.4863145739</v>
      </c>
      <c r="EV91" s="12" t="n">
        <v>0.119532399</v>
      </c>
      <c r="EW91" s="12" t="n">
        <v>0.4027282894</v>
      </c>
      <c r="EX91" s="12" t="n">
        <v>0.4848208427</v>
      </c>
      <c r="EY91" s="12" t="n">
        <v>0.5685774684</v>
      </c>
      <c r="EZ91" s="12" t="n">
        <v>0.01847318</v>
      </c>
      <c r="FA91" s="12" t="n">
        <v>0.8632541895</v>
      </c>
      <c r="FB91" s="12" t="n">
        <v>0.4863145739</v>
      </c>
      <c r="FC91" s="12" t="n">
        <v>0.119532399</v>
      </c>
      <c r="FD91" s="12" t="n">
        <v>0.4027282894</v>
      </c>
      <c r="FE91" s="12" t="n">
        <v>0.4848208427</v>
      </c>
      <c r="FF91" s="12" t="n">
        <v>0.5685774684</v>
      </c>
      <c r="FG91" s="12" t="n">
        <v>0.0238725562</v>
      </c>
      <c r="FH91" s="12" t="n">
        <v>0.3523531556</v>
      </c>
      <c r="FI91" s="12" t="n">
        <v>0.0753359926</v>
      </c>
      <c r="FJ91" s="12" t="n">
        <v>0.0275428909</v>
      </c>
      <c r="FK91" s="12" t="n">
        <v>0.0560845286</v>
      </c>
      <c r="FL91" s="12" t="n">
        <v>0.0686599538</v>
      </c>
      <c r="FM91" s="12" t="n">
        <v>0.0878338814</v>
      </c>
      <c r="FN91" s="12" t="n">
        <v>0.026330037</v>
      </c>
      <c r="FO91" s="12" t="n">
        <v>0.3875387311</v>
      </c>
      <c r="FP91" s="12" t="n">
        <v>0.0762291721</v>
      </c>
      <c r="FQ91" s="12" t="n">
        <v>0.0284772907</v>
      </c>
      <c r="FR91" s="12" t="n">
        <v>0.0565914996</v>
      </c>
      <c r="FS91" s="12" t="n">
        <v>0.0695555285</v>
      </c>
      <c r="FT91" s="12" t="n">
        <v>0.0884678811</v>
      </c>
      <c r="FU91" s="12" t="n">
        <v>0.026330037</v>
      </c>
      <c r="FV91" s="12" t="n">
        <v>0.3875387311</v>
      </c>
      <c r="FW91" s="12" t="n">
        <v>0.0762291721</v>
      </c>
      <c r="FX91" s="12" t="n">
        <v>0.0284772907</v>
      </c>
      <c r="FY91" s="12" t="n">
        <v>0.0565914996</v>
      </c>
      <c r="FZ91" s="12" t="n">
        <v>0.0695555285</v>
      </c>
      <c r="GA91" s="12" t="n">
        <v>0.0884678811</v>
      </c>
    </row>
    <row r="92" customFormat="false" ht="13.8" hidden="false" customHeight="false" outlineLevel="0" collapsed="false">
      <c r="A92" s="13" t="n">
        <v>91</v>
      </c>
      <c r="B92" s="13" t="n">
        <v>249.965217712587</v>
      </c>
      <c r="C92" s="13" t="n">
        <v>51.38535261</v>
      </c>
      <c r="D92" s="13" t="n">
        <v>30.02786636</v>
      </c>
      <c r="E92" s="13" t="n">
        <v>21.24</v>
      </c>
      <c r="F92" s="13" t="s">
        <v>181</v>
      </c>
      <c r="G92" s="13" t="n">
        <v>0</v>
      </c>
      <c r="H92" s="13" t="s">
        <v>185</v>
      </c>
      <c r="I92" s="13" t="n">
        <v>0</v>
      </c>
      <c r="J92" s="13" t="n">
        <v>100</v>
      </c>
      <c r="K92" s="13" t="n">
        <v>2800</v>
      </c>
      <c r="L92" s="13" t="n">
        <v>21400</v>
      </c>
      <c r="M92" s="13"/>
      <c r="N92" s="13"/>
      <c r="O92" s="13"/>
      <c r="P92" s="14" t="n">
        <f aca="false">_xlfn.IFS(M92=0,K92,M92&gt;0,(J92*K92+M92*N92)/(J92+M92))</f>
        <v>2800</v>
      </c>
      <c r="Q92" s="14" t="n">
        <f aca="false">_xlfn.IFS(M92=0,L92,M92&gt;0,(J92*L92+M92*O92)/(J92+M92))</f>
        <v>21400</v>
      </c>
      <c r="R92" s="0" t="s">
        <v>188</v>
      </c>
      <c r="S92" s="0" t="n">
        <v>2</v>
      </c>
      <c r="T92" s="0" t="n">
        <v>293207.012</v>
      </c>
      <c r="U92" s="0" t="n">
        <v>5696871.089</v>
      </c>
      <c r="V92" s="1" t="n">
        <v>3773.7530684</v>
      </c>
      <c r="W92" s="1" t="n">
        <v>1457.9845561</v>
      </c>
      <c r="X92" s="0" t="n">
        <v>10</v>
      </c>
      <c r="Y92" s="7" t="n">
        <v>4.076</v>
      </c>
      <c r="Z92" s="7" t="n">
        <v>3.965</v>
      </c>
      <c r="AA92" s="7" t="n">
        <v>0.427626</v>
      </c>
      <c r="AB92" s="15" t="n">
        <f aca="false">SQRT((T92-298142)^2+(U92-5697101)^2)/1000</f>
        <v>4.94034063886948</v>
      </c>
      <c r="AC92" s="0" t="n">
        <v>267</v>
      </c>
      <c r="AD92" s="13" t="n">
        <v>17</v>
      </c>
      <c r="AE92" s="13" t="n">
        <v>35</v>
      </c>
      <c r="AF92" s="13" t="n">
        <v>25.3458431445056</v>
      </c>
      <c r="AG92" s="13" t="n">
        <v>12.9663902618477</v>
      </c>
      <c r="AH92" s="13" t="n">
        <v>34.3141074624465</v>
      </c>
      <c r="AI92" s="15" t="n">
        <v>161.086975432636</v>
      </c>
      <c r="AJ92" s="15" t="n">
        <v>69.1007348455798</v>
      </c>
      <c r="AK92" s="15" t="n">
        <f aca="false">_xlfn.IFS(AND(H92="Pine",F92="n"),0.198*AF92^-0.757*AG92^1.342*AH92^0.642,AND(H92="Pine",F92="a"),0.144*AF92^-0.507*AG92^1.299*AH92^0.524,H92="Spruce",0.068*AF92^0.082*AG92^0.787*AH92^1.11,H92="Birch",0.183*AF92^-0.171*AG92^0.806*AH92^0.803,H92="Alder",0.048*AF92^0.156*AG92^0.514*AH92^1.165,H92="Oak",0.132*AF92^-0.037*AG92^0.633*AH92^1.039,H92="Aspen",0.445*AF92^0.651*AG92^-0.617*AH92^1.049)</f>
        <v>5.16516834833985</v>
      </c>
      <c r="AL92" s="15" t="n">
        <v>19.1386453797604</v>
      </c>
      <c r="AM92" s="15" t="n">
        <v>6.29607320059336</v>
      </c>
      <c r="AN92" s="15" t="n">
        <v>94.5354534259336</v>
      </c>
      <c r="AO92" s="1" t="n">
        <v>185.112380981445</v>
      </c>
      <c r="AP92" s="1" t="n">
        <v>88.7194900512695</v>
      </c>
      <c r="AQ92" s="15" t="n">
        <v>6.50309801101685</v>
      </c>
      <c r="AR92" s="15" t="n">
        <v>15.4873723983765</v>
      </c>
      <c r="AS92" s="15" t="n">
        <v>7.18179607391357</v>
      </c>
      <c r="AT92" s="1" t="n">
        <v>111.388656616211</v>
      </c>
      <c r="AU92" s="1" t="n">
        <v>201.856994628906</v>
      </c>
      <c r="AV92" s="1" t="n">
        <v>82.3672714233399</v>
      </c>
      <c r="AW92" s="15" t="n">
        <v>7.71573686599731</v>
      </c>
      <c r="AX92" s="15" t="n">
        <v>11.8637142181397</v>
      </c>
      <c r="AY92" s="15" t="n">
        <v>7.38382768630981</v>
      </c>
      <c r="AZ92" s="1" t="n">
        <v>101.614814758301</v>
      </c>
      <c r="BA92" s="16" t="n">
        <f aca="false">_xlfn.IFS(AI92&lt;10,AI92,AI92&lt;250,AU92,AI92&gt;=250,AO92)</f>
        <v>201.856994628906</v>
      </c>
      <c r="BB92" s="17" t="n">
        <f aca="false">_xlfn.IFS(AI92&lt;10,AJ92,AI92&lt;250,AV92,AI92&gt;=250,AP92)*0.1</f>
        <v>8.23672714233399</v>
      </c>
      <c r="BC92" s="17" t="n">
        <f aca="false">_xlfn.IFS(AI92&lt;10,AK92,AI92&lt;250,AX92,AI92&gt;=250,AQ92)*0.1</f>
        <v>1.18637142181397</v>
      </c>
      <c r="BD92" s="4" t="n">
        <f aca="false">AR92*0.1</f>
        <v>1.54873723983765</v>
      </c>
      <c r="BE92" s="4" t="n">
        <f aca="false">AY92*0.1</f>
        <v>0.738382768630981</v>
      </c>
      <c r="BF92" s="3" t="n">
        <f aca="false">BB92+BD92+BE92</f>
        <v>10.5238471508026</v>
      </c>
      <c r="BG92" s="12" t="n">
        <v>249.908</v>
      </c>
      <c r="BH92" s="12" t="n">
        <f aca="false">BS92*0.04</f>
        <v>168.68</v>
      </c>
      <c r="BI92" s="7" t="n">
        <f aca="false">BH92/BG92</f>
        <v>0.674968388366919</v>
      </c>
      <c r="BJ92" s="12" t="n">
        <v>8.92</v>
      </c>
      <c r="BK92" s="12" t="n">
        <v>4217</v>
      </c>
      <c r="BL92" s="12" t="n">
        <v>0</v>
      </c>
      <c r="BM92" s="12" t="n">
        <v>17.820070267</v>
      </c>
      <c r="BN92" s="12" t="n">
        <v>10.553247832</v>
      </c>
      <c r="BO92" s="12" t="n">
        <v>4.6122966983</v>
      </c>
      <c r="BP92" s="12" t="n">
        <v>7.6759147644</v>
      </c>
      <c r="BQ92" s="12" t="n">
        <v>11.168971062</v>
      </c>
      <c r="BR92" s="12" t="n">
        <v>14.428907394</v>
      </c>
      <c r="BS92" s="12" t="n">
        <v>4217</v>
      </c>
      <c r="BT92" s="12" t="n">
        <v>0.7814170122</v>
      </c>
      <c r="BU92" s="12" t="n">
        <v>18.032878876</v>
      </c>
      <c r="BV92" s="12" t="n">
        <v>11.193362947</v>
      </c>
      <c r="BW92" s="12" t="n">
        <v>3.8473316898</v>
      </c>
      <c r="BX92" s="12" t="n">
        <v>8.4173212051</v>
      </c>
      <c r="BY92" s="12" t="n">
        <v>11.489329338</v>
      </c>
      <c r="BZ92" s="12" t="n">
        <v>14.394662857</v>
      </c>
      <c r="CA92" s="12" t="n">
        <v>24</v>
      </c>
      <c r="CB92" s="12" t="n">
        <v>247</v>
      </c>
      <c r="CC92" s="12" t="n">
        <v>138.42314353</v>
      </c>
      <c r="CD92" s="12" t="n">
        <v>39.980273916</v>
      </c>
      <c r="CE92" s="12" t="n">
        <v>111</v>
      </c>
      <c r="CF92" s="12" t="n">
        <v>145</v>
      </c>
      <c r="CG92" s="12" t="n">
        <v>168</v>
      </c>
      <c r="CH92" s="12" t="n">
        <v>35</v>
      </c>
      <c r="CI92" s="12" t="n">
        <v>248</v>
      </c>
      <c r="CJ92" s="12" t="n">
        <v>160.54263554</v>
      </c>
      <c r="CK92" s="12" t="n">
        <v>42.900500525</v>
      </c>
      <c r="CL92" s="12" t="n">
        <v>130</v>
      </c>
      <c r="CM92" s="12" t="n">
        <v>170</v>
      </c>
      <c r="CN92" s="12" t="n">
        <v>196</v>
      </c>
      <c r="CO92" s="12" t="n">
        <v>28</v>
      </c>
      <c r="CP92" s="12" t="n">
        <v>207</v>
      </c>
      <c r="CQ92" s="12" t="n">
        <v>124.17659597</v>
      </c>
      <c r="CR92" s="12" t="n">
        <v>33.508630951</v>
      </c>
      <c r="CS92" s="12" t="n">
        <v>99</v>
      </c>
      <c r="CT92" s="12" t="n">
        <v>129</v>
      </c>
      <c r="CU92" s="12" t="n">
        <v>151</v>
      </c>
      <c r="CV92" s="12" t="n">
        <v>0.0048065009</v>
      </c>
      <c r="CW92" s="12" t="n">
        <v>0.0094723059</v>
      </c>
      <c r="CX92" s="12" t="n">
        <v>0.0051687168</v>
      </c>
      <c r="CY92" s="12" t="n">
        <v>0.0003192694</v>
      </c>
      <c r="CZ92" s="12" t="n">
        <v>0.0049856994</v>
      </c>
      <c r="DA92" s="12" t="n">
        <v>0.0050849109</v>
      </c>
      <c r="DB92" s="12" t="n">
        <v>0.0052397521</v>
      </c>
      <c r="DC92" s="12" t="n">
        <v>0.0047920439</v>
      </c>
      <c r="DD92" s="12" t="n">
        <v>0.0092004249</v>
      </c>
      <c r="DE92" s="12" t="n">
        <v>0.0051615823</v>
      </c>
      <c r="DF92" s="12" t="n">
        <v>0.0002946097</v>
      </c>
      <c r="DG92" s="12" t="n">
        <v>0.0049923109</v>
      </c>
      <c r="DH92" s="12" t="n">
        <v>0.0050846422</v>
      </c>
      <c r="DI92" s="12" t="n">
        <v>0.0052308505</v>
      </c>
      <c r="DJ92" s="12" t="n">
        <v>0.0047916579</v>
      </c>
      <c r="DK92" s="12" t="n">
        <v>0.0099132759</v>
      </c>
      <c r="DL92" s="12" t="n">
        <v>0.005183679</v>
      </c>
      <c r="DM92" s="12" t="n">
        <v>0.0003236458</v>
      </c>
      <c r="DN92" s="12" t="n">
        <v>0.005000703</v>
      </c>
      <c r="DO92" s="12" t="n">
        <v>0.0050979345</v>
      </c>
      <c r="DP92" s="12" t="n">
        <v>0.0052545769</v>
      </c>
      <c r="DQ92" s="12" t="n">
        <v>0.0747984201</v>
      </c>
      <c r="DR92" s="12" t="n">
        <v>0.8339563012</v>
      </c>
      <c r="DS92" s="12" t="n">
        <v>0.4657035732</v>
      </c>
      <c r="DT92" s="12" t="n">
        <v>0.1078333484</v>
      </c>
      <c r="DU92" s="12" t="n">
        <v>0.3914828897</v>
      </c>
      <c r="DV92" s="12" t="n">
        <v>0.4633395672</v>
      </c>
      <c r="DW92" s="12" t="n">
        <v>0.5385196805</v>
      </c>
      <c r="DX92" s="12" t="n">
        <v>38.502235413</v>
      </c>
      <c r="DY92" s="12" t="n">
        <v>2621.2949219</v>
      </c>
      <c r="DZ92" s="12" t="n">
        <v>899.61364167</v>
      </c>
      <c r="EA92" s="12" t="n">
        <v>422.65507309</v>
      </c>
      <c r="EB92" s="12" t="n">
        <v>574.13690186</v>
      </c>
      <c r="EC92" s="12" t="n">
        <v>851.97900391</v>
      </c>
      <c r="ED92" s="12" t="n">
        <v>1169.7696533</v>
      </c>
      <c r="EE92" s="12" t="n">
        <v>40.464866638</v>
      </c>
      <c r="EF92" s="12" t="n">
        <v>2634.963623</v>
      </c>
      <c r="EG92" s="12" t="n">
        <v>866.09995403</v>
      </c>
      <c r="EH92" s="12" t="n">
        <v>399.16126666</v>
      </c>
      <c r="EI92" s="12" t="n">
        <v>562.2956543</v>
      </c>
      <c r="EJ92" s="12" t="n">
        <v>824.86529541</v>
      </c>
      <c r="EK92" s="12" t="n">
        <v>1122.6094971</v>
      </c>
      <c r="EL92" s="12" t="n">
        <v>0.0165775046</v>
      </c>
      <c r="EM92" s="12" t="n">
        <v>0.2123583406</v>
      </c>
      <c r="EN92" s="12" t="n">
        <v>0.0575699522</v>
      </c>
      <c r="EO92" s="12" t="n">
        <v>0.0216849815</v>
      </c>
      <c r="EP92" s="12" t="n">
        <v>0.043324396</v>
      </c>
      <c r="EQ92" s="12" t="n">
        <v>0.0528142862</v>
      </c>
      <c r="ER92" s="12" t="n">
        <v>0.0655052885</v>
      </c>
      <c r="ES92" s="12" t="n">
        <v>0.0915260911</v>
      </c>
      <c r="ET92" s="12" t="n">
        <v>0.8764694929</v>
      </c>
      <c r="EU92" s="12" t="n">
        <v>0.5130705613</v>
      </c>
      <c r="EV92" s="12" t="n">
        <v>0.1187694209</v>
      </c>
      <c r="EW92" s="12" t="n">
        <v>0.4298274517</v>
      </c>
      <c r="EX92" s="12" t="n">
        <v>0.5118775964</v>
      </c>
      <c r="EY92" s="12" t="n">
        <v>0.5980117917</v>
      </c>
      <c r="EZ92" s="12" t="n">
        <v>0.0915260911</v>
      </c>
      <c r="FA92" s="12" t="n">
        <v>0.8764694929</v>
      </c>
      <c r="FB92" s="12" t="n">
        <v>0.5130705613</v>
      </c>
      <c r="FC92" s="12" t="n">
        <v>0.1187694209</v>
      </c>
      <c r="FD92" s="12" t="n">
        <v>0.4298274517</v>
      </c>
      <c r="FE92" s="12" t="n">
        <v>0.5118775964</v>
      </c>
      <c r="FF92" s="12" t="n">
        <v>0.5980117917</v>
      </c>
      <c r="FG92" s="12" t="n">
        <v>0.0170443933</v>
      </c>
      <c r="FH92" s="12" t="n">
        <v>0.2154379934</v>
      </c>
      <c r="FI92" s="12" t="n">
        <v>0.0572437446</v>
      </c>
      <c r="FJ92" s="12" t="n">
        <v>0.0217783716</v>
      </c>
      <c r="FK92" s="12" t="n">
        <v>0.0425251275</v>
      </c>
      <c r="FL92" s="12" t="n">
        <v>0.0527014956</v>
      </c>
      <c r="FM92" s="12" t="n">
        <v>0.0659541488</v>
      </c>
      <c r="FN92" s="12" t="n">
        <v>0.0183542557</v>
      </c>
      <c r="FO92" s="12" t="n">
        <v>0.2244427651</v>
      </c>
      <c r="FP92" s="12" t="n">
        <v>0.0567840809</v>
      </c>
      <c r="FQ92" s="12" t="n">
        <v>0.0213240871</v>
      </c>
      <c r="FR92" s="12" t="n">
        <v>0.0426151603</v>
      </c>
      <c r="FS92" s="12" t="n">
        <v>0.0521574989</v>
      </c>
      <c r="FT92" s="12" t="n">
        <v>0.065691039</v>
      </c>
      <c r="FU92" s="12" t="n">
        <v>0.0183542557</v>
      </c>
      <c r="FV92" s="12" t="n">
        <v>0.2244427651</v>
      </c>
      <c r="FW92" s="12" t="n">
        <v>0.0567840809</v>
      </c>
      <c r="FX92" s="12" t="n">
        <v>0.0213240871</v>
      </c>
      <c r="FY92" s="12" t="n">
        <v>0.0426151603</v>
      </c>
      <c r="FZ92" s="12" t="n">
        <v>0.0521574989</v>
      </c>
      <c r="GA92" s="12" t="n">
        <v>0.065691039</v>
      </c>
    </row>
    <row r="93" customFormat="false" ht="13.8" hidden="false" customHeight="false" outlineLevel="0" collapsed="false">
      <c r="A93" s="13" t="n">
        <v>92</v>
      </c>
      <c r="B93" s="13" t="n">
        <v>249.965217712587</v>
      </c>
      <c r="C93" s="13" t="n">
        <v>51.35412633</v>
      </c>
      <c r="D93" s="13" t="n">
        <v>29.98933911</v>
      </c>
      <c r="E93" s="13" t="n">
        <v>37.93</v>
      </c>
      <c r="F93" s="13" t="s">
        <v>181</v>
      </c>
      <c r="G93" s="13" t="n">
        <v>0</v>
      </c>
      <c r="H93" s="13" t="s">
        <v>185</v>
      </c>
      <c r="I93" s="13" t="n">
        <v>0</v>
      </c>
      <c r="J93" s="13" t="n">
        <v>100</v>
      </c>
      <c r="K93" s="13" t="n">
        <v>59</v>
      </c>
      <c r="L93" s="13" t="n">
        <v>842</v>
      </c>
      <c r="M93" s="13"/>
      <c r="N93" s="13"/>
      <c r="O93" s="13"/>
      <c r="P93" s="14" t="n">
        <f aca="false">_xlfn.IFS(M93=0,K93,M93&gt;0,(J93*K93+M93*N93)/(J93+M93))</f>
        <v>59</v>
      </c>
      <c r="Q93" s="14" t="n">
        <f aca="false">_xlfn.IFS(M93=0,L93,M93&gt;0,(J93*L93+M93*O93)/(J93+M93))</f>
        <v>842</v>
      </c>
      <c r="R93" s="0" t="s">
        <v>183</v>
      </c>
      <c r="S93" s="0" t="n">
        <v>2</v>
      </c>
      <c r="T93" s="0" t="n">
        <v>290409.424</v>
      </c>
      <c r="U93" s="0" t="n">
        <v>5693514.85</v>
      </c>
      <c r="V93" s="1" t="n">
        <v>785.41556116</v>
      </c>
      <c r="W93" s="1" t="n">
        <v>155.66859567</v>
      </c>
      <c r="X93" s="0" t="n">
        <v>42</v>
      </c>
      <c r="Y93" s="7" t="n">
        <v>0.629524</v>
      </c>
      <c r="Z93" s="7" t="n">
        <v>0.61</v>
      </c>
      <c r="AA93" s="7" t="n">
        <v>0.062257</v>
      </c>
      <c r="AB93" s="15" t="n">
        <f aca="false">SQRT((T93-298142)^2+(U93-5697101)^2)/1000</f>
        <v>8.5236848497747</v>
      </c>
      <c r="AC93" s="0" t="n">
        <v>245</v>
      </c>
      <c r="AD93" s="13" t="n">
        <v>36</v>
      </c>
      <c r="AE93" s="13" t="n">
        <v>35</v>
      </c>
      <c r="AF93" s="13" t="n">
        <v>19.2137103826061</v>
      </c>
      <c r="AG93" s="13" t="n">
        <v>12.4017887900405</v>
      </c>
      <c r="AH93" s="13" t="n">
        <v>41.7575760622574</v>
      </c>
      <c r="AI93" s="15" t="n">
        <v>193.631082470516</v>
      </c>
      <c r="AJ93" s="15" t="n">
        <v>83.8595699498034</v>
      </c>
      <c r="AK93" s="15" t="n">
        <f aca="false">_xlfn.IFS(AND(H93="Pine",F93="n"),0.198*AF93^-0.757*AG93^1.342*AH93^0.642,AND(H93="Pine",F93="a"),0.144*AF93^-0.507*AG93^1.299*AH93^0.524,H93="Spruce",0.068*AF93^0.082*AG93^0.787*AH93^1.11,H93="Birch",0.183*AF93^-0.171*AG93^0.806*AH93^0.803,H93="Alder",0.048*AF93^0.156*AG93^0.514*AH93^1.165,H93="Oak",0.132*AF93^-0.037*AG93^0.633*AH93^1.039,H93="Aspen",0.445*AF93^0.651*AG93^-0.617*AH93^1.049)</f>
        <v>6.80674535618974</v>
      </c>
      <c r="AL93" s="15" t="n">
        <v>18.6730785725063</v>
      </c>
      <c r="AM93" s="15" t="n">
        <v>7.63644322328695</v>
      </c>
      <c r="AN93" s="15" t="n">
        <v>110.169091745597</v>
      </c>
      <c r="AO93" s="1" t="n">
        <v>210.249359130859</v>
      </c>
      <c r="AP93" s="1" t="n">
        <v>106.958435058594</v>
      </c>
      <c r="AQ93" s="15" t="n">
        <v>9.4909086227417</v>
      </c>
      <c r="AR93" s="15" t="n">
        <v>16.745906829834</v>
      </c>
      <c r="AS93" s="15" t="n">
        <v>7.37450361251831</v>
      </c>
      <c r="AT93" s="1" t="n">
        <v>131.078842163086</v>
      </c>
      <c r="AU93" s="1" t="n">
        <v>220.333129882812</v>
      </c>
      <c r="AV93" s="1" t="n">
        <v>93.6212615966797</v>
      </c>
      <c r="AW93" s="15" t="n">
        <v>8.2818775177002</v>
      </c>
      <c r="AX93" s="15" t="n">
        <v>13.9521579742432</v>
      </c>
      <c r="AY93" s="15" t="n">
        <v>11.2117214202881</v>
      </c>
      <c r="AZ93" s="1" t="n">
        <v>118.785140991211</v>
      </c>
      <c r="BA93" s="16" t="n">
        <f aca="false">_xlfn.IFS(AI93&lt;10,AI93,AI93&lt;250,AU93,AI93&gt;=250,AO93)</f>
        <v>220.333129882812</v>
      </c>
      <c r="BB93" s="17" t="n">
        <f aca="false">_xlfn.IFS(AI93&lt;10,AJ93,AI93&lt;250,AV93,AI93&gt;=250,AP93)*0.1</f>
        <v>9.36212615966797</v>
      </c>
      <c r="BC93" s="17" t="n">
        <f aca="false">_xlfn.IFS(AI93&lt;10,AK93,AI93&lt;250,AX93,AI93&gt;=250,AQ93)*0.1</f>
        <v>1.39521579742432</v>
      </c>
      <c r="BD93" s="4" t="n">
        <f aca="false">AR93*0.1</f>
        <v>1.6745906829834</v>
      </c>
      <c r="BE93" s="4" t="n">
        <f aca="false">AY93*0.1</f>
        <v>1.12117214202881</v>
      </c>
      <c r="BF93" s="3" t="n">
        <f aca="false">BB93+BD93+BE93</f>
        <v>12.1578889846802</v>
      </c>
      <c r="BG93" s="12" t="n">
        <v>249.901</v>
      </c>
      <c r="BH93" s="12" t="n">
        <f aca="false">BS93*0.04</f>
        <v>246.52</v>
      </c>
      <c r="BI93" s="7" t="n">
        <f aca="false">BH93/BG93</f>
        <v>0.98647064237438</v>
      </c>
      <c r="BJ93" s="12" t="n">
        <v>8.92</v>
      </c>
      <c r="BK93" s="12" t="n">
        <v>6159</v>
      </c>
      <c r="BL93" s="12" t="n">
        <v>5.8463234901</v>
      </c>
      <c r="BM93" s="12" t="n">
        <v>14.277429581</v>
      </c>
      <c r="BN93" s="12" t="n">
        <v>10.973541228</v>
      </c>
      <c r="BO93" s="12" t="n">
        <v>1.626881714</v>
      </c>
      <c r="BP93" s="12" t="n">
        <v>10.077833176</v>
      </c>
      <c r="BQ93" s="12" t="n">
        <v>11.396784782</v>
      </c>
      <c r="BR93" s="12" t="n">
        <v>12.097032547</v>
      </c>
      <c r="BS93" s="12" t="n">
        <v>6163</v>
      </c>
      <c r="BT93" s="12" t="n">
        <v>1.9810174704</v>
      </c>
      <c r="BU93" s="12" t="n">
        <v>14.512098312</v>
      </c>
      <c r="BV93" s="12" t="n">
        <v>11.061892131</v>
      </c>
      <c r="BW93" s="12" t="n">
        <v>1.7093227059</v>
      </c>
      <c r="BX93" s="12" t="n">
        <v>10.131020546</v>
      </c>
      <c r="BY93" s="12" t="n">
        <v>11.503580093</v>
      </c>
      <c r="BZ93" s="12" t="n">
        <v>12.255282402</v>
      </c>
      <c r="CA93" s="12" t="n">
        <v>4</v>
      </c>
      <c r="CB93" s="12" t="n">
        <v>248</v>
      </c>
      <c r="CC93" s="12" t="n">
        <v>99.012009332</v>
      </c>
      <c r="CD93" s="12" t="n">
        <v>46.363473319</v>
      </c>
      <c r="CE93" s="12" t="n">
        <v>57</v>
      </c>
      <c r="CF93" s="12" t="n">
        <v>103</v>
      </c>
      <c r="CG93" s="12" t="n">
        <v>139</v>
      </c>
      <c r="CH93" s="12" t="n">
        <v>10</v>
      </c>
      <c r="CI93" s="12" t="n">
        <v>250</v>
      </c>
      <c r="CJ93" s="12" t="n">
        <v>123.64809988</v>
      </c>
      <c r="CK93" s="12" t="n">
        <v>54.752792309</v>
      </c>
      <c r="CL93" s="12" t="n">
        <v>76</v>
      </c>
      <c r="CM93" s="12" t="n">
        <v>130</v>
      </c>
      <c r="CN93" s="12" t="n">
        <v>171</v>
      </c>
      <c r="CO93" s="12" t="n">
        <v>6</v>
      </c>
      <c r="CP93" s="12" t="n">
        <v>249</v>
      </c>
      <c r="CQ93" s="12" t="n">
        <v>90.560742071</v>
      </c>
      <c r="CR93" s="12" t="n">
        <v>40.707515044</v>
      </c>
      <c r="CS93" s="12" t="n">
        <v>55</v>
      </c>
      <c r="CT93" s="12" t="n">
        <v>92</v>
      </c>
      <c r="CU93" s="12" t="n">
        <v>125</v>
      </c>
      <c r="CV93" s="12" t="n">
        <v>0.0047859009</v>
      </c>
      <c r="CW93" s="12" t="n">
        <v>0.0458215177</v>
      </c>
      <c r="CX93" s="12" t="n">
        <v>0.0052797939</v>
      </c>
      <c r="CY93" s="12" t="n">
        <v>0.0013871805</v>
      </c>
      <c r="CZ93" s="12" t="n">
        <v>0.0049559022</v>
      </c>
      <c r="DA93" s="12" t="n">
        <v>0.0050245747</v>
      </c>
      <c r="DB93" s="12" t="n">
        <v>0.0051486101</v>
      </c>
      <c r="DC93" s="12" t="n">
        <v>0.0047846488</v>
      </c>
      <c r="DD93" s="12" t="n">
        <v>0.0482503064</v>
      </c>
      <c r="DE93" s="12" t="n">
        <v>0.0052652936</v>
      </c>
      <c r="DF93" s="12" t="n">
        <v>0.0014571915</v>
      </c>
      <c r="DG93" s="12" t="n">
        <v>0.0049373866</v>
      </c>
      <c r="DH93" s="12" t="n">
        <v>0.0050049736</v>
      </c>
      <c r="DI93" s="12" t="n">
        <v>0.0051226835</v>
      </c>
      <c r="DJ93" s="12" t="n">
        <v>0.0047759595</v>
      </c>
      <c r="DK93" s="12" t="n">
        <v>0.0568516217</v>
      </c>
      <c r="DL93" s="12" t="n">
        <v>0.0053070236</v>
      </c>
      <c r="DM93" s="12" t="n">
        <v>0.0016629279</v>
      </c>
      <c r="DN93" s="12" t="n">
        <v>0.0049602757</v>
      </c>
      <c r="DO93" s="12" t="n">
        <v>0.0050320299</v>
      </c>
      <c r="DP93" s="12" t="n">
        <v>0.005159541</v>
      </c>
      <c r="DQ93" s="12" t="n">
        <v>3.2811756134</v>
      </c>
      <c r="DR93" s="12" t="n">
        <v>3348.1447754</v>
      </c>
      <c r="DS93" s="12" t="n">
        <v>1159.8385059</v>
      </c>
      <c r="DT93" s="12" t="n">
        <v>466.54441424</v>
      </c>
      <c r="DU93" s="12" t="n">
        <v>869.06256104</v>
      </c>
      <c r="DV93" s="12" t="n">
        <v>1173.5275879</v>
      </c>
      <c r="DW93" s="12" t="n">
        <v>1462.6025391</v>
      </c>
      <c r="DX93" s="12" t="n">
        <v>2.9777522087</v>
      </c>
      <c r="DY93" s="12" t="n">
        <v>3401.7211914</v>
      </c>
      <c r="DZ93" s="12" t="n">
        <v>1241.3390908</v>
      </c>
      <c r="EA93" s="12" t="n">
        <v>505.60516412</v>
      </c>
      <c r="EB93" s="12" t="n">
        <v>917.89031982</v>
      </c>
      <c r="EC93" s="12" t="n">
        <v>1249.5064697</v>
      </c>
      <c r="ED93" s="12" t="n">
        <v>1571.37854</v>
      </c>
      <c r="EE93" s="12" t="n">
        <v>3.9018948078</v>
      </c>
      <c r="EF93" s="12" t="n">
        <v>3533.2851563</v>
      </c>
      <c r="EG93" s="12" t="n">
        <v>1112.1024475</v>
      </c>
      <c r="EH93" s="12" t="n">
        <v>440.6047205</v>
      </c>
      <c r="EI93" s="12" t="n">
        <v>842.20269775</v>
      </c>
      <c r="EJ93" s="12" t="n">
        <v>1127.777832</v>
      </c>
      <c r="EK93" s="12" t="n">
        <v>1399.1741943</v>
      </c>
      <c r="EL93" s="12" t="n">
        <v>0.1374541819</v>
      </c>
      <c r="EM93" s="12" t="n">
        <v>0.8534273505</v>
      </c>
      <c r="EN93" s="12" t="n">
        <v>0.5328241381</v>
      </c>
      <c r="EO93" s="12" t="n">
        <v>0.1160678738</v>
      </c>
      <c r="EP93" s="12" t="n">
        <v>0.4510996044</v>
      </c>
      <c r="EQ93" s="12" t="n">
        <v>0.5345184207</v>
      </c>
      <c r="ER93" s="12" t="n">
        <v>0.6164718866</v>
      </c>
      <c r="ES93" s="12" t="n">
        <v>0.1627105176</v>
      </c>
      <c r="ET93" s="12" t="n">
        <v>0.8774128556</v>
      </c>
      <c r="EU93" s="12" t="n">
        <v>0.5661264196</v>
      </c>
      <c r="EV93" s="12" t="n">
        <v>0.1173088961</v>
      </c>
      <c r="EW93" s="12" t="n">
        <v>0.4839827716</v>
      </c>
      <c r="EX93" s="12" t="n">
        <v>0.5694044828</v>
      </c>
      <c r="EY93" s="12" t="n">
        <v>0.6518095732</v>
      </c>
      <c r="EZ93" s="12" t="n">
        <v>0.1012287214</v>
      </c>
      <c r="FA93" s="12" t="n">
        <v>0.8477209806</v>
      </c>
      <c r="FB93" s="12" t="n">
        <v>0.507909651</v>
      </c>
      <c r="FC93" s="12" t="n">
        <v>0.1088163463</v>
      </c>
      <c r="FD93" s="12" t="n">
        <v>0.4311197102</v>
      </c>
      <c r="FE93" s="12" t="n">
        <v>0.5069648624</v>
      </c>
      <c r="FF93" s="12" t="n">
        <v>0.5831715465</v>
      </c>
      <c r="FG93" s="12" t="n">
        <v>0.0191708691</v>
      </c>
      <c r="FH93" s="12" t="n">
        <v>0.4984661341</v>
      </c>
      <c r="FI93" s="12" t="n">
        <v>0.0569420389</v>
      </c>
      <c r="FJ93" s="12" t="n">
        <v>0.0401707271</v>
      </c>
      <c r="FK93" s="12" t="n">
        <v>0.0381564163</v>
      </c>
      <c r="FL93" s="12" t="n">
        <v>0.0450780839</v>
      </c>
      <c r="FM93" s="12" t="n">
        <v>0.057271678</v>
      </c>
      <c r="FN93" s="12" t="n">
        <v>0.0171936043</v>
      </c>
      <c r="FO93" s="12" t="n">
        <v>0.5208923817</v>
      </c>
      <c r="FP93" s="12" t="n">
        <v>0.0559760436</v>
      </c>
      <c r="FQ93" s="12" t="n">
        <v>0.0402045942</v>
      </c>
      <c r="FR93" s="12" t="n">
        <v>0.0369522795</v>
      </c>
      <c r="FS93" s="12" t="n">
        <v>0.0443337262</v>
      </c>
      <c r="FT93" s="12" t="n">
        <v>0.0562621728</v>
      </c>
      <c r="FU93" s="12" t="n">
        <v>0.0161220077</v>
      </c>
      <c r="FV93" s="12" t="n">
        <v>0.5250406265</v>
      </c>
      <c r="FW93" s="12" t="n">
        <v>0.0577238777</v>
      </c>
      <c r="FX93" s="12" t="n">
        <v>0.0405744881</v>
      </c>
      <c r="FY93" s="12" t="n">
        <v>0.0384546071</v>
      </c>
      <c r="FZ93" s="12" t="n">
        <v>0.0456958078</v>
      </c>
      <c r="GA93" s="12" t="n">
        <v>0.057751663</v>
      </c>
    </row>
    <row r="94" customFormat="false" ht="13.8" hidden="false" customHeight="false" outlineLevel="0" collapsed="false">
      <c r="A94" s="13" t="n">
        <v>93</v>
      </c>
      <c r="B94" s="13" t="n">
        <v>500.343869018386</v>
      </c>
      <c r="C94" s="13" t="n">
        <v>51.3542819</v>
      </c>
      <c r="D94" s="13" t="n">
        <v>29.99014914</v>
      </c>
      <c r="E94" s="13" t="n">
        <v>34.89</v>
      </c>
      <c r="F94" s="13" t="s">
        <v>181</v>
      </c>
      <c r="G94" s="13" t="n">
        <v>0</v>
      </c>
      <c r="H94" s="13" t="s">
        <v>185</v>
      </c>
      <c r="I94" s="13" t="n">
        <v>0</v>
      </c>
      <c r="J94" s="13" t="n">
        <v>100</v>
      </c>
      <c r="K94" s="13" t="n">
        <v>46</v>
      </c>
      <c r="L94" s="13" t="n">
        <v>1000</v>
      </c>
      <c r="M94" s="13"/>
      <c r="N94" s="13"/>
      <c r="O94" s="13"/>
      <c r="P94" s="14" t="n">
        <f aca="false">_xlfn.IFS(M94=0,K94,M94&gt;0,(J94*K94+M94*N94)/(J94+M94))</f>
        <v>46</v>
      </c>
      <c r="Q94" s="14" t="n">
        <f aca="false">_xlfn.IFS(M94=0,L94,M94&gt;0,(J94*L94+M94*O94)/(J94+M94))</f>
        <v>1000</v>
      </c>
      <c r="R94" s="0" t="s">
        <v>183</v>
      </c>
      <c r="S94" s="0" t="n">
        <v>2</v>
      </c>
      <c r="T94" s="0" t="n">
        <v>290455.952</v>
      </c>
      <c r="U94" s="0" t="n">
        <v>5693569.745</v>
      </c>
      <c r="V94" s="1" t="n">
        <v>821.82576179</v>
      </c>
      <c r="W94" s="1" t="n">
        <v>165.48997584</v>
      </c>
      <c r="X94" s="0" t="n">
        <v>123</v>
      </c>
      <c r="Y94" s="7" t="n">
        <v>0.699187</v>
      </c>
      <c r="Z94" s="7" t="n">
        <v>0.71</v>
      </c>
      <c r="AA94" s="7" t="n">
        <v>0.08483</v>
      </c>
      <c r="AB94" s="15" t="n">
        <f aca="false">SQRT((T94-298142)^2+(U94-5697101)^2)/1000</f>
        <v>8.45843340893149</v>
      </c>
      <c r="AC94" s="0" t="n">
        <v>245</v>
      </c>
      <c r="AD94" s="13" t="n">
        <v>35</v>
      </c>
      <c r="AE94" s="13" t="n">
        <v>35</v>
      </c>
      <c r="AF94" s="13" t="n">
        <v>22.5882396708679</v>
      </c>
      <c r="AG94" s="13" t="n">
        <v>11.3795494235341</v>
      </c>
      <c r="AH94" s="13" t="n">
        <v>28.0320021297917</v>
      </c>
      <c r="AI94" s="15" t="n">
        <v>119.928719970004</v>
      </c>
      <c r="AJ94" s="15" t="n">
        <v>50.4025352070297</v>
      </c>
      <c r="AK94" s="15" t="n">
        <f aca="false">_xlfn.IFS(AND(H94="Pine",F94="n"),0.198*AF94^-0.757*AG94^1.342*AH94^0.642,AND(H94="Pine",F94="a"),0.144*AF94^-0.507*AG94^1.299*AH94^0.524,H94="Spruce",0.068*AF94^0.082*AG94^0.787*AH94^1.11,H94="Birch",0.183*AF94^-0.171*AG94^0.806*AH94^0.803,H94="Alder",0.048*AF94^0.156*AG94^0.514*AH94^1.165,H94="Oak",0.132*AF94^-0.037*AG94^0.633*AH94^1.039,H94="Aspen",0.445*AF94^0.651*AG94^-0.617*AH94^1.049)</f>
        <v>4.15422491140894</v>
      </c>
      <c r="AL94" s="15" t="n">
        <v>16.3437804360997</v>
      </c>
      <c r="AM94" s="15" t="n">
        <v>5.7721143527878</v>
      </c>
      <c r="AN94" s="15" t="n">
        <v>72.5184299959172</v>
      </c>
      <c r="AO94" s="1" t="n">
        <v>167.668731689453</v>
      </c>
      <c r="AP94" s="1" t="n">
        <v>64.6815567016602</v>
      </c>
      <c r="AQ94" s="15" t="n">
        <v>7.58424854278565</v>
      </c>
      <c r="AR94" s="15" t="n">
        <v>11.2813520431519</v>
      </c>
      <c r="AS94" s="15" t="n">
        <v>6.45758199691772</v>
      </c>
      <c r="AT94" s="1" t="n">
        <v>82.4204864501953</v>
      </c>
      <c r="AU94" s="1" t="n">
        <v>155.250671386719</v>
      </c>
      <c r="AV94" s="1" t="n">
        <v>65.3637847900391</v>
      </c>
      <c r="AW94" s="15" t="n">
        <v>6.49892568588257</v>
      </c>
      <c r="AX94" s="15" t="n">
        <v>8.72177505493164</v>
      </c>
      <c r="AY94" s="15" t="n">
        <v>6.813307762146</v>
      </c>
      <c r="AZ94" s="1" t="n">
        <v>80.8988647460938</v>
      </c>
      <c r="BA94" s="16" t="n">
        <f aca="false">_xlfn.IFS(AI94&lt;10,AI94,AI94&lt;250,AU94,AI94&gt;=250,AO94)</f>
        <v>155.250671386719</v>
      </c>
      <c r="BB94" s="17" t="n">
        <f aca="false">_xlfn.IFS(AI94&lt;10,AJ94,AI94&lt;250,AV94,AI94&gt;=250,AP94)*0.1</f>
        <v>6.53637847900391</v>
      </c>
      <c r="BC94" s="17" t="n">
        <f aca="false">_xlfn.IFS(AI94&lt;10,AK94,AI94&lt;250,AX94,AI94&gt;=250,AQ94)*0.1</f>
        <v>0.872177505493164</v>
      </c>
      <c r="BD94" s="4" t="n">
        <f aca="false">AR94*0.1</f>
        <v>1.12813520431519</v>
      </c>
      <c r="BE94" s="4" t="n">
        <f aca="false">AY94*0.1</f>
        <v>0.6813307762146</v>
      </c>
      <c r="BF94" s="3" t="n">
        <f aca="false">BB94+BD94+BE94</f>
        <v>8.3458444595337</v>
      </c>
      <c r="BG94" s="12" t="n">
        <v>499.786</v>
      </c>
      <c r="BH94" s="12" t="n">
        <f aca="false">BS94*0.04</f>
        <v>451.88</v>
      </c>
      <c r="BI94" s="7" t="n">
        <f aca="false">BH94/BG94</f>
        <v>0.904146974905259</v>
      </c>
      <c r="BJ94" s="12" t="n">
        <v>12.61</v>
      </c>
      <c r="BK94" s="12" t="n">
        <v>11303</v>
      </c>
      <c r="BL94" s="12" t="n">
        <v>4.0266E-006</v>
      </c>
      <c r="BM94" s="12" t="n">
        <v>13.874821663</v>
      </c>
      <c r="BN94" s="12" t="n">
        <v>8.7265862622</v>
      </c>
      <c r="BO94" s="12" t="n">
        <v>2.5877407008</v>
      </c>
      <c r="BP94" s="12" t="n">
        <v>7.0650410652</v>
      </c>
      <c r="BQ94" s="12" t="n">
        <v>9.171918869</v>
      </c>
      <c r="BR94" s="12" t="n">
        <v>10.623728752</v>
      </c>
      <c r="BS94" s="12" t="n">
        <v>11297</v>
      </c>
      <c r="BT94" s="12" t="n">
        <v>0.5543079376</v>
      </c>
      <c r="BU94" s="12" t="n">
        <v>13.786723137</v>
      </c>
      <c r="BV94" s="12" t="n">
        <v>8.8009898989</v>
      </c>
      <c r="BW94" s="12" t="n">
        <v>2.678493835</v>
      </c>
      <c r="BX94" s="12" t="n">
        <v>7.0477433205</v>
      </c>
      <c r="BY94" s="12" t="n">
        <v>9.3119316101</v>
      </c>
      <c r="BZ94" s="12" t="n">
        <v>10.781409264</v>
      </c>
      <c r="CA94" s="12" t="n">
        <v>7</v>
      </c>
      <c r="CB94" s="12" t="n">
        <v>197</v>
      </c>
      <c r="CC94" s="12" t="n">
        <v>76.511394617</v>
      </c>
      <c r="CD94" s="12" t="n">
        <v>37.029700104</v>
      </c>
      <c r="CE94" s="12" t="n">
        <v>43</v>
      </c>
      <c r="CF94" s="12" t="n">
        <v>72</v>
      </c>
      <c r="CG94" s="12" t="n">
        <v>106</v>
      </c>
      <c r="CH94" s="12" t="n">
        <v>12</v>
      </c>
      <c r="CI94" s="12" t="n">
        <v>227</v>
      </c>
      <c r="CJ94" s="12" t="n">
        <v>101.61645616</v>
      </c>
      <c r="CK94" s="12" t="n">
        <v>45.291708074</v>
      </c>
      <c r="CL94" s="12" t="n">
        <v>60</v>
      </c>
      <c r="CM94" s="12" t="n">
        <v>100</v>
      </c>
      <c r="CN94" s="12" t="n">
        <v>139</v>
      </c>
      <c r="CO94" s="12" t="n">
        <v>10</v>
      </c>
      <c r="CP94" s="12" t="n">
        <v>190</v>
      </c>
      <c r="CQ94" s="12" t="n">
        <v>82.691953349</v>
      </c>
      <c r="CR94" s="12" t="n">
        <v>33.795287483</v>
      </c>
      <c r="CS94" s="12" t="n">
        <v>53</v>
      </c>
      <c r="CT94" s="12" t="n">
        <v>80</v>
      </c>
      <c r="CU94" s="12" t="n">
        <v>109</v>
      </c>
      <c r="CV94" s="12" t="n">
        <v>0.0048110564</v>
      </c>
      <c r="CW94" s="12" t="n">
        <v>0.0901329294</v>
      </c>
      <c r="CX94" s="12" t="n">
        <v>0.0059439276</v>
      </c>
      <c r="CY94" s="12" t="n">
        <v>0.0025904883</v>
      </c>
      <c r="CZ94" s="12" t="n">
        <v>0.0050586681</v>
      </c>
      <c r="DA94" s="12" t="n">
        <v>0.0052079279</v>
      </c>
      <c r="DB94" s="12" t="n">
        <v>0.0056770435</v>
      </c>
      <c r="DC94" s="12" t="n">
        <v>0.004788904</v>
      </c>
      <c r="DD94" s="12" t="n">
        <v>0.0617047586</v>
      </c>
      <c r="DE94" s="12" t="n">
        <v>0.0058502772</v>
      </c>
      <c r="DF94" s="12" t="n">
        <v>0.0022766711</v>
      </c>
      <c r="DG94" s="12" t="n">
        <v>0.005039244</v>
      </c>
      <c r="DH94" s="12" t="n">
        <v>0.0051825903</v>
      </c>
      <c r="DI94" s="12" t="n">
        <v>0.005590762</v>
      </c>
      <c r="DJ94" s="12" t="n">
        <v>0.0048187287</v>
      </c>
      <c r="DK94" s="12" t="n">
        <v>0.0612991191</v>
      </c>
      <c r="DL94" s="12" t="n">
        <v>0.0059537713</v>
      </c>
      <c r="DM94" s="12" t="n">
        <v>0.002483844</v>
      </c>
      <c r="DN94" s="12" t="n">
        <v>0.0050583566</v>
      </c>
      <c r="DO94" s="12" t="n">
        <v>0.0052143238</v>
      </c>
      <c r="DP94" s="12" t="n">
        <v>0.0056710853</v>
      </c>
      <c r="DQ94" s="12" t="n">
        <v>2.2222716808</v>
      </c>
      <c r="DR94" s="12" t="n">
        <v>1980.2010498</v>
      </c>
      <c r="DS94" s="12" t="n">
        <v>582.77689317</v>
      </c>
      <c r="DT94" s="12" t="n">
        <v>336.37394235</v>
      </c>
      <c r="DU94" s="12" t="n">
        <v>331.56826782</v>
      </c>
      <c r="DV94" s="12" t="n">
        <v>577.90496826</v>
      </c>
      <c r="DW94" s="12" t="n">
        <v>809.33605957</v>
      </c>
      <c r="DX94" s="12" t="n">
        <v>2.0890586376</v>
      </c>
      <c r="DY94" s="12" t="n">
        <v>2196.5092773</v>
      </c>
      <c r="DZ94" s="12" t="n">
        <v>633.962556</v>
      </c>
      <c r="EA94" s="12" t="n">
        <v>364.26058281</v>
      </c>
      <c r="EB94" s="12" t="n">
        <v>366.96292114</v>
      </c>
      <c r="EC94" s="12" t="n">
        <v>624.97833252</v>
      </c>
      <c r="ED94" s="12" t="n">
        <v>877.4576416</v>
      </c>
      <c r="EE94" s="12" t="n">
        <v>2.2061731815</v>
      </c>
      <c r="EF94" s="12" t="n">
        <v>2034.2062988</v>
      </c>
      <c r="EG94" s="12" t="n">
        <v>568.95318288</v>
      </c>
      <c r="EH94" s="12" t="n">
        <v>325.05216973</v>
      </c>
      <c r="EI94" s="12" t="n">
        <v>329.04650879</v>
      </c>
      <c r="EJ94" s="12" t="n">
        <v>564.7822876</v>
      </c>
      <c r="EK94" s="12" t="n">
        <v>784.98852539</v>
      </c>
      <c r="EL94" s="12" t="n">
        <v>0.1282516867</v>
      </c>
      <c r="EM94" s="12" t="n">
        <v>0.8821074367</v>
      </c>
      <c r="EN94" s="12" t="n">
        <v>0.5423817164</v>
      </c>
      <c r="EO94" s="12" t="n">
        <v>0.1110481371</v>
      </c>
      <c r="EP94" s="12" t="n">
        <v>0.4653155506</v>
      </c>
      <c r="EQ94" s="12" t="n">
        <v>0.5429941416</v>
      </c>
      <c r="ER94" s="12" t="n">
        <v>0.6202940345</v>
      </c>
      <c r="ES94" s="12" t="n">
        <v>0.0951807797</v>
      </c>
      <c r="ET94" s="12" t="n">
        <v>0.893343389</v>
      </c>
      <c r="EU94" s="12" t="n">
        <v>0.5812886101</v>
      </c>
      <c r="EV94" s="12" t="n">
        <v>0.1167817486</v>
      </c>
      <c r="EW94" s="12" t="n">
        <v>0.5017604828</v>
      </c>
      <c r="EX94" s="12" t="n">
        <v>0.5862671137</v>
      </c>
      <c r="EY94" s="12" t="n">
        <v>0.6661140919</v>
      </c>
      <c r="EZ94" s="12" t="n">
        <v>0.0836335644</v>
      </c>
      <c r="FA94" s="12" t="n">
        <v>0.8690381646</v>
      </c>
      <c r="FB94" s="12" t="n">
        <v>0.5300265159</v>
      </c>
      <c r="FC94" s="12" t="n">
        <v>0.1111999198</v>
      </c>
      <c r="FD94" s="12" t="n">
        <v>0.4524389207</v>
      </c>
      <c r="FE94" s="12" t="n">
        <v>0.5313344002</v>
      </c>
      <c r="FF94" s="12" t="n">
        <v>0.6077726483</v>
      </c>
      <c r="FG94" s="12" t="n">
        <v>0.017888844</v>
      </c>
      <c r="FH94" s="12" t="n">
        <v>0.5796332359</v>
      </c>
      <c r="FI94" s="12" t="n">
        <v>0.0912339655</v>
      </c>
      <c r="FJ94" s="12" t="n">
        <v>0.0662190917</v>
      </c>
      <c r="FK94" s="12" t="n">
        <v>0.0519602709</v>
      </c>
      <c r="FL94" s="12" t="n">
        <v>0.0656685308</v>
      </c>
      <c r="FM94" s="12" t="n">
        <v>0.1017239839</v>
      </c>
      <c r="FN94" s="12" t="n">
        <v>0.0185151603</v>
      </c>
      <c r="FO94" s="12" t="n">
        <v>0.590372622</v>
      </c>
      <c r="FP94" s="12" t="n">
        <v>0.0893308312</v>
      </c>
      <c r="FQ94" s="12" t="n">
        <v>0.0653514259</v>
      </c>
      <c r="FR94" s="12" t="n">
        <v>0.0504809804</v>
      </c>
      <c r="FS94" s="12" t="n">
        <v>0.0643178448</v>
      </c>
      <c r="FT94" s="12" t="n">
        <v>0.0989180207</v>
      </c>
      <c r="FU94" s="12" t="n">
        <v>0.0222247932</v>
      </c>
      <c r="FV94" s="12" t="n">
        <v>0.5762295127</v>
      </c>
      <c r="FW94" s="12" t="n">
        <v>0.0918159916</v>
      </c>
      <c r="FX94" s="12" t="n">
        <v>0.0664832055</v>
      </c>
      <c r="FY94" s="12" t="n">
        <v>0.0520633124</v>
      </c>
      <c r="FZ94" s="12" t="n">
        <v>0.066433467</v>
      </c>
      <c r="GA94" s="12" t="n">
        <v>0.1023329124</v>
      </c>
    </row>
    <row r="95" customFormat="false" ht="13.8" hidden="false" customHeight="false" outlineLevel="0" collapsed="false">
      <c r="A95" s="13" t="n">
        <v>94</v>
      </c>
      <c r="B95" s="13" t="n">
        <v>500.343869018386</v>
      </c>
      <c r="C95" s="13" t="n">
        <v>51.35364354</v>
      </c>
      <c r="D95" s="13" t="n">
        <v>29.98993993</v>
      </c>
      <c r="E95" s="13" t="n">
        <v>12.14</v>
      </c>
      <c r="F95" s="13" t="s">
        <v>181</v>
      </c>
      <c r="G95" s="13" t="n">
        <v>0</v>
      </c>
      <c r="H95" s="13" t="s">
        <v>185</v>
      </c>
      <c r="I95" s="13" t="n">
        <v>0</v>
      </c>
      <c r="J95" s="13" t="n">
        <v>100</v>
      </c>
      <c r="K95" s="13" t="n">
        <v>34</v>
      </c>
      <c r="L95" s="13" t="n">
        <v>1010</v>
      </c>
      <c r="M95" s="13"/>
      <c r="N95" s="13"/>
      <c r="O95" s="13"/>
      <c r="P95" s="14" t="n">
        <f aca="false">_xlfn.IFS(M95=0,K95,M95&gt;0,(J95*K95+M95*N95)/(J95+M95))</f>
        <v>34</v>
      </c>
      <c r="Q95" s="14" t="n">
        <f aca="false">_xlfn.IFS(M95=0,L95,M95&gt;0,(J95*L95+M95*O95)/(J95+M95))</f>
        <v>1010</v>
      </c>
      <c r="R95" s="0" t="s">
        <v>183</v>
      </c>
      <c r="S95" s="0" t="n">
        <v>2</v>
      </c>
      <c r="T95" s="0" t="n">
        <v>290416.479</v>
      </c>
      <c r="U95" s="0" t="n">
        <v>5693452.634</v>
      </c>
      <c r="V95" s="1" t="n">
        <v>705.96587985</v>
      </c>
      <c r="W95" s="1" t="n">
        <v>143.09066167</v>
      </c>
      <c r="X95" s="0" t="n">
        <v>56</v>
      </c>
      <c r="Y95" s="7" t="n">
        <v>0.537321</v>
      </c>
      <c r="Z95" s="7" t="n">
        <v>0.535</v>
      </c>
      <c r="AA95" s="7" t="n">
        <v>0.057492</v>
      </c>
      <c r="AB95" s="15" t="n">
        <f aca="false">SQRT((T95-298142)^2+(U95-5697101)^2)/1000</f>
        <v>8.54366719807133</v>
      </c>
      <c r="AC95" s="0" t="n">
        <v>245</v>
      </c>
      <c r="AD95" s="13" t="n">
        <v>23</v>
      </c>
      <c r="AE95" s="13" t="n">
        <v>20</v>
      </c>
      <c r="AF95" s="13" t="n">
        <v>16.5016468216384</v>
      </c>
      <c r="AG95" s="13" t="n">
        <v>8.58128566231112</v>
      </c>
      <c r="AH95" s="13" t="n">
        <v>9.83113614844246</v>
      </c>
      <c r="AI95" s="15" t="n">
        <v>40.7009209204893</v>
      </c>
      <c r="AJ95" s="15" t="n">
        <v>15.5327190330388</v>
      </c>
      <c r="AK95" s="15" t="n">
        <f aca="false">_xlfn.IFS(AND(H95="Pine",F95="n"),0.198*AF95^-0.757*AG95^1.342*AH95^0.642,AND(H95="Pine",F95="a"),0.144*AF95^-0.507*AG95^1.299*AH95^0.524,H95="Spruce",0.068*AF95^0.082*AG95^0.787*AH95^1.11,H95="Birch",0.183*AF95^-0.171*AG95^0.806*AH95^0.803,H95="Alder",0.048*AF95^0.156*AG95^0.514*AH95^1.165,H95="Oak",0.132*AF95^-0.037*AG95^0.633*AH95^1.039,H95="Aspen",0.445*AF95^0.651*AG95^-0.617*AH95^1.049)</f>
        <v>1.84109365761988</v>
      </c>
      <c r="AL95" s="15" t="n">
        <v>6.81771686854392</v>
      </c>
      <c r="AM95" s="15" t="n">
        <v>3.12567734770981</v>
      </c>
      <c r="AN95" s="15" t="n">
        <v>25.4761132492926</v>
      </c>
      <c r="AO95" s="1" t="n">
        <v>28.4090023040771</v>
      </c>
      <c r="AP95" s="1" t="n">
        <v>6.41495180130005</v>
      </c>
      <c r="AQ95" s="15" t="n">
        <v>2.42188215255737</v>
      </c>
      <c r="AR95" s="15" t="n">
        <v>5.9619665145874</v>
      </c>
      <c r="AS95" s="15" t="n">
        <v>3.48160171508789</v>
      </c>
      <c r="AT95" s="1" t="n">
        <v>15.8585205078125</v>
      </c>
      <c r="AU95" s="1" t="n">
        <v>46.2717018127441</v>
      </c>
      <c r="AV95" s="1" t="n">
        <v>20.4871635437012</v>
      </c>
      <c r="AW95" s="15" t="n">
        <v>2.49080371856689</v>
      </c>
      <c r="AX95" s="15" t="n">
        <v>5.86303472518921</v>
      </c>
      <c r="AY95" s="15" t="n">
        <v>2.20689034461975</v>
      </c>
      <c r="AZ95" s="1" t="n">
        <v>28.5570888519287</v>
      </c>
      <c r="BA95" s="16" t="n">
        <f aca="false">_xlfn.IFS(AI95&lt;10,AI95,AI95&lt;250,AU95,AI95&gt;=250,AO95)</f>
        <v>46.2717018127441</v>
      </c>
      <c r="BB95" s="17" t="n">
        <f aca="false">_xlfn.IFS(AI95&lt;10,AJ95,AI95&lt;250,AV95,AI95&gt;=250,AP95)*0.1</f>
        <v>2.04871635437012</v>
      </c>
      <c r="BC95" s="17" t="n">
        <f aca="false">_xlfn.IFS(AI95&lt;10,AK95,AI95&lt;250,AX95,AI95&gt;=250,AQ95)*0.1</f>
        <v>0.586303472518921</v>
      </c>
      <c r="BD95" s="4" t="n">
        <f aca="false">AR95*0.1</f>
        <v>0.59619665145874</v>
      </c>
      <c r="BE95" s="4" t="n">
        <f aca="false">AY95*0.1</f>
        <v>0.220689034461975</v>
      </c>
      <c r="BF95" s="3" t="n">
        <f aca="false">BB95+BD95+BE95</f>
        <v>2.86560204029083</v>
      </c>
      <c r="BG95" s="12" t="n">
        <v>499.786</v>
      </c>
      <c r="BH95" s="12" t="n">
        <f aca="false">BS95*0.04</f>
        <v>228.68</v>
      </c>
      <c r="BI95" s="7" t="n">
        <f aca="false">BH95/BG95</f>
        <v>0.457555833896908</v>
      </c>
      <c r="BJ95" s="12" t="n">
        <v>12.61</v>
      </c>
      <c r="BK95" s="12" t="n">
        <v>5719</v>
      </c>
      <c r="BL95" s="12" t="n">
        <v>0</v>
      </c>
      <c r="BM95" s="12" t="n">
        <v>10.29397583</v>
      </c>
      <c r="BN95" s="12" t="n">
        <v>5.0543642596</v>
      </c>
      <c r="BO95" s="12" t="n">
        <v>2.4209145036</v>
      </c>
      <c r="BP95" s="12" t="n">
        <v>3.2068855762</v>
      </c>
      <c r="BQ95" s="12" t="n">
        <v>5.2808675766</v>
      </c>
      <c r="BR95" s="12" t="n">
        <v>6.8077425957</v>
      </c>
      <c r="BS95" s="12" t="n">
        <v>5717</v>
      </c>
      <c r="BT95" s="12" t="n">
        <v>0.3430233002</v>
      </c>
      <c r="BU95" s="12" t="n">
        <v>10.431438446</v>
      </c>
      <c r="BV95" s="12" t="n">
        <v>5.1229523605</v>
      </c>
      <c r="BW95" s="12" t="n">
        <v>2.3735782402</v>
      </c>
      <c r="BX95" s="12" t="n">
        <v>3.256336689</v>
      </c>
      <c r="BY95" s="12" t="n">
        <v>5.2945518494</v>
      </c>
      <c r="BZ95" s="12" t="n">
        <v>6.8813910484</v>
      </c>
      <c r="CA95" s="12" t="n">
        <v>7</v>
      </c>
      <c r="CB95" s="12" t="n">
        <v>236</v>
      </c>
      <c r="CC95" s="12" t="n">
        <v>94.969660526</v>
      </c>
      <c r="CD95" s="12" t="n">
        <v>50.633203976</v>
      </c>
      <c r="CE95" s="12" t="n">
        <v>46</v>
      </c>
      <c r="CF95" s="12" t="n">
        <v>97</v>
      </c>
      <c r="CG95" s="12" t="n">
        <v>141</v>
      </c>
      <c r="CH95" s="12" t="n">
        <v>13</v>
      </c>
      <c r="CI95" s="12" t="n">
        <v>240</v>
      </c>
      <c r="CJ95" s="12" t="n">
        <v>122.69526194</v>
      </c>
      <c r="CK95" s="12" t="n">
        <v>57.532757401</v>
      </c>
      <c r="CL95" s="12" t="n">
        <v>68</v>
      </c>
      <c r="CM95" s="12" t="n">
        <v>128</v>
      </c>
      <c r="CN95" s="12" t="n">
        <v>175</v>
      </c>
      <c r="CO95" s="12" t="n">
        <v>9</v>
      </c>
      <c r="CP95" s="12" t="n">
        <v>201</v>
      </c>
      <c r="CQ95" s="12" t="n">
        <v>94.161645094</v>
      </c>
      <c r="CR95" s="12" t="n">
        <v>42.779530674</v>
      </c>
      <c r="CS95" s="12" t="n">
        <v>54</v>
      </c>
      <c r="CT95" s="12" t="n">
        <v>95</v>
      </c>
      <c r="CU95" s="12" t="n">
        <v>132</v>
      </c>
      <c r="CV95" s="12" t="n">
        <v>0.0047918316</v>
      </c>
      <c r="CW95" s="12" t="n">
        <v>0.0349810682</v>
      </c>
      <c r="CX95" s="12" t="n">
        <v>0.0056158021</v>
      </c>
      <c r="CY95" s="12" t="n">
        <v>0.0017606132</v>
      </c>
      <c r="CZ95" s="12" t="n">
        <v>0.0049856375</v>
      </c>
      <c r="DA95" s="12" t="n">
        <v>0.0050975694</v>
      </c>
      <c r="DB95" s="12" t="n">
        <v>0.0054014437</v>
      </c>
      <c r="DC95" s="12" t="n">
        <v>0.0047782608</v>
      </c>
      <c r="DD95" s="12" t="n">
        <v>0.0368984789</v>
      </c>
      <c r="DE95" s="12" t="n">
        <v>0.0055570742</v>
      </c>
      <c r="DF95" s="12" t="n">
        <v>0.0016143311</v>
      </c>
      <c r="DG95" s="12" t="n">
        <v>0.0049725748</v>
      </c>
      <c r="DH95" s="12" t="n">
        <v>0.005086435</v>
      </c>
      <c r="DI95" s="12" t="n">
        <v>0.0053621926</v>
      </c>
      <c r="DJ95" s="12" t="n">
        <v>0.0047869813</v>
      </c>
      <c r="DK95" s="12" t="n">
        <v>0.0385788307</v>
      </c>
      <c r="DL95" s="12" t="n">
        <v>0.005597028</v>
      </c>
      <c r="DM95" s="12" t="n">
        <v>0.0017684281</v>
      </c>
      <c r="DN95" s="12" t="n">
        <v>0.0049899314</v>
      </c>
      <c r="DO95" s="12" t="n">
        <v>0.0050939359</v>
      </c>
      <c r="DP95" s="12" t="n">
        <v>0.0054069851</v>
      </c>
      <c r="DQ95" s="12" t="n">
        <v>2.4925253391</v>
      </c>
      <c r="DR95" s="12" t="n">
        <v>3671.2126465</v>
      </c>
      <c r="DS95" s="12" t="n">
        <v>945.15486399</v>
      </c>
      <c r="DT95" s="12" t="n">
        <v>520.16319746</v>
      </c>
      <c r="DU95" s="12" t="n">
        <v>570.38818359</v>
      </c>
      <c r="DV95" s="12" t="n">
        <v>938.00970459</v>
      </c>
      <c r="DW95" s="12" t="n">
        <v>1296.3814697</v>
      </c>
      <c r="DX95" s="12" t="n">
        <v>3.1929728985</v>
      </c>
      <c r="DY95" s="12" t="n">
        <v>3548.8320313</v>
      </c>
      <c r="DZ95" s="12" t="n">
        <v>1008.828158</v>
      </c>
      <c r="EA95" s="12" t="n">
        <v>551.09795626</v>
      </c>
      <c r="EB95" s="12" t="n">
        <v>613.55041504</v>
      </c>
      <c r="EC95" s="12" t="n">
        <v>995.5715332</v>
      </c>
      <c r="ED95" s="12" t="n">
        <v>1380.6539307</v>
      </c>
      <c r="EE95" s="12" t="n">
        <v>2.4805798531</v>
      </c>
      <c r="EF95" s="12" t="n">
        <v>3201.0700684</v>
      </c>
      <c r="EG95" s="12" t="n">
        <v>903.56384393</v>
      </c>
      <c r="EH95" s="12" t="n">
        <v>481.96015717</v>
      </c>
      <c r="EI95" s="12" t="n">
        <v>561.82794189</v>
      </c>
      <c r="EJ95" s="12" t="n">
        <v>906.64019775</v>
      </c>
      <c r="EK95" s="12" t="n">
        <v>1231.3057861</v>
      </c>
      <c r="EL95" s="12" t="n">
        <v>0.1166010499</v>
      </c>
      <c r="EM95" s="12" t="n">
        <v>0.8513929248</v>
      </c>
      <c r="EN95" s="12" t="n">
        <v>0.5447275594</v>
      </c>
      <c r="EO95" s="12" t="n">
        <v>0.1146124506</v>
      </c>
      <c r="EP95" s="12" t="n">
        <v>0.4647046924</v>
      </c>
      <c r="EQ95" s="12" t="n">
        <v>0.5470913649</v>
      </c>
      <c r="ER95" s="12" t="n">
        <v>0.6270886064</v>
      </c>
      <c r="ES95" s="12" t="n">
        <v>0.1509350687</v>
      </c>
      <c r="ET95" s="12" t="n">
        <v>0.8737996817</v>
      </c>
      <c r="EU95" s="12" t="n">
        <v>0.5764678706</v>
      </c>
      <c r="EV95" s="12" t="n">
        <v>0.115055222</v>
      </c>
      <c r="EW95" s="12" t="n">
        <v>0.4962453842</v>
      </c>
      <c r="EX95" s="12" t="n">
        <v>0.579886198</v>
      </c>
      <c r="EY95" s="12" t="n">
        <v>0.6614365578</v>
      </c>
      <c r="EZ95" s="12" t="n">
        <v>0.0823334828</v>
      </c>
      <c r="FA95" s="12" t="n">
        <v>0.850346446</v>
      </c>
      <c r="FB95" s="12" t="n">
        <v>0.5301360212</v>
      </c>
      <c r="FC95" s="12" t="n">
        <v>0.1085880563</v>
      </c>
      <c r="FD95" s="12" t="n">
        <v>0.4541912079</v>
      </c>
      <c r="FE95" s="12" t="n">
        <v>0.5288627148</v>
      </c>
      <c r="FF95" s="12" t="n">
        <v>0.6069851518</v>
      </c>
      <c r="FG95" s="12" t="n">
        <v>0.0148904817</v>
      </c>
      <c r="FH95" s="12" t="n">
        <v>0.542879343</v>
      </c>
      <c r="FI95" s="12" t="n">
        <v>0.0754869089</v>
      </c>
      <c r="FJ95" s="12" t="n">
        <v>0.0587367549</v>
      </c>
      <c r="FK95" s="12" t="n">
        <v>0.0426104441</v>
      </c>
      <c r="FL95" s="12" t="n">
        <v>0.0542495996</v>
      </c>
      <c r="FM95" s="12" t="n">
        <v>0.0796172321</v>
      </c>
      <c r="FN95" s="12" t="n">
        <v>0.0145781199</v>
      </c>
      <c r="FO95" s="12" t="n">
        <v>0.4935120642</v>
      </c>
      <c r="FP95" s="12" t="n">
        <v>0.0736473615</v>
      </c>
      <c r="FQ95" s="12" t="n">
        <v>0.0568586542</v>
      </c>
      <c r="FR95" s="12" t="n">
        <v>0.0416909121</v>
      </c>
      <c r="FS95" s="12" t="n">
        <v>0.0530947819</v>
      </c>
      <c r="FT95" s="12" t="n">
        <v>0.0776821971</v>
      </c>
      <c r="FU95" s="12" t="n">
        <v>0.0189975686</v>
      </c>
      <c r="FV95" s="12" t="n">
        <v>0.5429217219</v>
      </c>
      <c r="FW95" s="12" t="n">
        <v>0.0753981953</v>
      </c>
      <c r="FX95" s="12" t="n">
        <v>0.0576319195</v>
      </c>
      <c r="FY95" s="12" t="n">
        <v>0.0430565923</v>
      </c>
      <c r="FZ95" s="12" t="n">
        <v>0.0542993322</v>
      </c>
      <c r="GA95" s="12" t="n">
        <v>0.0796124786</v>
      </c>
    </row>
    <row r="96" customFormat="false" ht="13.8" hidden="false" customHeight="false" outlineLevel="0" collapsed="false">
      <c r="A96" s="13" t="n">
        <v>95</v>
      </c>
      <c r="B96" s="13" t="n">
        <v>249.965217712587</v>
      </c>
      <c r="C96" s="13" t="n">
        <v>51.38309441</v>
      </c>
      <c r="D96" s="13" t="n">
        <v>30.02467601</v>
      </c>
      <c r="E96" s="13" t="n">
        <v>12.14</v>
      </c>
      <c r="F96" s="13" t="s">
        <v>181</v>
      </c>
      <c r="G96" s="13" t="n">
        <v>0</v>
      </c>
      <c r="H96" s="13" t="s">
        <v>191</v>
      </c>
      <c r="I96" s="13" t="n">
        <v>4</v>
      </c>
      <c r="J96" s="13" t="n">
        <v>100</v>
      </c>
      <c r="K96" s="13" t="n">
        <v>86400</v>
      </c>
      <c r="L96" s="13" t="n">
        <v>65500</v>
      </c>
      <c r="M96" s="13"/>
      <c r="N96" s="13"/>
      <c r="O96" s="13"/>
      <c r="P96" s="14" t="n">
        <f aca="false">_xlfn.IFS(M96=0,K96,M96&gt;0,(J96*K96+M96*N96)/(J96+M96))</f>
        <v>86400</v>
      </c>
      <c r="Q96" s="14" t="n">
        <f aca="false">_xlfn.IFS(M96=0,L96,M96&gt;0,(J96*L96+M96*O96)/(J96+M96))</f>
        <v>65500</v>
      </c>
      <c r="R96" s="0" t="s">
        <v>183</v>
      </c>
      <c r="S96" s="0" t="n">
        <v>3</v>
      </c>
      <c r="T96" s="0" t="n">
        <v>292972.606</v>
      </c>
      <c r="U96" s="0" t="n">
        <v>5696632.095</v>
      </c>
      <c r="V96" s="1" t="n">
        <v>18333.074578</v>
      </c>
      <c r="W96" s="1" t="n">
        <v>7311.7883536</v>
      </c>
      <c r="X96" s="0" t="n">
        <v>32</v>
      </c>
      <c r="Y96" s="7" t="n">
        <v>20.05125</v>
      </c>
      <c r="Z96" s="7" t="n">
        <v>19.71</v>
      </c>
      <c r="AA96" s="7" t="n">
        <v>3.009268</v>
      </c>
      <c r="AB96" s="15" t="n">
        <f aca="false">SQRT((T96-298142)^2+(U96-5697101)^2)/1000</f>
        <v>5.1906171334689</v>
      </c>
      <c r="AC96" s="0" t="n">
        <v>265</v>
      </c>
      <c r="AD96" s="13" t="n">
        <v>46</v>
      </c>
      <c r="AE96" s="13" t="n">
        <v>25</v>
      </c>
      <c r="AF96" s="13" t="n">
        <v>11.2782977438974</v>
      </c>
      <c r="AG96" s="13" t="n">
        <v>14.6693477703922</v>
      </c>
      <c r="AH96" s="13" t="n">
        <v>17.9849785839249</v>
      </c>
      <c r="AI96" s="15" t="n">
        <v>142.28858270978</v>
      </c>
      <c r="AJ96" s="15" t="n">
        <v>58.7068653549041</v>
      </c>
      <c r="AK96" s="15" t="n">
        <f aca="false">_xlfn.IFS(AND(H96="Pine",F96="n"),0.198*AF96^-0.757*AG96^1.342*AH96^0.642,AND(H96="Pine",F96="a"),0.144*AF96^-0.507*AG96^1.299*AH96^0.524,H96="Spruce",0.068*AF96^0.082*AG96^0.787*AH96^1.11,H96="Birch",0.183*AF96^-0.171*AG96^0.806*AH96^0.803,H96="Alder",0.048*AF96^0.156*AG96^0.514*AH96^1.165,H96="Oak",0.132*AF96^-0.037*AG96^0.633*AH96^1.039,H96="Aspen",0.445*AF96^0.651*AG96^-0.617*AH96^1.049)</f>
        <v>8.51325438148947</v>
      </c>
      <c r="AL96" s="15" t="n">
        <v>12.9193570031824</v>
      </c>
      <c r="AM96" s="15" t="n">
        <v>3.07585714835672</v>
      </c>
      <c r="AN96" s="15" t="n">
        <v>74.7020795064432</v>
      </c>
      <c r="AO96" s="1" t="n">
        <v>135.794845581055</v>
      </c>
      <c r="AP96" s="1" t="n">
        <v>59.8833999633789</v>
      </c>
      <c r="AQ96" s="15" t="n">
        <v>6.46905326843262</v>
      </c>
      <c r="AR96" s="15" t="n">
        <v>11.7327146530151</v>
      </c>
      <c r="AS96" s="15" t="n">
        <v>1.98779582977295</v>
      </c>
      <c r="AT96" s="1" t="n">
        <v>73.6039047241211</v>
      </c>
      <c r="AU96" s="1" t="n">
        <v>148.058746337891</v>
      </c>
      <c r="AV96" s="1" t="n">
        <v>66.4622955322266</v>
      </c>
      <c r="AW96" s="15" t="n">
        <v>8.25814628601074</v>
      </c>
      <c r="AX96" s="15" t="n">
        <v>10.3622913360596</v>
      </c>
      <c r="AY96" s="15" t="n">
        <v>1.68114483356476</v>
      </c>
      <c r="AZ96" s="1" t="n">
        <v>78.505729675293</v>
      </c>
      <c r="BA96" s="16" t="n">
        <f aca="false">_xlfn.IFS(AI96&lt;10,AI96,AI96&lt;250,AU96,AI96&gt;=250,AO96)</f>
        <v>148.058746337891</v>
      </c>
      <c r="BB96" s="17" t="n">
        <f aca="false">_xlfn.IFS(AI96&lt;10,AJ96,AI96&lt;250,AV96,AI96&gt;=250,AP96)*0.1</f>
        <v>6.64622955322266</v>
      </c>
      <c r="BC96" s="17" t="n">
        <f aca="false">_xlfn.IFS(AI96&lt;10,AK96,AI96&lt;250,AX96,AI96&gt;=250,AQ96)*0.1</f>
        <v>1.03622913360596</v>
      </c>
      <c r="BD96" s="4" t="n">
        <f aca="false">AR96*0.1</f>
        <v>1.17327146530151</v>
      </c>
      <c r="BE96" s="4" t="n">
        <f aca="false">AY96*0.1</f>
        <v>0.168114483356476</v>
      </c>
      <c r="BF96" s="3" t="n">
        <f aca="false">BB96+BD96+BE96</f>
        <v>7.98761550188065</v>
      </c>
      <c r="BG96" s="12" t="n">
        <v>249.907</v>
      </c>
      <c r="BH96" s="12" t="n">
        <f aca="false">BS96*0.04</f>
        <v>245.28</v>
      </c>
      <c r="BI96" s="7" t="n">
        <f aca="false">BH96/BG96</f>
        <v>0.981485112461836</v>
      </c>
      <c r="BJ96" s="12" t="n">
        <v>8.92</v>
      </c>
      <c r="BK96" s="12" t="n">
        <v>6132</v>
      </c>
      <c r="BL96" s="12" t="n">
        <v>0.3559309542</v>
      </c>
      <c r="BM96" s="12" t="n">
        <v>15.059669495</v>
      </c>
      <c r="BN96" s="12" t="n">
        <v>10.857238627</v>
      </c>
      <c r="BO96" s="12" t="n">
        <v>2.4028788109</v>
      </c>
      <c r="BP96" s="12" t="n">
        <v>9.8025951385</v>
      </c>
      <c r="BQ96" s="12" t="n">
        <v>11.39951992</v>
      </c>
      <c r="BR96" s="12" t="n">
        <v>12.563368797</v>
      </c>
      <c r="BS96" s="12" t="n">
        <v>6132</v>
      </c>
      <c r="BT96" s="12" t="n">
        <v>0.7872787118</v>
      </c>
      <c r="BU96" s="12" t="n">
        <v>15.576519012</v>
      </c>
      <c r="BV96" s="12" t="n">
        <v>10.959175767</v>
      </c>
      <c r="BW96" s="12" t="n">
        <v>2.7029765205</v>
      </c>
      <c r="BX96" s="12" t="n">
        <v>9.9579334259</v>
      </c>
      <c r="BY96" s="12" t="n">
        <v>11.545678139</v>
      </c>
      <c r="BZ96" s="12" t="n">
        <v>12.786232948</v>
      </c>
      <c r="CA96" s="12" t="n">
        <v>4</v>
      </c>
      <c r="CB96" s="12" t="n">
        <v>218</v>
      </c>
      <c r="CC96" s="12" t="n">
        <v>89.867468161</v>
      </c>
      <c r="CD96" s="12" t="n">
        <v>40.807782466</v>
      </c>
      <c r="CE96" s="12" t="n">
        <v>56</v>
      </c>
      <c r="CF96" s="12" t="n">
        <v>92</v>
      </c>
      <c r="CG96" s="12" t="n">
        <v>123</v>
      </c>
      <c r="CH96" s="12" t="n">
        <v>7</v>
      </c>
      <c r="CI96" s="12" t="n">
        <v>231</v>
      </c>
      <c r="CJ96" s="12" t="n">
        <v>115.44912345</v>
      </c>
      <c r="CK96" s="12" t="n">
        <v>44.057593459</v>
      </c>
      <c r="CL96" s="12" t="n">
        <v>81</v>
      </c>
      <c r="CM96" s="12" t="n">
        <v>120</v>
      </c>
      <c r="CN96" s="12" t="n">
        <v>151</v>
      </c>
      <c r="CO96" s="12" t="n">
        <v>5</v>
      </c>
      <c r="CP96" s="12" t="n">
        <v>181</v>
      </c>
      <c r="CQ96" s="12" t="n">
        <v>83.824078319</v>
      </c>
      <c r="CR96" s="12" t="n">
        <v>32.810645864</v>
      </c>
      <c r="CS96" s="12" t="n">
        <v>58</v>
      </c>
      <c r="CT96" s="12" t="n">
        <v>85</v>
      </c>
      <c r="CU96" s="12" t="n">
        <v>109</v>
      </c>
      <c r="CV96" s="12" t="n">
        <v>0.0047985986</v>
      </c>
      <c r="CW96" s="12" t="n">
        <v>0.2139974088</v>
      </c>
      <c r="CX96" s="12" t="n">
        <v>0.0059486182</v>
      </c>
      <c r="CY96" s="12" t="n">
        <v>0.0050887323</v>
      </c>
      <c r="CZ96" s="12" t="n">
        <v>0.0050079254</v>
      </c>
      <c r="DA96" s="12" t="n">
        <v>0.0051197815</v>
      </c>
      <c r="DB96" s="12" t="n">
        <v>0.0053921835</v>
      </c>
      <c r="DC96" s="12" t="n">
        <v>0.0048061348</v>
      </c>
      <c r="DD96" s="12" t="n">
        <v>0.1237119511</v>
      </c>
      <c r="DE96" s="12" t="n">
        <v>0.0058208593</v>
      </c>
      <c r="DF96" s="12" t="n">
        <v>0.0040202033</v>
      </c>
      <c r="DG96" s="12" t="n">
        <v>0.0050032176</v>
      </c>
      <c r="DH96" s="12" t="n">
        <v>0.0051119779</v>
      </c>
      <c r="DI96" s="12" t="n">
        <v>0.0053553903</v>
      </c>
      <c r="DJ96" s="12" t="n">
        <v>0.0048126201</v>
      </c>
      <c r="DK96" s="12" t="n">
        <v>0.1448907256</v>
      </c>
      <c r="DL96" s="12" t="n">
        <v>0.0061275775</v>
      </c>
      <c r="DM96" s="12" t="n">
        <v>0.0052977038</v>
      </c>
      <c r="DN96" s="12" t="n">
        <v>0.0050371489</v>
      </c>
      <c r="DO96" s="12" t="n">
        <v>0.0051513403</v>
      </c>
      <c r="DP96" s="12" t="n">
        <v>0.0054272865</v>
      </c>
      <c r="DQ96" s="12" t="n">
        <v>0.0354960039</v>
      </c>
      <c r="DR96" s="12" t="n">
        <v>0.9547068477</v>
      </c>
      <c r="DS96" s="12" t="n">
        <v>0.4584311767</v>
      </c>
      <c r="DT96" s="12" t="n">
        <v>0.1332671338</v>
      </c>
      <c r="DU96" s="12" t="n">
        <v>0.3691271544</v>
      </c>
      <c r="DV96" s="12" t="n">
        <v>0.4498397112</v>
      </c>
      <c r="DW96" s="12" t="n">
        <v>0.5361377001</v>
      </c>
      <c r="DX96" s="12" t="n">
        <v>0.6279994249</v>
      </c>
      <c r="DY96" s="12" t="n">
        <v>2631.2700195</v>
      </c>
      <c r="DZ96" s="12" t="n">
        <v>774.94753142</v>
      </c>
      <c r="EA96" s="12" t="n">
        <v>407.25635646</v>
      </c>
      <c r="EB96" s="12" t="n">
        <v>486.03234863</v>
      </c>
      <c r="EC96" s="12" t="n">
        <v>766.47186279</v>
      </c>
      <c r="ED96" s="12" t="n">
        <v>1043.2243652</v>
      </c>
      <c r="EE96" s="12" t="n">
        <v>0.5319480896</v>
      </c>
      <c r="EF96" s="12" t="n">
        <v>2106.583252</v>
      </c>
      <c r="EG96" s="12" t="n">
        <v>685.35088239</v>
      </c>
      <c r="EH96" s="12" t="n">
        <v>343.10707142</v>
      </c>
      <c r="EI96" s="12" t="n">
        <v>448.41717529</v>
      </c>
      <c r="EJ96" s="12" t="n">
        <v>690.99963379</v>
      </c>
      <c r="EK96" s="12" t="n">
        <v>915.81652832</v>
      </c>
      <c r="EL96" s="12" t="n">
        <v>0.0210430659</v>
      </c>
      <c r="EM96" s="12" t="n">
        <v>0.7833341956</v>
      </c>
      <c r="EN96" s="12" t="n">
        <v>0.0851701401</v>
      </c>
      <c r="EO96" s="12" t="n">
        <v>0.0810821145</v>
      </c>
      <c r="EP96" s="12" t="n">
        <v>0.0463614948</v>
      </c>
      <c r="EQ96" s="12" t="n">
        <v>0.0580452904</v>
      </c>
      <c r="ER96" s="12" t="n">
        <v>0.0848527774</v>
      </c>
      <c r="ES96" s="12" t="n">
        <v>0.0841731653</v>
      </c>
      <c r="ET96" s="12" t="n">
        <v>0.9543561339</v>
      </c>
      <c r="EU96" s="12" t="n">
        <v>0.5105582181</v>
      </c>
      <c r="EV96" s="12" t="n">
        <v>0.1368581181</v>
      </c>
      <c r="EW96" s="12" t="n">
        <v>0.4176511169</v>
      </c>
      <c r="EX96" s="12" t="n">
        <v>0.5055559278</v>
      </c>
      <c r="EY96" s="12" t="n">
        <v>0.5969596505</v>
      </c>
      <c r="EZ96" s="12" t="n">
        <v>0.0841731653</v>
      </c>
      <c r="FA96" s="12" t="n">
        <v>0.9543561339</v>
      </c>
      <c r="FB96" s="12" t="n">
        <v>0.5105582181</v>
      </c>
      <c r="FC96" s="12" t="n">
        <v>0.1368581181</v>
      </c>
      <c r="FD96" s="12" t="n">
        <v>0.4176511169</v>
      </c>
      <c r="FE96" s="12" t="n">
        <v>0.5055559278</v>
      </c>
      <c r="FF96" s="12" t="n">
        <v>0.5969596505</v>
      </c>
      <c r="FG96" s="12" t="n">
        <v>0.0198060349</v>
      </c>
      <c r="FH96" s="12" t="n">
        <v>0.7478861213</v>
      </c>
      <c r="FI96" s="12" t="n">
        <v>0.0813253701</v>
      </c>
      <c r="FJ96" s="12" t="n">
        <v>0.0748409045</v>
      </c>
      <c r="FK96" s="12" t="n">
        <v>0.0444036461</v>
      </c>
      <c r="FL96" s="12" t="n">
        <v>0.0557554141</v>
      </c>
      <c r="FM96" s="12" t="n">
        <v>0.083296895</v>
      </c>
      <c r="FN96" s="12" t="n">
        <v>0.0199680943</v>
      </c>
      <c r="FO96" s="12" t="n">
        <v>0.7699998021</v>
      </c>
      <c r="FP96" s="12" t="n">
        <v>0.0799239452</v>
      </c>
      <c r="FQ96" s="12" t="n">
        <v>0.0721772922</v>
      </c>
      <c r="FR96" s="12" t="n">
        <v>0.0448046252</v>
      </c>
      <c r="FS96" s="12" t="n">
        <v>0.0558318906</v>
      </c>
      <c r="FT96" s="12" t="n">
        <v>0.0805757269</v>
      </c>
      <c r="FU96" s="12" t="n">
        <v>0.0199680943</v>
      </c>
      <c r="FV96" s="12" t="n">
        <v>0.7699998021</v>
      </c>
      <c r="FW96" s="12" t="n">
        <v>0.0799239452</v>
      </c>
      <c r="FX96" s="12" t="n">
        <v>0.0721772922</v>
      </c>
      <c r="FY96" s="12" t="n">
        <v>0.0448046252</v>
      </c>
      <c r="FZ96" s="12" t="n">
        <v>0.0558318906</v>
      </c>
      <c r="GA96" s="12" t="n">
        <v>0.0805757269</v>
      </c>
    </row>
    <row r="97" customFormat="false" ht="13.8" hidden="false" customHeight="false" outlineLevel="0" collapsed="false">
      <c r="A97" s="13" t="n">
        <v>96</v>
      </c>
      <c r="B97" s="13" t="n">
        <v>249.965217712587</v>
      </c>
      <c r="C97" s="13" t="n">
        <v>51.38166824</v>
      </c>
      <c r="D97" s="13" t="n">
        <v>30.03162741</v>
      </c>
      <c r="E97" s="13" t="n">
        <v>12.14</v>
      </c>
      <c r="F97" s="13" t="s">
        <v>181</v>
      </c>
      <c r="G97" s="13" t="n">
        <v>0</v>
      </c>
      <c r="H97" s="13" t="s">
        <v>182</v>
      </c>
      <c r="I97" s="13" t="n">
        <v>2</v>
      </c>
      <c r="J97" s="13" t="n">
        <v>100</v>
      </c>
      <c r="K97" s="13" t="n">
        <v>13900</v>
      </c>
      <c r="L97" s="13" t="n">
        <v>98900</v>
      </c>
      <c r="M97" s="13"/>
      <c r="N97" s="13"/>
      <c r="O97" s="13"/>
      <c r="P97" s="14" t="n">
        <f aca="false">_xlfn.IFS(M97=0,K97,M97&gt;0,(J97*K97+M97*N97)/(J97+M97))</f>
        <v>13900</v>
      </c>
      <c r="Q97" s="14" t="n">
        <f aca="false">_xlfn.IFS(M97=0,L97,M97&gt;0,(J97*L97+M97*O97)/(J97+M97))</f>
        <v>98900</v>
      </c>
      <c r="R97" s="0" t="s">
        <v>183</v>
      </c>
      <c r="S97" s="0" t="n">
        <v>3</v>
      </c>
      <c r="T97" s="0" t="n">
        <v>293436.89</v>
      </c>
      <c r="U97" s="0" t="n">
        <v>5696451.594</v>
      </c>
      <c r="V97" s="1" t="n">
        <v>22082.849575</v>
      </c>
      <c r="W97" s="1" t="n">
        <v>8387.4280894</v>
      </c>
      <c r="X97" s="0" t="n">
        <v>46</v>
      </c>
      <c r="Y97" s="7" t="n">
        <v>14.987391</v>
      </c>
      <c r="Z97" s="7" t="n">
        <v>13.935</v>
      </c>
      <c r="AA97" s="7" t="n">
        <v>2.764417</v>
      </c>
      <c r="AB97" s="15" t="n">
        <f aca="false">SQRT((T97-298142)^2+(U97-5697101)^2)/1000</f>
        <v>4.74971454562655</v>
      </c>
      <c r="AC97" s="0" t="n">
        <v>262</v>
      </c>
      <c r="AD97" s="13" t="n">
        <v>110</v>
      </c>
      <c r="AE97" s="13" t="n">
        <v>18</v>
      </c>
      <c r="AF97" s="13" t="n">
        <v>7.91278995664356</v>
      </c>
      <c r="AG97" s="13" t="n">
        <v>13.8183676543522</v>
      </c>
      <c r="AH97" s="13" t="n">
        <v>19.2794948621528</v>
      </c>
      <c r="AI97" s="15" t="n">
        <v>126.043950136457</v>
      </c>
      <c r="AJ97" s="15" t="n">
        <v>66.6357324916811</v>
      </c>
      <c r="AK97" s="15" t="n">
        <f aca="false">_xlfn.IFS(AND(H97="Pine",F97="n"),0.198*AF97^-0.757*AG97^1.342*AH97^0.642,AND(H97="Pine",F97="a"),0.144*AF97^-0.507*AG97^1.299*AH97^0.524,H97="Spruce",0.068*AF97^0.082*AG97^0.787*AH97^1.11,H97="Birch",0.183*AF97^-0.171*AG97^0.806*AH97^0.803,H97="Alder",0.048*AF97^0.156*AG97^0.514*AH97^1.165,H97="Oak",0.132*AF97^-0.037*AG97^0.633*AH97^1.039,H97="Aspen",0.445*AF97^0.651*AG97^-0.617*AH97^1.049)</f>
        <v>11.4809193070654</v>
      </c>
      <c r="AL97" s="15" t="n">
        <v>10.3052689374446</v>
      </c>
      <c r="AM97" s="15" t="n">
        <v>3.33415973158901</v>
      </c>
      <c r="AN97" s="15" t="n">
        <v>80.2751611607148</v>
      </c>
      <c r="AO97" s="1" t="n">
        <v>135.839706420898</v>
      </c>
      <c r="AP97" s="1" t="n">
        <v>65.1937942504883</v>
      </c>
      <c r="AQ97" s="15" t="n">
        <v>9.5500373840332</v>
      </c>
      <c r="AR97" s="15" t="n">
        <v>10.2023372650147</v>
      </c>
      <c r="AS97" s="15" t="n">
        <v>2.82701015472412</v>
      </c>
      <c r="AT97" s="1" t="n">
        <v>78.22314453125</v>
      </c>
      <c r="AU97" s="1" t="n">
        <v>137.803848266602</v>
      </c>
      <c r="AV97" s="1" t="n">
        <v>61.8913536071777</v>
      </c>
      <c r="AW97" s="15" t="n">
        <v>8.98793601989746</v>
      </c>
      <c r="AX97" s="15" t="n">
        <v>7.19287872314453</v>
      </c>
      <c r="AY97" s="15" t="n">
        <v>1.92564690113068</v>
      </c>
      <c r="AZ97" s="1" t="n">
        <v>71.0098724365234</v>
      </c>
      <c r="BA97" s="16" t="n">
        <f aca="false">_xlfn.IFS(AI97&lt;10,AI97,AI97&lt;250,AU97,AI97&gt;=250,AO97)</f>
        <v>137.803848266602</v>
      </c>
      <c r="BB97" s="17" t="n">
        <f aca="false">_xlfn.IFS(AI97&lt;10,AJ97,AI97&lt;250,AV97,AI97&gt;=250,AP97)*0.1</f>
        <v>6.18913536071777</v>
      </c>
      <c r="BC97" s="17" t="n">
        <f aca="false">_xlfn.IFS(AI97&lt;10,AK97,AI97&lt;250,AX97,AI97&gt;=250,AQ97)*0.1</f>
        <v>0.719287872314453</v>
      </c>
      <c r="BD97" s="4" t="n">
        <f aca="false">AR97*0.1</f>
        <v>1.02023372650147</v>
      </c>
      <c r="BE97" s="4" t="n">
        <f aca="false">AY97*0.1</f>
        <v>0.192564690113068</v>
      </c>
      <c r="BF97" s="3" t="n">
        <f aca="false">BB97+BD97+BE97</f>
        <v>7.40193377733231</v>
      </c>
      <c r="BG97" s="12" t="n">
        <v>249.909</v>
      </c>
      <c r="BH97" s="12" t="n">
        <f aca="false">BS97*0.04</f>
        <v>241.24</v>
      </c>
      <c r="BI97" s="7" t="n">
        <f aca="false">BH97/BG97</f>
        <v>0.965311373339896</v>
      </c>
      <c r="BJ97" s="12" t="n">
        <v>8.92</v>
      </c>
      <c r="BK97" s="12" t="n">
        <v>6031</v>
      </c>
      <c r="BL97" s="12" t="n">
        <v>3.400531292</v>
      </c>
      <c r="BM97" s="12" t="n">
        <v>14.857561111</v>
      </c>
      <c r="BN97" s="12" t="n">
        <v>11.433499957</v>
      </c>
      <c r="BO97" s="12" t="n">
        <v>1.3114033756</v>
      </c>
      <c r="BP97" s="12" t="n">
        <v>10.779371262</v>
      </c>
      <c r="BQ97" s="12" t="n">
        <v>11.614186287</v>
      </c>
      <c r="BR97" s="12" t="n">
        <v>12.278762817</v>
      </c>
      <c r="BS97" s="12" t="n">
        <v>6031</v>
      </c>
      <c r="BT97" s="12" t="n">
        <v>0.6428833008</v>
      </c>
      <c r="BU97" s="12" t="n">
        <v>15.570918083</v>
      </c>
      <c r="BV97" s="12" t="n">
        <v>11.382175828</v>
      </c>
      <c r="BW97" s="12" t="n">
        <v>2.0404068146</v>
      </c>
      <c r="BX97" s="12" t="n">
        <v>10.809943199</v>
      </c>
      <c r="BY97" s="12" t="n">
        <v>11.710718155</v>
      </c>
      <c r="BZ97" s="12" t="n">
        <v>12.468050957</v>
      </c>
      <c r="CA97" s="12" t="n">
        <v>13</v>
      </c>
      <c r="CB97" s="12" t="n">
        <v>229</v>
      </c>
      <c r="CC97" s="12" t="n">
        <v>97.731791716</v>
      </c>
      <c r="CD97" s="12" t="n">
        <v>41.032384554</v>
      </c>
      <c r="CE97" s="12" t="n">
        <v>62</v>
      </c>
      <c r="CF97" s="12" t="n">
        <v>95</v>
      </c>
      <c r="CG97" s="12" t="n">
        <v>132</v>
      </c>
      <c r="CH97" s="12" t="n">
        <v>15</v>
      </c>
      <c r="CI97" s="12" t="n">
        <v>228</v>
      </c>
      <c r="CJ97" s="12" t="n">
        <v>113.54680798</v>
      </c>
      <c r="CK97" s="12" t="n">
        <v>43.00983794</v>
      </c>
      <c r="CL97" s="12" t="n">
        <v>77</v>
      </c>
      <c r="CM97" s="12" t="n">
        <v>112</v>
      </c>
      <c r="CN97" s="12" t="n">
        <v>149</v>
      </c>
      <c r="CO97" s="12" t="n">
        <v>7</v>
      </c>
      <c r="CP97" s="12" t="n">
        <v>199</v>
      </c>
      <c r="CQ97" s="12" t="n">
        <v>71.905751676</v>
      </c>
      <c r="CR97" s="12" t="n">
        <v>30.716761218</v>
      </c>
      <c r="CS97" s="12" t="n">
        <v>46</v>
      </c>
      <c r="CT97" s="12" t="n">
        <v>69</v>
      </c>
      <c r="CU97" s="12" t="n">
        <v>96</v>
      </c>
      <c r="CV97" s="12" t="n">
        <v>0.004796443</v>
      </c>
      <c r="CW97" s="12" t="n">
        <v>0.0117503833</v>
      </c>
      <c r="CX97" s="12" t="n">
        <v>0.0052447145</v>
      </c>
      <c r="CY97" s="12" t="n">
        <v>0.0004353639</v>
      </c>
      <c r="CZ97" s="12" t="n">
        <v>0.0050142882</v>
      </c>
      <c r="DA97" s="12" t="n">
        <v>0.0051157516</v>
      </c>
      <c r="DB97" s="12" t="n">
        <v>0.0053088088</v>
      </c>
      <c r="DC97" s="12" t="n">
        <v>0.0048063709</v>
      </c>
      <c r="DD97" s="12" t="n">
        <v>0.0119055845</v>
      </c>
      <c r="DE97" s="12" t="n">
        <v>0.0052336418</v>
      </c>
      <c r="DF97" s="12" t="n">
        <v>0.0004543235</v>
      </c>
      <c r="DG97" s="12" t="n">
        <v>0.0050055641</v>
      </c>
      <c r="DH97" s="12" t="n">
        <v>0.0051057576</v>
      </c>
      <c r="DI97" s="12" t="n">
        <v>0.0052963174</v>
      </c>
      <c r="DJ97" s="12" t="n">
        <v>0.0048008906</v>
      </c>
      <c r="DK97" s="12" t="n">
        <v>0.0147843426</v>
      </c>
      <c r="DL97" s="12" t="n">
        <v>0.0052938507</v>
      </c>
      <c r="DM97" s="12" t="n">
        <v>0.0005245145</v>
      </c>
      <c r="DN97" s="12" t="n">
        <v>0.0050319973</v>
      </c>
      <c r="DO97" s="12" t="n">
        <v>0.0051450296</v>
      </c>
      <c r="DP97" s="12" t="n">
        <v>0.0053594722</v>
      </c>
      <c r="DQ97" s="12" t="n">
        <v>-0.0271779988</v>
      </c>
      <c r="DR97" s="12" t="n">
        <v>0.8050540686</v>
      </c>
      <c r="DS97" s="12" t="n">
        <v>0.4348790025</v>
      </c>
      <c r="DT97" s="12" t="n">
        <v>0.1120649749</v>
      </c>
      <c r="DU97" s="12" t="n">
        <v>0.3572062254</v>
      </c>
      <c r="DV97" s="12" t="n">
        <v>0.4316439927</v>
      </c>
      <c r="DW97" s="12" t="n">
        <v>0.5092872381</v>
      </c>
      <c r="DX97" s="12" t="n">
        <v>23.583106995</v>
      </c>
      <c r="DY97" s="12" t="n">
        <v>2506.4953613</v>
      </c>
      <c r="DZ97" s="12" t="n">
        <v>765.23346014</v>
      </c>
      <c r="EA97" s="12" t="n">
        <v>330.86412152</v>
      </c>
      <c r="EB97" s="12" t="n">
        <v>536.00531006</v>
      </c>
      <c r="EC97" s="12" t="n">
        <v>758.12512207</v>
      </c>
      <c r="ED97" s="12" t="n">
        <v>972.98950195</v>
      </c>
      <c r="EE97" s="12" t="n">
        <v>21.298892975</v>
      </c>
      <c r="EF97" s="12" t="n">
        <v>2189.9614258</v>
      </c>
      <c r="EG97" s="12" t="n">
        <v>708.17544279</v>
      </c>
      <c r="EH97" s="12" t="n">
        <v>308.50779023</v>
      </c>
      <c r="EI97" s="12" t="n">
        <v>492.32647705</v>
      </c>
      <c r="EJ97" s="12" t="n">
        <v>705.22692871</v>
      </c>
      <c r="EK97" s="12" t="n">
        <v>900.27459717</v>
      </c>
      <c r="EL97" s="12" t="n">
        <v>0.0191332288</v>
      </c>
      <c r="EM97" s="12" t="n">
        <v>0.3039223254</v>
      </c>
      <c r="EN97" s="12" t="n">
        <v>0.0638029078</v>
      </c>
      <c r="EO97" s="12" t="n">
        <v>0.0273741045</v>
      </c>
      <c r="EP97" s="12" t="n">
        <v>0.0463231243</v>
      </c>
      <c r="EQ97" s="12" t="n">
        <v>0.0563532785</v>
      </c>
      <c r="ER97" s="12" t="n">
        <v>0.0724673495</v>
      </c>
      <c r="ES97" s="12" t="n">
        <v>-0.0398538709</v>
      </c>
      <c r="ET97" s="12" t="n">
        <v>0.8724075556</v>
      </c>
      <c r="EU97" s="12" t="n">
        <v>0.5172602175</v>
      </c>
      <c r="EV97" s="12" t="n">
        <v>0.1281449513</v>
      </c>
      <c r="EW97" s="12" t="n">
        <v>0.4280814529</v>
      </c>
      <c r="EX97" s="12" t="n">
        <v>0.5167703032</v>
      </c>
      <c r="EY97" s="12" t="n">
        <v>0.6083270311</v>
      </c>
      <c r="EZ97" s="12" t="n">
        <v>-0.0398538709</v>
      </c>
      <c r="FA97" s="12" t="n">
        <v>0.8724075556</v>
      </c>
      <c r="FB97" s="12" t="n">
        <v>0.5172602175</v>
      </c>
      <c r="FC97" s="12" t="n">
        <v>0.1281449513</v>
      </c>
      <c r="FD97" s="12" t="n">
        <v>0.4280814529</v>
      </c>
      <c r="FE97" s="12" t="n">
        <v>0.5167703032</v>
      </c>
      <c r="FF97" s="12" t="n">
        <v>0.6083270311</v>
      </c>
      <c r="FG97" s="12" t="n">
        <v>0.0214375779</v>
      </c>
      <c r="FH97" s="12" t="n">
        <v>0.2773412168</v>
      </c>
      <c r="FI97" s="12" t="n">
        <v>0.0622514832</v>
      </c>
      <c r="FJ97" s="12" t="n">
        <v>0.0263855232</v>
      </c>
      <c r="FK97" s="12" t="n">
        <v>0.0451623797</v>
      </c>
      <c r="FL97" s="12" t="n">
        <v>0.0546365045</v>
      </c>
      <c r="FM97" s="12" t="n">
        <v>0.0710364655</v>
      </c>
      <c r="FN97" s="12" t="n">
        <v>0.021505205</v>
      </c>
      <c r="FO97" s="12" t="n">
        <v>0.2872932255</v>
      </c>
      <c r="FP97" s="12" t="n">
        <v>0.0616538009</v>
      </c>
      <c r="FQ97" s="12" t="n">
        <v>0.0270085633</v>
      </c>
      <c r="FR97" s="12" t="n">
        <v>0.0443255231</v>
      </c>
      <c r="FS97" s="12" t="n">
        <v>0.0542062223</v>
      </c>
      <c r="FT97" s="12" t="n">
        <v>0.0703443363</v>
      </c>
      <c r="FU97" s="12" t="n">
        <v>0.021505205</v>
      </c>
      <c r="FV97" s="12" t="n">
        <v>0.2872932255</v>
      </c>
      <c r="FW97" s="12" t="n">
        <v>0.0616538009</v>
      </c>
      <c r="FX97" s="12" t="n">
        <v>0.0270085633</v>
      </c>
      <c r="FY97" s="12" t="n">
        <v>0.0443255231</v>
      </c>
      <c r="FZ97" s="12" t="n">
        <v>0.0542062223</v>
      </c>
      <c r="GA97" s="12" t="n">
        <v>0.0703443363</v>
      </c>
    </row>
    <row r="98" customFormat="false" ht="13.8" hidden="false" customHeight="false" outlineLevel="0" collapsed="false">
      <c r="A98" s="13" t="n">
        <v>98</v>
      </c>
      <c r="B98" s="13" t="n">
        <v>249.965217712587</v>
      </c>
      <c r="C98" s="13" t="n">
        <v>51.3969632</v>
      </c>
      <c r="D98" s="13" t="n">
        <v>30.202598</v>
      </c>
      <c r="E98" s="13" t="n">
        <v>10000</v>
      </c>
      <c r="F98" s="13" t="s">
        <v>184</v>
      </c>
      <c r="G98" s="13" t="n">
        <v>1</v>
      </c>
      <c r="H98" s="13" t="s">
        <v>185</v>
      </c>
      <c r="I98" s="13" t="n">
        <v>0</v>
      </c>
      <c r="J98" s="13" t="n">
        <v>97</v>
      </c>
      <c r="K98" s="13" t="n">
        <v>829</v>
      </c>
      <c r="L98" s="13" t="n">
        <v>5300</v>
      </c>
      <c r="M98" s="13"/>
      <c r="N98" s="13"/>
      <c r="O98" s="13"/>
      <c r="P98" s="14" t="n">
        <f aca="false">_xlfn.IFS(M98=0,K98,M98&gt;0,(J98*K98+M98*N98)/(J98+M98))</f>
        <v>829</v>
      </c>
      <c r="Q98" s="14" t="n">
        <f aca="false">_xlfn.IFS(M98=0,L98,M98&gt;0,(J98*L98+M98*O98)/(J98+M98))</f>
        <v>5300</v>
      </c>
      <c r="R98" s="0" t="s">
        <v>188</v>
      </c>
      <c r="S98" s="0" t="n">
        <v>2</v>
      </c>
      <c r="T98" s="0" t="n">
        <v>305394.421</v>
      </c>
      <c r="U98" s="0" t="n">
        <v>5697692.782</v>
      </c>
      <c r="V98" s="1" t="n">
        <v>519.75685246</v>
      </c>
      <c r="W98" s="1" t="n">
        <v>136.83987626</v>
      </c>
      <c r="X98" s="0" t="n">
        <v>32</v>
      </c>
      <c r="Y98" s="7" t="n">
        <v>0.649063</v>
      </c>
      <c r="Z98" s="7" t="n">
        <v>0.655</v>
      </c>
      <c r="AA98" s="7" t="n">
        <v>0.04996</v>
      </c>
      <c r="AB98" s="15" t="n">
        <f aca="false">SQRT((T98-298142)^2+(U98-5697101)^2)/1000</f>
        <v>7.27652501519539</v>
      </c>
      <c r="AC98" s="0" t="n">
        <v>85</v>
      </c>
      <c r="AD98" s="13" t="n">
        <v>74</v>
      </c>
      <c r="AE98" s="13" t="n">
        <v>60</v>
      </c>
      <c r="AF98" s="13" t="n">
        <v>14.7329461239949</v>
      </c>
      <c r="AG98" s="13" t="n">
        <v>18.1023678353288</v>
      </c>
      <c r="AH98" s="13" t="n">
        <v>45.6945394035673</v>
      </c>
      <c r="AI98" s="15" t="n">
        <v>400.53590957957</v>
      </c>
      <c r="AJ98" s="15" t="n">
        <v>155.427585229943</v>
      </c>
      <c r="AK98" s="15" t="n">
        <f aca="false">_xlfn.IFS(AND(H98="Pine",F98="n"),0.198*AF98^-0.757*AG98^1.342*AH98^0.642,AND(H98="Pine",F98="a"),0.144*AF98^-0.507*AG98^1.299*AH98^0.524,H98="Spruce",0.068*AF98^0.082*AG98^0.787*AH98^1.11,H98="Birch",0.183*AF98^-0.171*AG98^0.806*AH98^0.803,H98="Alder",0.048*AF98^0.156*AG98^0.514*AH98^1.165,H98="Oak",0.132*AF98^-0.037*AG98^0.633*AH98^1.039,H98="Aspen",0.445*AF98^0.651*AG98^-0.617*AH98^1.049)</f>
        <v>11.7383438062023</v>
      </c>
      <c r="AL98" s="15" t="n">
        <v>14.8292723558637</v>
      </c>
      <c r="AM98" s="15" t="n">
        <v>7.80888770478168</v>
      </c>
      <c r="AN98" s="15" t="n">
        <v>178.065745290589</v>
      </c>
      <c r="AO98" s="1" t="n">
        <v>398.079376220703</v>
      </c>
      <c r="AP98" s="1" t="n">
        <v>153.071640014648</v>
      </c>
      <c r="AQ98" s="15" t="n">
        <v>8.81326770782471</v>
      </c>
      <c r="AR98" s="15" t="n">
        <v>16.3486213684082</v>
      </c>
      <c r="AS98" s="15" t="n">
        <v>7.99702215194702</v>
      </c>
      <c r="AT98" s="1" t="n">
        <v>177.417282104492</v>
      </c>
      <c r="AU98" s="1" t="n">
        <v>378.854919433594</v>
      </c>
      <c r="AV98" s="1" t="n">
        <v>140.085586547852</v>
      </c>
      <c r="AW98" s="15" t="n">
        <v>10.4717502593994</v>
      </c>
      <c r="AX98" s="15" t="n">
        <v>13.21217918396</v>
      </c>
      <c r="AY98" s="15" t="n">
        <v>6.66766357421875</v>
      </c>
      <c r="AZ98" s="1" t="n">
        <v>159.965423583984</v>
      </c>
      <c r="BA98" s="16" t="n">
        <f aca="false">_xlfn.IFS(AI98&lt;10,AI98,AI98&lt;250,AU98,AI98&gt;=250,AO98)</f>
        <v>398.079376220703</v>
      </c>
      <c r="BB98" s="17" t="n">
        <f aca="false">_xlfn.IFS(AI98&lt;10,AJ98,AI98&lt;250,AV98,AI98&gt;=250,AP98)*0.1</f>
        <v>15.3071640014648</v>
      </c>
      <c r="BC98" s="17" t="n">
        <f aca="false">_xlfn.IFS(AI98&lt;10,AK98,AI98&lt;250,AX98,AI98&gt;=250,AQ98)*0.1</f>
        <v>0.881326770782471</v>
      </c>
      <c r="BD98" s="4" t="n">
        <f aca="false">AR98*0.1</f>
        <v>1.63486213684082</v>
      </c>
      <c r="BE98" s="4" t="n">
        <f aca="false">AY98*0.1</f>
        <v>0.666766357421875</v>
      </c>
      <c r="BF98" s="3" t="n">
        <f aca="false">BB98+BD98+BE98</f>
        <v>17.6087924957275</v>
      </c>
      <c r="BG98" s="12" t="n">
        <v>249.938</v>
      </c>
      <c r="BH98" s="12" t="n">
        <f aca="false">BS98*0.04</f>
        <v>250</v>
      </c>
      <c r="BI98" s="7" t="n">
        <f aca="false">BH98/BG98</f>
        <v>1.00024806151926</v>
      </c>
      <c r="BJ98" s="12" t="n">
        <v>8.92</v>
      </c>
      <c r="BK98" s="12" t="n">
        <v>6250</v>
      </c>
      <c r="BL98" s="12" t="n">
        <v>14.512112617</v>
      </c>
      <c r="BM98" s="12" t="n">
        <v>19.999221802</v>
      </c>
      <c r="BN98" s="12" t="n">
        <v>17.192542259</v>
      </c>
      <c r="BO98" s="12" t="n">
        <v>0.9109336133</v>
      </c>
      <c r="BP98" s="12" t="n">
        <v>16.583745956</v>
      </c>
      <c r="BQ98" s="12" t="n">
        <v>17.121635437</v>
      </c>
      <c r="BR98" s="12" t="n">
        <v>17.744791031</v>
      </c>
      <c r="BS98" s="12" t="n">
        <v>6250</v>
      </c>
      <c r="BT98" s="12" t="n">
        <v>13.633639336</v>
      </c>
      <c r="BU98" s="12" t="n">
        <v>19.811653137</v>
      </c>
      <c r="BV98" s="12" t="n">
        <v>16.779130677</v>
      </c>
      <c r="BW98" s="12" t="n">
        <v>0.9854715963</v>
      </c>
      <c r="BX98" s="12" t="n">
        <v>16.130578995</v>
      </c>
      <c r="BY98" s="12" t="n">
        <v>16.729188919</v>
      </c>
      <c r="BZ98" s="12" t="n">
        <v>17.408800125</v>
      </c>
      <c r="CA98" s="12" t="n">
        <v>9</v>
      </c>
      <c r="CB98" s="12" t="n">
        <v>233</v>
      </c>
      <c r="CC98" s="12" t="n">
        <v>114.53735822</v>
      </c>
      <c r="CD98" s="12" t="n">
        <v>44.349718456</v>
      </c>
      <c r="CE98" s="12" t="n">
        <v>78</v>
      </c>
      <c r="CF98" s="12" t="n">
        <v>120</v>
      </c>
      <c r="CG98" s="12" t="n">
        <v>152</v>
      </c>
      <c r="CH98" s="12" t="n">
        <v>12</v>
      </c>
      <c r="CI98" s="12" t="n">
        <v>244</v>
      </c>
      <c r="CJ98" s="12" t="n">
        <v>132.96388278</v>
      </c>
      <c r="CK98" s="12" t="n">
        <v>51.796797656</v>
      </c>
      <c r="CL98" s="12" t="n">
        <v>91</v>
      </c>
      <c r="CM98" s="12" t="n">
        <v>139</v>
      </c>
      <c r="CN98" s="12" t="n">
        <v>177</v>
      </c>
      <c r="CO98" s="12" t="n">
        <v>8</v>
      </c>
      <c r="CP98" s="12" t="n">
        <v>200</v>
      </c>
      <c r="CQ98" s="12" t="n">
        <v>100.87401354</v>
      </c>
      <c r="CR98" s="12" t="n">
        <v>39.152092625</v>
      </c>
      <c r="CS98" s="12" t="n">
        <v>69</v>
      </c>
      <c r="CT98" s="12" t="n">
        <v>104</v>
      </c>
      <c r="CU98" s="12" t="n">
        <v>134</v>
      </c>
      <c r="CV98" s="12" t="n">
        <v>0.0047878949</v>
      </c>
      <c r="CW98" s="12" t="n">
        <v>0.0150206415</v>
      </c>
      <c r="CX98" s="12" t="n">
        <v>0.0050882744</v>
      </c>
      <c r="CY98" s="12" t="n">
        <v>0.0002962836</v>
      </c>
      <c r="CZ98" s="12" t="n">
        <v>0.0049528927</v>
      </c>
      <c r="DA98" s="12" t="n">
        <v>0.0050207572</v>
      </c>
      <c r="DB98" s="12" t="n">
        <v>0.0051305466</v>
      </c>
      <c r="DC98" s="12" t="n">
        <v>0.0047809673</v>
      </c>
      <c r="DD98" s="12" t="n">
        <v>0.0176909864</v>
      </c>
      <c r="DE98" s="12" t="n">
        <v>0.0050749795</v>
      </c>
      <c r="DF98" s="12" t="n">
        <v>0.0003105926</v>
      </c>
      <c r="DG98" s="12" t="n">
        <v>0.0049457313</v>
      </c>
      <c r="DH98" s="12" t="n">
        <v>0.0050103161</v>
      </c>
      <c r="DI98" s="12" t="n">
        <v>0.0051137842</v>
      </c>
      <c r="DJ98" s="12" t="n">
        <v>0.0047983672</v>
      </c>
      <c r="DK98" s="12" t="n">
        <v>0.0162430648</v>
      </c>
      <c r="DL98" s="12" t="n">
        <v>0.0050993405</v>
      </c>
      <c r="DM98" s="12" t="n">
        <v>0.0003227112</v>
      </c>
      <c r="DN98" s="12" t="n">
        <v>0.0049640252</v>
      </c>
      <c r="DO98" s="12" t="n">
        <v>0.0050330395</v>
      </c>
      <c r="DP98" s="12" t="n">
        <v>0.0051406571</v>
      </c>
      <c r="DQ98" s="12" t="n">
        <v>22.413722992</v>
      </c>
      <c r="DR98" s="12" t="n">
        <v>3772.4262695</v>
      </c>
      <c r="DS98" s="12" t="n">
        <v>1159.9695804</v>
      </c>
      <c r="DT98" s="12" t="n">
        <v>403.26183319</v>
      </c>
      <c r="DU98" s="12" t="n">
        <v>879.83850098</v>
      </c>
      <c r="DV98" s="12" t="n">
        <v>1145.7443848</v>
      </c>
      <c r="DW98" s="12" t="n">
        <v>1411.3917236</v>
      </c>
      <c r="DX98" s="12" t="n">
        <v>17.289384842</v>
      </c>
      <c r="DY98" s="12" t="n">
        <v>3297.3415527</v>
      </c>
      <c r="DZ98" s="12" t="n">
        <v>1230.2288028</v>
      </c>
      <c r="EA98" s="12" t="n">
        <v>438.79512217</v>
      </c>
      <c r="EB98" s="12" t="n">
        <v>918.30938721</v>
      </c>
      <c r="EC98" s="12" t="n">
        <v>1207.5354004</v>
      </c>
      <c r="ED98" s="12" t="n">
        <v>1510.6368408</v>
      </c>
      <c r="EE98" s="12" t="n">
        <v>20.874692917</v>
      </c>
      <c r="EF98" s="12" t="n">
        <v>2601.2480469</v>
      </c>
      <c r="EG98" s="12" t="n">
        <v>1089.7279526</v>
      </c>
      <c r="EH98" s="12" t="n">
        <v>362.83889627</v>
      </c>
      <c r="EI98" s="12" t="n">
        <v>838.38391113</v>
      </c>
      <c r="EJ98" s="12" t="n">
        <v>1080.9790039</v>
      </c>
      <c r="EK98" s="12" t="n">
        <v>1322.9025879</v>
      </c>
      <c r="EL98" s="12" t="n">
        <v>0.1069610938</v>
      </c>
      <c r="EM98" s="12" t="n">
        <v>0.8621233106</v>
      </c>
      <c r="EN98" s="12" t="n">
        <v>0.5362890248</v>
      </c>
      <c r="EO98" s="12" t="n">
        <v>0.1218980594</v>
      </c>
      <c r="EP98" s="12" t="n">
        <v>0.4506799579</v>
      </c>
      <c r="EQ98" s="12" t="n">
        <v>0.5395441651</v>
      </c>
      <c r="ER98" s="12" t="n">
        <v>0.6257350445</v>
      </c>
      <c r="ES98" s="12" t="n">
        <v>0.0889289603</v>
      </c>
      <c r="ET98" s="12" t="n">
        <v>0.8818601966</v>
      </c>
      <c r="EU98" s="12" t="n">
        <v>0.5688607698</v>
      </c>
      <c r="EV98" s="12" t="n">
        <v>0.1202913626</v>
      </c>
      <c r="EW98" s="12" t="n">
        <v>0.4850614667</v>
      </c>
      <c r="EX98" s="12" t="n">
        <v>0.5727503896</v>
      </c>
      <c r="EY98" s="12" t="n">
        <v>0.6567322612</v>
      </c>
      <c r="EZ98" s="12" t="n">
        <v>0.094785206</v>
      </c>
      <c r="FA98" s="12" t="n">
        <v>0.8475573659</v>
      </c>
      <c r="FB98" s="12" t="n">
        <v>0.5019828156</v>
      </c>
      <c r="FC98" s="12" t="n">
        <v>0.1134732491</v>
      </c>
      <c r="FD98" s="12" t="n">
        <v>0.4207519293</v>
      </c>
      <c r="FE98" s="12" t="n">
        <v>0.5007777214</v>
      </c>
      <c r="FF98" s="12" t="n">
        <v>0.5811977387</v>
      </c>
      <c r="FG98" s="12" t="n">
        <v>0.0191498995</v>
      </c>
      <c r="FH98" s="12" t="n">
        <v>0.3096220195</v>
      </c>
      <c r="FI98" s="12" t="n">
        <v>0.0492766245</v>
      </c>
      <c r="FJ98" s="12" t="n">
        <v>0.0185339619</v>
      </c>
      <c r="FK98" s="12" t="n">
        <v>0.038465023</v>
      </c>
      <c r="FL98" s="12" t="n">
        <v>0.0450471193</v>
      </c>
      <c r="FM98" s="12" t="n">
        <v>0.0548471585</v>
      </c>
      <c r="FN98" s="12" t="n">
        <v>0.0151738944</v>
      </c>
      <c r="FO98" s="12" t="n">
        <v>0.3237174153</v>
      </c>
      <c r="FP98" s="12" t="n">
        <v>0.0487581744</v>
      </c>
      <c r="FQ98" s="12" t="n">
        <v>0.0189712769</v>
      </c>
      <c r="FR98" s="12" t="n">
        <v>0.0376142487</v>
      </c>
      <c r="FS98" s="12" t="n">
        <v>0.0446169451</v>
      </c>
      <c r="FT98" s="12" t="n">
        <v>0.0547138006</v>
      </c>
      <c r="FU98" s="12" t="n">
        <v>0.0197848137</v>
      </c>
      <c r="FV98" s="12" t="n">
        <v>0.3127013147</v>
      </c>
      <c r="FW98" s="12" t="n">
        <v>0.0502535238</v>
      </c>
      <c r="FX98" s="12" t="n">
        <v>0.0190176127</v>
      </c>
      <c r="FY98" s="12" t="n">
        <v>0.0388645604</v>
      </c>
      <c r="FZ98" s="12" t="n">
        <v>0.0462528244</v>
      </c>
      <c r="GA98" s="12" t="n">
        <v>0.056298513</v>
      </c>
    </row>
    <row r="99" customFormat="false" ht="13.8" hidden="false" customHeight="false" outlineLevel="0" collapsed="false">
      <c r="A99" s="13" t="n">
        <v>99</v>
      </c>
      <c r="B99" s="13" t="n">
        <v>99.9328056736299</v>
      </c>
      <c r="C99" s="13" t="n">
        <v>51.39688611</v>
      </c>
      <c r="D99" s="13" t="n">
        <v>30.20270884</v>
      </c>
      <c r="E99" s="13" t="n">
        <v>10000</v>
      </c>
      <c r="F99" s="13" t="s">
        <v>184</v>
      </c>
      <c r="G99" s="13" t="n">
        <v>1</v>
      </c>
      <c r="H99" s="13" t="s">
        <v>185</v>
      </c>
      <c r="I99" s="13" t="n">
        <v>0</v>
      </c>
      <c r="J99" s="13" t="n">
        <v>100</v>
      </c>
      <c r="K99" s="13" t="n">
        <v>792</v>
      </c>
      <c r="L99" s="13" t="n">
        <v>3700</v>
      </c>
      <c r="M99" s="13"/>
      <c r="N99" s="13"/>
      <c r="O99" s="13"/>
      <c r="P99" s="14" t="n">
        <f aca="false">_xlfn.IFS(M99=0,K99,M99&gt;0,(J99*K99+M99*N99)/(J99+M99))</f>
        <v>792</v>
      </c>
      <c r="Q99" s="14" t="n">
        <f aca="false">_xlfn.IFS(M99=0,L99,M99&gt;0,(J99*L99+M99*O99)/(J99+M99))</f>
        <v>3700</v>
      </c>
      <c r="R99" s="0" t="s">
        <v>188</v>
      </c>
      <c r="S99" s="0" t="n">
        <v>2</v>
      </c>
      <c r="T99" s="0" t="n">
        <v>305411.772</v>
      </c>
      <c r="U99" s="0" t="n">
        <v>5697671.487</v>
      </c>
      <c r="V99" s="1" t="n">
        <v>518.07955579</v>
      </c>
      <c r="W99" s="1" t="n">
        <v>135.43993171</v>
      </c>
      <c r="X99" s="0" t="n">
        <v>28</v>
      </c>
      <c r="Y99" s="7" t="n">
        <v>0.628214</v>
      </c>
      <c r="Z99" s="7" t="n">
        <v>0.63</v>
      </c>
      <c r="AA99" s="7" t="n">
        <v>0.052851</v>
      </c>
      <c r="AB99" s="15" t="n">
        <f aca="false">SQRT((T99-298142)^2+(U99-5697101)^2)/1000</f>
        <v>7.29212180021375</v>
      </c>
      <c r="AC99" s="0" t="n">
        <v>86</v>
      </c>
      <c r="AD99" s="13" t="n">
        <v>32</v>
      </c>
      <c r="AE99" s="13" t="n">
        <v>40</v>
      </c>
      <c r="AF99" s="13" t="n">
        <v>15.3872241377926</v>
      </c>
      <c r="AG99" s="13" t="n">
        <v>17.6730209322566</v>
      </c>
      <c r="AH99" s="13" t="n">
        <v>55.8243423369046</v>
      </c>
      <c r="AI99" s="15" t="n">
        <v>446.080512675627</v>
      </c>
      <c r="AJ99" s="15" t="n">
        <v>162.850965919701</v>
      </c>
      <c r="AK99" s="15" t="n">
        <f aca="false">_xlfn.IFS(AND(H99="Pine",F99="n"),0.198*AF99^-0.757*AG99^1.342*AH99^0.642,AND(H99="Pine",F99="a"),0.144*AF99^-0.507*AG99^1.299*AH99^0.524,H99="Spruce",0.068*AF99^0.082*AG99^0.787*AH99^1.11,H99="Birch",0.183*AF99^-0.171*AG99^0.806*AH99^0.803,H99="Alder",0.048*AF99^0.156*AG99^0.514*AH99^1.165,H99="Oak",0.132*AF99^-0.037*AG99^0.633*AH99^1.039,H99="Aspen",0.445*AF99^0.651*AG99^-0.617*AH99^1.049)</f>
        <v>12.3613107201587</v>
      </c>
      <c r="AL99" s="15" t="n">
        <v>18.2787516374733</v>
      </c>
      <c r="AM99" s="15" t="n">
        <v>8.74178007476212</v>
      </c>
      <c r="AN99" s="15" t="n">
        <v>189.871497631936</v>
      </c>
      <c r="AO99" s="1" t="n">
        <v>397.243682861328</v>
      </c>
      <c r="AP99" s="1" t="n">
        <v>179.811889648438</v>
      </c>
      <c r="AQ99" s="15" t="n">
        <v>13.8235206604004</v>
      </c>
      <c r="AR99" s="15" t="n">
        <v>17.7709178924561</v>
      </c>
      <c r="AS99" s="15" t="n">
        <v>8.05516910552979</v>
      </c>
      <c r="AT99" s="1" t="n">
        <v>205.637985229492</v>
      </c>
      <c r="AU99" s="1" t="n">
        <v>377.736541748047</v>
      </c>
      <c r="AV99" s="1" t="n">
        <v>148.42073059082</v>
      </c>
      <c r="AW99" s="15" t="n">
        <v>11.0644426345825</v>
      </c>
      <c r="AX99" s="15" t="n">
        <v>12.1409606933594</v>
      </c>
      <c r="AY99" s="15" t="n">
        <v>6.30397701263428</v>
      </c>
      <c r="AZ99" s="1" t="n">
        <v>166.865661621094</v>
      </c>
      <c r="BA99" s="16" t="n">
        <f aca="false">_xlfn.IFS(AI99&lt;10,AI99,AI99&lt;250,AU99,AI99&gt;=250,AO99)</f>
        <v>397.243682861328</v>
      </c>
      <c r="BB99" s="17" t="n">
        <f aca="false">_xlfn.IFS(AI99&lt;10,AJ99,AI99&lt;250,AV99,AI99&gt;=250,AP99)*0.1</f>
        <v>17.9811889648438</v>
      </c>
      <c r="BC99" s="17" t="n">
        <f aca="false">_xlfn.IFS(AI99&lt;10,AK99,AI99&lt;250,AX99,AI99&gt;=250,AQ99)*0.1</f>
        <v>1.38235206604004</v>
      </c>
      <c r="BD99" s="4" t="n">
        <f aca="false">AR99*0.1</f>
        <v>1.77709178924561</v>
      </c>
      <c r="BE99" s="4" t="n">
        <f aca="false">AY99*0.1</f>
        <v>0.630397701263428</v>
      </c>
      <c r="BF99" s="3" t="n">
        <f aca="false">BB99+BD99+BE99</f>
        <v>20.3886784553528</v>
      </c>
      <c r="BG99" s="12" t="n">
        <v>99.97</v>
      </c>
      <c r="BH99" s="12" t="n">
        <f aca="false">BS99*0.04</f>
        <v>99.8</v>
      </c>
      <c r="BI99" s="7" t="n">
        <f aca="false">BH99/BG99</f>
        <v>0.998299489846954</v>
      </c>
      <c r="BJ99" s="12" t="n">
        <v>5.64</v>
      </c>
      <c r="BK99" s="12" t="n">
        <v>2495</v>
      </c>
      <c r="BL99" s="12" t="n">
        <v>13.762821198</v>
      </c>
      <c r="BM99" s="12" t="n">
        <v>17.592489243</v>
      </c>
      <c r="BN99" s="12" t="n">
        <v>15.735131886</v>
      </c>
      <c r="BO99" s="12" t="n">
        <v>0.724180994</v>
      </c>
      <c r="BP99" s="12" t="n">
        <v>15.223389626</v>
      </c>
      <c r="BQ99" s="12" t="n">
        <v>15.75313282</v>
      </c>
      <c r="BR99" s="12" t="n">
        <v>16.286798477</v>
      </c>
      <c r="BS99" s="12" t="n">
        <v>2495</v>
      </c>
      <c r="BT99" s="12" t="n">
        <v>13.418681145</v>
      </c>
      <c r="BU99" s="12" t="n">
        <v>17.766086578</v>
      </c>
      <c r="BV99" s="12" t="n">
        <v>15.656424401</v>
      </c>
      <c r="BW99" s="12" t="n">
        <v>0.8160780313</v>
      </c>
      <c r="BX99" s="12" t="n">
        <v>15.077706337</v>
      </c>
      <c r="BY99" s="12" t="n">
        <v>15.70036602</v>
      </c>
      <c r="BZ99" s="12" t="n">
        <v>16.296655655</v>
      </c>
      <c r="CA99" s="12" t="n">
        <v>9</v>
      </c>
      <c r="CB99" s="12" t="n">
        <v>236</v>
      </c>
      <c r="CC99" s="12" t="n">
        <v>127.26555569</v>
      </c>
      <c r="CD99" s="12" t="n">
        <v>44.926600933</v>
      </c>
      <c r="CE99" s="12" t="n">
        <v>92</v>
      </c>
      <c r="CF99" s="12" t="n">
        <v>136</v>
      </c>
      <c r="CG99" s="12" t="n">
        <v>164</v>
      </c>
      <c r="CH99" s="12" t="n">
        <v>9</v>
      </c>
      <c r="CI99" s="12" t="n">
        <v>249</v>
      </c>
      <c r="CJ99" s="12" t="n">
        <v>142.96499098</v>
      </c>
      <c r="CK99" s="12" t="n">
        <v>50.299135774</v>
      </c>
      <c r="CL99" s="12" t="n">
        <v>104</v>
      </c>
      <c r="CM99" s="12" t="n">
        <v>152</v>
      </c>
      <c r="CN99" s="12" t="n">
        <v>185</v>
      </c>
      <c r="CO99" s="12" t="n">
        <v>8</v>
      </c>
      <c r="CP99" s="12" t="n">
        <v>204</v>
      </c>
      <c r="CQ99" s="12" t="n">
        <v>109.4956269</v>
      </c>
      <c r="CR99" s="12" t="n">
        <v>38.411053638</v>
      </c>
      <c r="CS99" s="12" t="n">
        <v>79</v>
      </c>
      <c r="CT99" s="12" t="n">
        <v>114</v>
      </c>
      <c r="CU99" s="12" t="n">
        <v>141</v>
      </c>
      <c r="CV99" s="12" t="n">
        <v>0.0047830022</v>
      </c>
      <c r="CW99" s="12" t="n">
        <v>0.0059835878</v>
      </c>
      <c r="CX99" s="12" t="n">
        <v>0.0050355079</v>
      </c>
      <c r="CY99" s="12" t="n">
        <v>0.0001244059</v>
      </c>
      <c r="CZ99" s="12" t="n">
        <v>0.0049485788</v>
      </c>
      <c r="DA99" s="12" t="n">
        <v>0.00501221</v>
      </c>
      <c r="DB99" s="12" t="n">
        <v>0.0050950362</v>
      </c>
      <c r="DC99" s="12" t="n">
        <v>0.0047870427</v>
      </c>
      <c r="DD99" s="12" t="n">
        <v>0.0067286952</v>
      </c>
      <c r="DE99" s="12" t="n">
        <v>0.0050274502</v>
      </c>
      <c r="DF99" s="12" t="n">
        <v>0.000138292</v>
      </c>
      <c r="DG99" s="12" t="n">
        <v>0.0049368688</v>
      </c>
      <c r="DH99" s="12" t="n">
        <v>0.0049993652</v>
      </c>
      <c r="DI99" s="12" t="n">
        <v>0.0050852294</v>
      </c>
      <c r="DJ99" s="12" t="n">
        <v>0.0047863373</v>
      </c>
      <c r="DK99" s="12" t="n">
        <v>0.0060995189</v>
      </c>
      <c r="DL99" s="12" t="n">
        <v>0.005038186</v>
      </c>
      <c r="DM99" s="12" t="n">
        <v>0.0001308984</v>
      </c>
      <c r="DN99" s="12" t="n">
        <v>0.004948773</v>
      </c>
      <c r="DO99" s="12" t="n">
        <v>0.005010854</v>
      </c>
      <c r="DP99" s="12" t="n">
        <v>0.0050951834</v>
      </c>
      <c r="DQ99" s="12" t="n">
        <v>236.55192566</v>
      </c>
      <c r="DR99" s="12" t="n">
        <v>2917.6645508</v>
      </c>
      <c r="DS99" s="12" t="n">
        <v>1217.2653688</v>
      </c>
      <c r="DT99" s="12" t="n">
        <v>397.81339047</v>
      </c>
      <c r="DU99" s="12" t="n">
        <v>919.72906494</v>
      </c>
      <c r="DV99" s="12" t="n">
        <v>1178.2384033</v>
      </c>
      <c r="DW99" s="12" t="n">
        <v>1479.4549561</v>
      </c>
      <c r="DX99" s="12" t="n">
        <v>243.63566589</v>
      </c>
      <c r="DY99" s="12" t="n">
        <v>3214.4018555</v>
      </c>
      <c r="DZ99" s="12" t="n">
        <v>1299.2568269</v>
      </c>
      <c r="EA99" s="12" t="n">
        <v>436.8865146</v>
      </c>
      <c r="EB99" s="12" t="n">
        <v>969.74285889</v>
      </c>
      <c r="EC99" s="12" t="n">
        <v>1256.9915771</v>
      </c>
      <c r="ED99" s="12" t="n">
        <v>1586.911377</v>
      </c>
      <c r="EE99" s="12" t="n">
        <v>246.55793762</v>
      </c>
      <c r="EF99" s="12" t="n">
        <v>2621.5161133</v>
      </c>
      <c r="EG99" s="12" t="n">
        <v>1148.7025493</v>
      </c>
      <c r="EH99" s="12" t="n">
        <v>352.7320605</v>
      </c>
      <c r="EI99" s="12" t="n">
        <v>888.73370361</v>
      </c>
      <c r="EJ99" s="12" t="n">
        <v>1120.3942871</v>
      </c>
      <c r="EK99" s="12" t="n">
        <v>1385.1213379</v>
      </c>
      <c r="EL99" s="12" t="n">
        <v>0.1102715731</v>
      </c>
      <c r="EM99" s="12" t="n">
        <v>0.8657291532</v>
      </c>
      <c r="EN99" s="12" t="n">
        <v>0.5328919267</v>
      </c>
      <c r="EO99" s="12" t="n">
        <v>0.1275445676</v>
      </c>
      <c r="EP99" s="12" t="n">
        <v>0.4411051273</v>
      </c>
      <c r="EQ99" s="12" t="n">
        <v>0.5418317914</v>
      </c>
      <c r="ER99" s="12" t="n">
        <v>0.6280133128</v>
      </c>
      <c r="ES99" s="12" t="n">
        <v>0.1418523341</v>
      </c>
      <c r="ET99" s="12" t="n">
        <v>0.879935801</v>
      </c>
      <c r="EU99" s="12" t="n">
        <v>0.5647833494</v>
      </c>
      <c r="EV99" s="12" t="n">
        <v>0.1233678983</v>
      </c>
      <c r="EW99" s="12" t="n">
        <v>0.4776096642</v>
      </c>
      <c r="EX99" s="12" t="n">
        <v>0.5735918284</v>
      </c>
      <c r="EY99" s="12" t="n">
        <v>0.6568217874</v>
      </c>
      <c r="EZ99" s="12" t="n">
        <v>0.0711736009</v>
      </c>
      <c r="FA99" s="12" t="n">
        <v>0.8384545445</v>
      </c>
      <c r="FB99" s="12" t="n">
        <v>0.5001536326</v>
      </c>
      <c r="FC99" s="12" t="n">
        <v>0.1166182275</v>
      </c>
      <c r="FD99" s="12" t="n">
        <v>0.4162908196</v>
      </c>
      <c r="FE99" s="12" t="n">
        <v>0.5030516982</v>
      </c>
      <c r="FF99" s="12" t="n">
        <v>0.5842580795</v>
      </c>
      <c r="FG99" s="12" t="n">
        <v>0.0182878338</v>
      </c>
      <c r="FH99" s="12" t="n">
        <v>0.128062591</v>
      </c>
      <c r="FI99" s="12" t="n">
        <v>0.0452914772</v>
      </c>
      <c r="FJ99" s="12" t="n">
        <v>0.0116212769</v>
      </c>
      <c r="FK99" s="12" t="n">
        <v>0.037021216</v>
      </c>
      <c r="FL99" s="12" t="n">
        <v>0.0435143001</v>
      </c>
      <c r="FM99" s="12" t="n">
        <v>0.0517819524</v>
      </c>
      <c r="FN99" s="12" t="n">
        <v>0.0167929307</v>
      </c>
      <c r="FO99" s="12" t="n">
        <v>0.1440075487</v>
      </c>
      <c r="FP99" s="12" t="n">
        <v>0.0448509528</v>
      </c>
      <c r="FQ99" s="12" t="n">
        <v>0.0121185999</v>
      </c>
      <c r="FR99" s="12" t="n">
        <v>0.0364890583</v>
      </c>
      <c r="FS99" s="12" t="n">
        <v>0.0429676995</v>
      </c>
      <c r="FT99" s="12" t="n">
        <v>0.0507755838</v>
      </c>
      <c r="FU99" s="12" t="n">
        <v>0.0195380114</v>
      </c>
      <c r="FV99" s="12" t="n">
        <v>0.1191800907</v>
      </c>
      <c r="FW99" s="12" t="n">
        <v>0.0462088989</v>
      </c>
      <c r="FX99" s="12" t="n">
        <v>0.0115407781</v>
      </c>
      <c r="FY99" s="12" t="n">
        <v>0.0383405499</v>
      </c>
      <c r="FZ99" s="12" t="n">
        <v>0.0442371182</v>
      </c>
      <c r="GA99" s="12" t="n">
        <v>0.0520129986</v>
      </c>
    </row>
    <row r="100" customFormat="false" ht="13.8" hidden="false" customHeight="false" outlineLevel="0" collapsed="false">
      <c r="A100" s="13" t="s">
        <v>192</v>
      </c>
      <c r="B100" s="13" t="n">
        <v>249.965217712587</v>
      </c>
      <c r="C100" s="13" t="n">
        <v>51.4256986</v>
      </c>
      <c r="D100" s="13" t="n">
        <v>30.1112283</v>
      </c>
      <c r="E100" s="13" t="n">
        <v>4.55</v>
      </c>
      <c r="F100" s="13" t="s">
        <v>181</v>
      </c>
      <c r="G100" s="13" t="n">
        <v>0</v>
      </c>
      <c r="H100" s="13" t="s">
        <v>182</v>
      </c>
      <c r="I100" s="13" t="n">
        <v>2</v>
      </c>
      <c r="J100" s="13" t="n">
        <v>100</v>
      </c>
      <c r="K100" s="13" t="n">
        <v>3200</v>
      </c>
      <c r="L100" s="13" t="n">
        <v>4600</v>
      </c>
      <c r="M100" s="13"/>
      <c r="N100" s="13"/>
      <c r="O100" s="13"/>
      <c r="P100" s="14" t="n">
        <f aca="false">_xlfn.IFS(M100=0,K100,M100&gt;0,(J100*K100+M100*N100)/(J100+M100))</f>
        <v>3200</v>
      </c>
      <c r="Q100" s="14" t="n">
        <f aca="false">_xlfn.IFS(M100=0,L100,M100&gt;0,(J100*L100+M100*O100)/(J100+M100))</f>
        <v>4600</v>
      </c>
      <c r="R100" s="0" t="s">
        <v>187</v>
      </c>
      <c r="S100" s="0" t="n">
        <v>3</v>
      </c>
      <c r="T100" s="0" t="n">
        <v>299179.331</v>
      </c>
      <c r="U100" s="0" t="n">
        <v>5701134.686</v>
      </c>
      <c r="V100" s="1" t="n">
        <v>2548.3586038</v>
      </c>
      <c r="W100" s="1" t="n">
        <v>1011.9111582</v>
      </c>
      <c r="X100" s="0" t="n">
        <v>114</v>
      </c>
      <c r="Y100" s="7" t="n">
        <v>2.920175</v>
      </c>
      <c r="Z100" s="7" t="n">
        <v>2.925</v>
      </c>
      <c r="AA100" s="7" t="n">
        <v>0.233324</v>
      </c>
      <c r="AB100" s="15" t="n">
        <f aca="false">SQRT((T100-298142)^2+(U100-5697101)^2)/1000</f>
        <v>4.16493437525191</v>
      </c>
      <c r="AC100" s="0" t="n">
        <v>14</v>
      </c>
      <c r="AD100" s="13" t="n">
        <v>46</v>
      </c>
      <c r="AE100" s="13" t="n">
        <v>33</v>
      </c>
      <c r="AF100" s="13" t="n">
        <v>14.8419206538659</v>
      </c>
      <c r="AG100" s="13" t="n">
        <v>15.7360311023689</v>
      </c>
      <c r="AH100" s="13" t="n">
        <v>31.8381879788453</v>
      </c>
      <c r="AI100" s="15" t="n">
        <v>208.370476681901</v>
      </c>
      <c r="AJ100" s="15" t="n">
        <v>110.58851190347</v>
      </c>
      <c r="AK100" s="15" t="n">
        <f aca="false">_xlfn.IFS(AND(H100="Pine",F100="n"),0.198*AF100^-0.757*AG100^1.342*AH100^0.642,AND(H100="Pine",F100="a"),0.144*AF100^-0.507*AG100^1.299*AH100^0.524,H100="Spruce",0.068*AF100^0.082*AG100^0.787*AH100^1.11,H100="Birch",0.183*AF100^-0.171*AG100^0.806*AH100^0.803,H100="Alder",0.048*AF100^0.156*AG100^0.514*AH100^1.165,H100="Oak",0.132*AF100^-0.037*AG100^0.633*AH100^1.039,H100="Aspen",0.445*AF100^0.651*AG100^-0.617*AH100^1.049)</f>
        <v>17.1273958874551</v>
      </c>
      <c r="AL100" s="15" t="n">
        <v>11.3519689034689</v>
      </c>
      <c r="AM100" s="15" t="n">
        <v>3.30717205507864</v>
      </c>
      <c r="AN100" s="15" t="n">
        <v>125.247652862017</v>
      </c>
      <c r="AO100" s="1" t="n">
        <v>214.967849731445</v>
      </c>
      <c r="AP100" s="1" t="n">
        <v>106.962814331055</v>
      </c>
      <c r="AQ100" s="15" t="n">
        <v>19.920503616333</v>
      </c>
      <c r="AR100" s="15" t="n">
        <v>15.5169591903687</v>
      </c>
      <c r="AS100" s="15" t="n">
        <v>2.72727465629578</v>
      </c>
      <c r="AT100" s="1" t="n">
        <v>125.207046508789</v>
      </c>
      <c r="AU100" s="1" t="n">
        <v>230.164581298828</v>
      </c>
      <c r="AV100" s="1" t="n">
        <v>110.914306640625</v>
      </c>
      <c r="AW100" s="15" t="n">
        <v>14.6518096923828</v>
      </c>
      <c r="AX100" s="15" t="n">
        <v>11.2369995117188</v>
      </c>
      <c r="AY100" s="15" t="n">
        <v>2.61305832862854</v>
      </c>
      <c r="AZ100" s="1" t="n">
        <v>124.764366149902</v>
      </c>
      <c r="BA100" s="16" t="n">
        <f aca="false">_xlfn.IFS(AI100&lt;10,AI100,AI100&lt;250,AU100,AI100&gt;=250,AO100)</f>
        <v>230.164581298828</v>
      </c>
      <c r="BB100" s="17" t="n">
        <f aca="false">_xlfn.IFS(AI100&lt;10,AJ100,AI100&lt;250,AV100,AI100&gt;=250,AP100)*0.1</f>
        <v>11.0914306640625</v>
      </c>
      <c r="BC100" s="17" t="n">
        <f aca="false">_xlfn.IFS(AI100&lt;10,AK100,AI100&lt;250,AX100,AI100&gt;=250,AQ100)*0.1</f>
        <v>1.12369995117188</v>
      </c>
      <c r="BD100" s="4" t="n">
        <f aca="false">AR100*0.1</f>
        <v>1.55169591903687</v>
      </c>
      <c r="BE100" s="4" t="n">
        <f aca="false">AY100*0.1</f>
        <v>0.261305832862854</v>
      </c>
      <c r="BF100" s="3" t="n">
        <f aca="false">BB100+BD100+BE100</f>
        <v>12.9044324159622</v>
      </c>
      <c r="BG100" s="12" t="n">
        <v>249.923</v>
      </c>
      <c r="BH100" s="12" t="n">
        <f aca="false">BS100*0.04</f>
        <v>208.72</v>
      </c>
      <c r="BI100" s="7" t="n">
        <f aca="false">BH100/BG100</f>
        <v>0.835137222264457</v>
      </c>
      <c r="BJ100" s="12" t="n">
        <v>8.92</v>
      </c>
      <c r="BK100" s="12" t="n">
        <v>5218</v>
      </c>
      <c r="BL100" s="12" t="n">
        <v>0</v>
      </c>
      <c r="BM100" s="12" t="n">
        <v>16.060430527</v>
      </c>
      <c r="BN100" s="12" t="n">
        <v>12.270752503</v>
      </c>
      <c r="BO100" s="12" t="n">
        <v>2.9164461549</v>
      </c>
      <c r="BP100" s="12" t="n">
        <v>11.612934113</v>
      </c>
      <c r="BQ100" s="12" t="n">
        <v>12.919652939</v>
      </c>
      <c r="BR100" s="12" t="n">
        <v>13.991603851</v>
      </c>
      <c r="BS100" s="12" t="n">
        <v>5218</v>
      </c>
      <c r="BT100" s="12" t="n">
        <v>0.5286809206</v>
      </c>
      <c r="BU100" s="12" t="n">
        <v>17.083909988</v>
      </c>
      <c r="BV100" s="12" t="n">
        <v>11.654902283</v>
      </c>
      <c r="BW100" s="12" t="n">
        <v>3.6603206277</v>
      </c>
      <c r="BX100" s="12" t="n">
        <v>10.44805336</v>
      </c>
      <c r="BY100" s="12" t="n">
        <v>12.722126007</v>
      </c>
      <c r="BZ100" s="12" t="n">
        <v>14.073860168</v>
      </c>
      <c r="CA100" s="12" t="n">
        <v>3</v>
      </c>
      <c r="CB100" s="12" t="n">
        <v>250</v>
      </c>
      <c r="CC100" s="12" t="n">
        <v>112.4006181</v>
      </c>
      <c r="CD100" s="12" t="n">
        <v>44.588696859</v>
      </c>
      <c r="CE100" s="12" t="n">
        <v>77</v>
      </c>
      <c r="CF100" s="12" t="n">
        <v>113</v>
      </c>
      <c r="CG100" s="12" t="n">
        <v>149</v>
      </c>
      <c r="CH100" s="12" t="n">
        <v>9</v>
      </c>
      <c r="CI100" s="12" t="n">
        <v>250</v>
      </c>
      <c r="CJ100" s="12" t="n">
        <v>124.1796773</v>
      </c>
      <c r="CK100" s="12" t="n">
        <v>43.039111171</v>
      </c>
      <c r="CL100" s="12" t="n">
        <v>91</v>
      </c>
      <c r="CM100" s="12" t="n">
        <v>125</v>
      </c>
      <c r="CN100" s="12" t="n">
        <v>159</v>
      </c>
      <c r="CO100" s="12" t="n">
        <v>6</v>
      </c>
      <c r="CP100" s="12" t="n">
        <v>234</v>
      </c>
      <c r="CQ100" s="12" t="n">
        <v>86.415028569</v>
      </c>
      <c r="CR100" s="12" t="n">
        <v>32.85299366</v>
      </c>
      <c r="CS100" s="12" t="n">
        <v>61</v>
      </c>
      <c r="CT100" s="12" t="n">
        <v>85</v>
      </c>
      <c r="CU100" s="12" t="n">
        <v>110</v>
      </c>
      <c r="CV100" s="12" t="n">
        <v>0.0048166672</v>
      </c>
      <c r="CW100" s="12" t="n">
        <v>0.013588015</v>
      </c>
      <c r="CX100" s="12" t="n">
        <v>0.0052308384</v>
      </c>
      <c r="CY100" s="12" t="n">
        <v>0.0005344051</v>
      </c>
      <c r="CZ100" s="12" t="n">
        <v>0.0050156023</v>
      </c>
      <c r="DA100" s="12" t="n">
        <v>0.0051024943</v>
      </c>
      <c r="DB100" s="12" t="n">
        <v>0.0052425913</v>
      </c>
      <c r="DC100" s="12" t="n">
        <v>0.004816805</v>
      </c>
      <c r="DD100" s="12" t="n">
        <v>0.0124431485</v>
      </c>
      <c r="DE100" s="12" t="n">
        <v>0.005218701</v>
      </c>
      <c r="DF100" s="12" t="n">
        <v>0.000514345</v>
      </c>
      <c r="DG100" s="12" t="n">
        <v>0.0050131748</v>
      </c>
      <c r="DH100" s="12" t="n">
        <v>0.0050991708</v>
      </c>
      <c r="DI100" s="12" t="n">
        <v>0.0052357526</v>
      </c>
      <c r="DJ100" s="12" t="n">
        <v>0.0047930502</v>
      </c>
      <c r="DK100" s="12" t="n">
        <v>0.0139308209</v>
      </c>
      <c r="DL100" s="12" t="n">
        <v>0.0052715349</v>
      </c>
      <c r="DM100" s="12" t="n">
        <v>0.0005821041</v>
      </c>
      <c r="DN100" s="12" t="n">
        <v>0.0050368318</v>
      </c>
      <c r="DO100" s="12" t="n">
        <v>0.0051343585</v>
      </c>
      <c r="DP100" s="12" t="n">
        <v>0.0052850787</v>
      </c>
      <c r="DQ100" s="12" t="n">
        <v>17.812202454</v>
      </c>
      <c r="DR100" s="12" t="n">
        <v>3366.3942871</v>
      </c>
      <c r="DS100" s="12" t="n">
        <v>701.66979479</v>
      </c>
      <c r="DT100" s="12" t="n">
        <v>329.22121078</v>
      </c>
      <c r="DU100" s="12" t="n">
        <v>472.93161011</v>
      </c>
      <c r="DV100" s="12" t="n">
        <v>660.1027832</v>
      </c>
      <c r="DW100" s="12" t="n">
        <v>890.45159912</v>
      </c>
      <c r="DX100" s="12" t="n">
        <v>13.466906548</v>
      </c>
      <c r="DY100" s="12" t="n">
        <v>3469.8059082</v>
      </c>
      <c r="DZ100" s="12" t="n">
        <v>707.75914718</v>
      </c>
      <c r="EA100" s="12" t="n">
        <v>330.37218237</v>
      </c>
      <c r="EB100" s="12" t="n">
        <v>477.65396118</v>
      </c>
      <c r="EC100" s="12" t="n">
        <v>663.70092773</v>
      </c>
      <c r="ED100" s="12" t="n">
        <v>897.16796875</v>
      </c>
      <c r="EE100" s="12" t="n">
        <v>15.26626873</v>
      </c>
      <c r="EF100" s="12" t="n">
        <v>3402.6784668</v>
      </c>
      <c r="EG100" s="12" t="n">
        <v>642.24051693</v>
      </c>
      <c r="EH100" s="12" t="n">
        <v>306.36411541</v>
      </c>
      <c r="EI100" s="12" t="n">
        <v>435.19891357</v>
      </c>
      <c r="EJ100" s="12" t="n">
        <v>601.48577881</v>
      </c>
      <c r="EK100" s="12" t="n">
        <v>812.12701416</v>
      </c>
      <c r="EL100" s="12" t="n">
        <v>0.0796456411</v>
      </c>
      <c r="EM100" s="12" t="n">
        <v>0.9053171277</v>
      </c>
      <c r="EN100" s="12" t="n">
        <v>0.5641031982</v>
      </c>
      <c r="EO100" s="12" t="n">
        <v>0.1272618951</v>
      </c>
      <c r="EP100" s="12" t="n">
        <v>0.4785810113</v>
      </c>
      <c r="EQ100" s="12" t="n">
        <v>0.5686525703</v>
      </c>
      <c r="ER100" s="12" t="n">
        <v>0.65791291</v>
      </c>
      <c r="ES100" s="12" t="n">
        <v>0.0900240019</v>
      </c>
      <c r="ET100" s="12" t="n">
        <v>0.9017754197</v>
      </c>
      <c r="EU100" s="12" t="n">
        <v>0.5610317628</v>
      </c>
      <c r="EV100" s="12" t="n">
        <v>0.1251984644</v>
      </c>
      <c r="EW100" s="12" t="n">
        <v>0.4771273434</v>
      </c>
      <c r="EX100" s="12" t="n">
        <v>0.5638651252</v>
      </c>
      <c r="EY100" s="12" t="n">
        <v>0.6525396109</v>
      </c>
      <c r="EZ100" s="12" t="n">
        <v>0.0640113726</v>
      </c>
      <c r="FA100" s="12" t="n">
        <v>0.8506894708</v>
      </c>
      <c r="FB100" s="12" t="n">
        <v>0.5047429012</v>
      </c>
      <c r="FC100" s="12" t="n">
        <v>0.1165298682</v>
      </c>
      <c r="FD100" s="12" t="n">
        <v>0.4268094301</v>
      </c>
      <c r="FE100" s="12" t="n">
        <v>0.5076848269</v>
      </c>
      <c r="FF100" s="12" t="n">
        <v>0.5885308385</v>
      </c>
      <c r="FG100" s="12" t="n">
        <v>0.0192943197</v>
      </c>
      <c r="FH100" s="12" t="n">
        <v>0.2814772725</v>
      </c>
      <c r="FI100" s="12" t="n">
        <v>0.0601827782</v>
      </c>
      <c r="FJ100" s="12" t="n">
        <v>0.0274467904</v>
      </c>
      <c r="FK100" s="12" t="n">
        <v>0.0449710973</v>
      </c>
      <c r="FL100" s="12" t="n">
        <v>0.0535643399</v>
      </c>
      <c r="FM100" s="12" t="n">
        <v>0.066148065</v>
      </c>
      <c r="FN100" s="12" t="n">
        <v>0.0198169127</v>
      </c>
      <c r="FO100" s="12" t="n">
        <v>0.3048114479</v>
      </c>
      <c r="FP100" s="12" t="n">
        <v>0.0598792914</v>
      </c>
      <c r="FQ100" s="12" t="n">
        <v>0.0268935174</v>
      </c>
      <c r="FR100" s="12" t="n">
        <v>0.0449164025</v>
      </c>
      <c r="FS100" s="12" t="n">
        <v>0.0535327159</v>
      </c>
      <c r="FT100" s="12" t="n">
        <v>0.066089578</v>
      </c>
      <c r="FU100" s="12" t="n">
        <v>0.019870542</v>
      </c>
      <c r="FV100" s="12" t="n">
        <v>0.2953579426</v>
      </c>
      <c r="FW100" s="12" t="n">
        <v>0.0620506381</v>
      </c>
      <c r="FX100" s="12" t="n">
        <v>0.0279409837</v>
      </c>
      <c r="FY100" s="12" t="n">
        <v>0.0464239568</v>
      </c>
      <c r="FZ100" s="12" t="n">
        <v>0.0556480587</v>
      </c>
      <c r="GA100" s="12" t="n">
        <v>0.0684359893</v>
      </c>
    </row>
    <row r="101" customFormat="false" ht="13.8" hidden="false" customHeight="false" outlineLevel="0" collapsed="false">
      <c r="A101" s="13" t="s">
        <v>193</v>
      </c>
      <c r="B101" s="13" t="n">
        <v>249.965217712587</v>
      </c>
      <c r="C101" s="13" t="n">
        <v>51.4270556</v>
      </c>
      <c r="D101" s="13" t="n">
        <v>30.11128306</v>
      </c>
      <c r="E101" s="13" t="n">
        <v>10.62</v>
      </c>
      <c r="F101" s="13" t="s">
        <v>181</v>
      </c>
      <c r="G101" s="13" t="n">
        <v>0</v>
      </c>
      <c r="H101" s="13" t="s">
        <v>182</v>
      </c>
      <c r="I101" s="13" t="n">
        <v>2</v>
      </c>
      <c r="J101" s="13" t="n">
        <v>42</v>
      </c>
      <c r="K101" s="13" t="n">
        <v>3870</v>
      </c>
      <c r="L101" s="13" t="n">
        <v>29000</v>
      </c>
      <c r="M101" s="13" t="n">
        <v>58</v>
      </c>
      <c r="N101" s="13" t="n">
        <v>2300</v>
      </c>
      <c r="O101" s="13" t="n">
        <v>18600</v>
      </c>
      <c r="P101" s="14" t="n">
        <f aca="false">_xlfn.IFS(M101=0,K101,M101&gt;0,(J101*K101+M101*N101)/(J101+M101))</f>
        <v>2959.4</v>
      </c>
      <c r="Q101" s="14" t="n">
        <f aca="false">_xlfn.IFS(M101=0,L101,M101&gt;0,(J101*L101+M101*O101)/(J101+M101))</f>
        <v>22968</v>
      </c>
      <c r="R101" s="0" t="s">
        <v>183</v>
      </c>
      <c r="S101" s="0" t="n">
        <v>2</v>
      </c>
      <c r="T101" s="0" t="n">
        <v>299182.987</v>
      </c>
      <c r="U101" s="0" t="n">
        <v>5701278.99</v>
      </c>
      <c r="V101" s="1" t="n">
        <v>2267.2092581</v>
      </c>
      <c r="W101" s="1" t="n">
        <v>908.3824018</v>
      </c>
      <c r="X101" s="0" t="n">
        <v>44</v>
      </c>
      <c r="Y101" s="7" t="n">
        <v>2.775</v>
      </c>
      <c r="Z101" s="7" t="n">
        <v>2.72</v>
      </c>
      <c r="AA101" s="7" t="n">
        <v>0.154633</v>
      </c>
      <c r="AB101" s="15" t="n">
        <f aca="false">SQRT((T101-298142)^2+(U101-5697101)^2)/1000</f>
        <v>4.30572344377468</v>
      </c>
      <c r="AC101" s="0" t="n">
        <v>14</v>
      </c>
      <c r="AD101" s="13" t="n">
        <v>49</v>
      </c>
      <c r="AE101" s="13" t="n">
        <v>15</v>
      </c>
      <c r="AF101" s="13" t="n">
        <v>4.82975471553627</v>
      </c>
      <c r="AG101" s="13" t="n">
        <v>8.30961688112675</v>
      </c>
      <c r="AH101" s="13" t="n">
        <v>3.59134006314223</v>
      </c>
      <c r="AI101" s="15" t="n">
        <v>24.612478297548</v>
      </c>
      <c r="AJ101" s="15" t="n">
        <v>12.6546328936604</v>
      </c>
      <c r="AK101" s="15" t="n">
        <f aca="false">_xlfn.IFS(AND(H101="Pine",F101="n"),0.198*AF101^-0.757*AG101^1.342*AH101^0.642,AND(H101="Pine",F101="a"),0.144*AF101^-0.507*AG101^1.299*AH101^0.524,H101="Spruce",0.068*AF101^0.082*AG101^0.787*AH101^1.11,H101="Birch",0.183*AF101^-0.171*AG101^0.806*AH101^0.803,H101="Alder",0.048*AF101^0.156*AG101^0.514*AH101^1.165,H101="Oak",0.132*AF101^-0.037*AG101^0.633*AH101^1.039,H101="Aspen",0.445*AF101^0.651*AG101^-0.617*AH101^1.049)</f>
        <v>2.15056801549816</v>
      </c>
      <c r="AL101" s="15" t="n">
        <v>5.93117449775198</v>
      </c>
      <c r="AM101" s="15" t="n">
        <v>1.22956005855371</v>
      </c>
      <c r="AN101" s="15" t="n">
        <v>19.8153674499661</v>
      </c>
      <c r="AO101" s="1" t="n">
        <v>24.1929588317871</v>
      </c>
      <c r="AP101" s="1" t="n">
        <v>15.0528221130371</v>
      </c>
      <c r="AQ101" s="15" t="n">
        <v>3.47975945472717</v>
      </c>
      <c r="AR101" s="15" t="n">
        <v>3.03225541114807</v>
      </c>
      <c r="AS101" s="15" t="n">
        <v>0.375821143388748</v>
      </c>
      <c r="AT101" s="1" t="n">
        <v>18.4608993530273</v>
      </c>
      <c r="AU101" s="1" t="n">
        <v>10.7128019332886</v>
      </c>
      <c r="AV101" s="1" t="n">
        <v>8.44610500335693</v>
      </c>
      <c r="AW101" s="15" t="n">
        <v>2.1571159362793</v>
      </c>
      <c r="AX101" s="15" t="n">
        <v>2.38278388977051</v>
      </c>
      <c r="AY101" s="15" t="n">
        <v>0.539236426353455</v>
      </c>
      <c r="AZ101" s="1" t="n">
        <v>11.368124961853</v>
      </c>
      <c r="BA101" s="16" t="n">
        <f aca="false">_xlfn.IFS(AI101&lt;10,AI101,AI101&lt;250,AU101,AI101&gt;=250,AO101)</f>
        <v>10.7128019332886</v>
      </c>
      <c r="BB101" s="17" t="n">
        <f aca="false">_xlfn.IFS(AI101&lt;10,AJ101,AI101&lt;250,AV101,AI101&gt;=250,AP101)*0.1</f>
        <v>0.844610500335693</v>
      </c>
      <c r="BC101" s="17" t="n">
        <f aca="false">_xlfn.IFS(AI101&lt;10,AK101,AI101&lt;250,AX101,AI101&gt;=250,AQ101)*0.1</f>
        <v>0.238278388977051</v>
      </c>
      <c r="BD101" s="4" t="n">
        <f aca="false">AR101*0.1</f>
        <v>0.303225541114807</v>
      </c>
      <c r="BE101" s="4" t="n">
        <f aca="false">AY101*0.1</f>
        <v>0.0539236426353455</v>
      </c>
      <c r="BF101" s="3" t="n">
        <f aca="false">BB101+BD101+BE101</f>
        <v>1.20175968408585</v>
      </c>
      <c r="BG101" s="12" t="n">
        <v>249.923</v>
      </c>
      <c r="BH101" s="12" t="n">
        <f aca="false">BS101*0.04</f>
        <v>43.52</v>
      </c>
      <c r="BI101" s="7" t="n">
        <f aca="false">BH101/BG101</f>
        <v>0.174133633159013</v>
      </c>
      <c r="BJ101" s="12" t="n">
        <v>8.92</v>
      </c>
      <c r="BK101" s="12" t="n">
        <v>1088</v>
      </c>
      <c r="BL101" s="12" t="n">
        <v>0</v>
      </c>
      <c r="BM101" s="12" t="n">
        <v>9.5263881683</v>
      </c>
      <c r="BN101" s="12" t="n">
        <v>2.6106641136</v>
      </c>
      <c r="BO101" s="12" t="n">
        <v>3.0334111061</v>
      </c>
      <c r="BP101" s="12" t="n">
        <v>0.1787670404</v>
      </c>
      <c r="BQ101" s="12" t="n">
        <v>0.9899398685</v>
      </c>
      <c r="BR101" s="12" t="n">
        <v>4.6656250954</v>
      </c>
      <c r="BS101" s="12" t="n">
        <v>1088</v>
      </c>
      <c r="BT101" s="12" t="n">
        <v>0.4226469994</v>
      </c>
      <c r="BU101" s="12" t="n">
        <v>10.924606323</v>
      </c>
      <c r="BV101" s="12" t="n">
        <v>4.7227055055</v>
      </c>
      <c r="BW101" s="12" t="n">
        <v>3.3404445482</v>
      </c>
      <c r="BX101" s="12" t="n">
        <v>1.5029876232</v>
      </c>
      <c r="BY101" s="12" t="n">
        <v>4.0480690002</v>
      </c>
      <c r="BZ101" s="12" t="n">
        <v>8.1077747345</v>
      </c>
      <c r="CA101" s="12" t="n">
        <v>18</v>
      </c>
      <c r="CB101" s="12" t="n">
        <v>243</v>
      </c>
      <c r="CC101" s="12" t="n">
        <v>141.90251753</v>
      </c>
      <c r="CD101" s="12" t="n">
        <v>34.28490132</v>
      </c>
      <c r="CE101" s="12" t="n">
        <v>122</v>
      </c>
      <c r="CF101" s="12" t="n">
        <v>148</v>
      </c>
      <c r="CG101" s="12" t="n">
        <v>166</v>
      </c>
      <c r="CH101" s="12" t="n">
        <v>34</v>
      </c>
      <c r="CI101" s="12" t="n">
        <v>241</v>
      </c>
      <c r="CJ101" s="12" t="n">
        <v>154.47074376</v>
      </c>
      <c r="CK101" s="12" t="n">
        <v>33.623546154</v>
      </c>
      <c r="CL101" s="12" t="n">
        <v>134</v>
      </c>
      <c r="CM101" s="12" t="n">
        <v>161</v>
      </c>
      <c r="CN101" s="12" t="n">
        <v>181</v>
      </c>
      <c r="CO101" s="12" t="n">
        <v>23</v>
      </c>
      <c r="CP101" s="12" t="n">
        <v>230</v>
      </c>
      <c r="CQ101" s="12" t="n">
        <v>112.5735142</v>
      </c>
      <c r="CR101" s="12" t="n">
        <v>27.970146373</v>
      </c>
      <c r="CS101" s="12" t="n">
        <v>93</v>
      </c>
      <c r="CT101" s="12" t="n">
        <v>115</v>
      </c>
      <c r="CU101" s="12" t="n">
        <v>134</v>
      </c>
      <c r="CV101" s="12" t="n">
        <v>0.0048308717</v>
      </c>
      <c r="CW101" s="12" t="n">
        <v>0.0083301654</v>
      </c>
      <c r="CX101" s="12" t="n">
        <v>0.0052520428</v>
      </c>
      <c r="CY101" s="12" t="n">
        <v>0.0002894776</v>
      </c>
      <c r="CZ101" s="12" t="n">
        <v>0.0050575994</v>
      </c>
      <c r="DA101" s="12" t="n">
        <v>0.0051888549</v>
      </c>
      <c r="DB101" s="12" t="n">
        <v>0.0053664637</v>
      </c>
      <c r="DC101" s="12" t="n">
        <v>0.0048216572</v>
      </c>
      <c r="DD101" s="12" t="n">
        <v>0.0080438619</v>
      </c>
      <c r="DE101" s="12" t="n">
        <v>0.0052644517</v>
      </c>
      <c r="DF101" s="12" t="n">
        <v>0.000301605</v>
      </c>
      <c r="DG101" s="12" t="n">
        <v>0.0050646155</v>
      </c>
      <c r="DH101" s="12" t="n">
        <v>0.0051932139</v>
      </c>
      <c r="DI101" s="12" t="n">
        <v>0.005373497</v>
      </c>
      <c r="DJ101" s="12" t="n">
        <v>0.0048506949</v>
      </c>
      <c r="DK101" s="12" t="n">
        <v>0.0083532343</v>
      </c>
      <c r="DL101" s="12" t="n">
        <v>0.005279288</v>
      </c>
      <c r="DM101" s="12" t="n">
        <v>0.0002926532</v>
      </c>
      <c r="DN101" s="12" t="n">
        <v>0.0050896327</v>
      </c>
      <c r="DO101" s="12" t="n">
        <v>0.0052157864</v>
      </c>
      <c r="DP101" s="12" t="n">
        <v>0.0053934776</v>
      </c>
      <c r="DQ101" s="12" t="n">
        <v>29.959262848</v>
      </c>
      <c r="DR101" s="12" t="n">
        <v>1858.3282471</v>
      </c>
      <c r="DS101" s="12" t="n">
        <v>538.24096108</v>
      </c>
      <c r="DT101" s="12" t="n">
        <v>268.89569898</v>
      </c>
      <c r="DU101" s="12" t="n">
        <v>335.43075562</v>
      </c>
      <c r="DV101" s="12" t="n">
        <v>494.55612183</v>
      </c>
      <c r="DW101" s="12" t="n">
        <v>692.22833252</v>
      </c>
      <c r="DX101" s="12" t="n">
        <v>28.096702576</v>
      </c>
      <c r="DY101" s="12" t="n">
        <v>1748.447998</v>
      </c>
      <c r="DZ101" s="12" t="n">
        <v>551.85097994</v>
      </c>
      <c r="EA101" s="12" t="n">
        <v>279.6281307</v>
      </c>
      <c r="EB101" s="12" t="n">
        <v>336.27700806</v>
      </c>
      <c r="EC101" s="12" t="n">
        <v>503.92831421</v>
      </c>
      <c r="ED101" s="12" t="n">
        <v>720.26629639</v>
      </c>
      <c r="EE101" s="12" t="n">
        <v>30.237819672</v>
      </c>
      <c r="EF101" s="12" t="n">
        <v>1918.6063232</v>
      </c>
      <c r="EG101" s="12" t="n">
        <v>517.75552422</v>
      </c>
      <c r="EH101" s="12" t="n">
        <v>259.66272748</v>
      </c>
      <c r="EI101" s="12" t="n">
        <v>327.86141968</v>
      </c>
      <c r="EJ101" s="12" t="n">
        <v>476.28875732</v>
      </c>
      <c r="EK101" s="12" t="n">
        <v>655.97460938</v>
      </c>
      <c r="EL101" s="12" t="n">
        <v>0.0637143478</v>
      </c>
      <c r="EM101" s="12" t="n">
        <v>0.8989025354</v>
      </c>
      <c r="EN101" s="12" t="n">
        <v>0.5508983993</v>
      </c>
      <c r="EO101" s="12" t="n">
        <v>0.1272612993</v>
      </c>
      <c r="EP101" s="12" t="n">
        <v>0.4671112001</v>
      </c>
      <c r="EQ101" s="12" t="n">
        <v>0.5583735108</v>
      </c>
      <c r="ER101" s="12" t="n">
        <v>0.6406470537</v>
      </c>
      <c r="ES101" s="12" t="n">
        <v>0.0532141328</v>
      </c>
      <c r="ET101" s="12" t="n">
        <v>0.891870141</v>
      </c>
      <c r="EU101" s="12" t="n">
        <v>0.5532791608</v>
      </c>
      <c r="EV101" s="12" t="n">
        <v>0.1288195818</v>
      </c>
      <c r="EW101" s="12" t="n">
        <v>0.4682427943</v>
      </c>
      <c r="EX101" s="12" t="n">
        <v>0.5583841801</v>
      </c>
      <c r="EY101" s="12" t="n">
        <v>0.6438711286</v>
      </c>
      <c r="EZ101" s="12" t="n">
        <v>0.099012427</v>
      </c>
      <c r="FA101" s="12" t="n">
        <v>0.892211616</v>
      </c>
      <c r="FB101" s="12" t="n">
        <v>0.5175104154</v>
      </c>
      <c r="FC101" s="12" t="n">
        <v>0.1193759114</v>
      </c>
      <c r="FD101" s="12" t="n">
        <v>0.4413973987</v>
      </c>
      <c r="FE101" s="12" t="n">
        <v>0.5241030455</v>
      </c>
      <c r="FF101" s="12" t="n">
        <v>0.5965513587</v>
      </c>
      <c r="FG101" s="12" t="n">
        <v>0.0232565962</v>
      </c>
      <c r="FH101" s="12" t="n">
        <v>0.2291537374</v>
      </c>
      <c r="FI101" s="12" t="n">
        <v>0.0646365392</v>
      </c>
      <c r="FJ101" s="12" t="n">
        <v>0.0207006652</v>
      </c>
      <c r="FK101" s="12" t="n">
        <v>0.0500244461</v>
      </c>
      <c r="FL101" s="12" t="n">
        <v>0.0614105202</v>
      </c>
      <c r="FM101" s="12" t="n">
        <v>0.0757430717</v>
      </c>
      <c r="FN101" s="12" t="n">
        <v>0.022807464</v>
      </c>
      <c r="FO101" s="12" t="n">
        <v>0.228844136</v>
      </c>
      <c r="FP101" s="12" t="n">
        <v>0.0646806463</v>
      </c>
      <c r="FQ101" s="12" t="n">
        <v>0.020764339</v>
      </c>
      <c r="FR101" s="12" t="n">
        <v>0.0499969833</v>
      </c>
      <c r="FS101" s="12" t="n">
        <v>0.0618179552</v>
      </c>
      <c r="FT101" s="12" t="n">
        <v>0.0751995444</v>
      </c>
      <c r="FU101" s="12" t="n">
        <v>0.0266578216</v>
      </c>
      <c r="FV101" s="12" t="n">
        <v>0.2186188251</v>
      </c>
      <c r="FW101" s="12" t="n">
        <v>0.0651077529</v>
      </c>
      <c r="FX101" s="12" t="n">
        <v>0.0207850726</v>
      </c>
      <c r="FY101" s="12" t="n">
        <v>0.050778456</v>
      </c>
      <c r="FZ101" s="12" t="n">
        <v>0.0616612099</v>
      </c>
      <c r="GA101" s="12" t="n">
        <v>0.0753424168</v>
      </c>
    </row>
    <row r="102" customFormat="false" ht="13.8" hidden="false" customHeight="false" outlineLevel="0" collapsed="false">
      <c r="A102" s="13" t="s">
        <v>194</v>
      </c>
      <c r="B102" s="13" t="n">
        <v>249.965217712587</v>
      </c>
      <c r="C102" s="13" t="n">
        <v>51.42630994</v>
      </c>
      <c r="D102" s="13" t="n">
        <v>30.11268854</v>
      </c>
      <c r="E102" s="13" t="n">
        <v>13.65</v>
      </c>
      <c r="F102" s="13" t="s">
        <v>181</v>
      </c>
      <c r="G102" s="13" t="n">
        <v>0</v>
      </c>
      <c r="H102" s="13" t="s">
        <v>185</v>
      </c>
      <c r="I102" s="13" t="n">
        <v>0</v>
      </c>
      <c r="J102" s="13" t="n">
        <v>100</v>
      </c>
      <c r="K102" s="13" t="n">
        <v>4200</v>
      </c>
      <c r="L102" s="13" t="n">
        <v>35900</v>
      </c>
      <c r="M102" s="13"/>
      <c r="N102" s="13"/>
      <c r="O102" s="13"/>
      <c r="P102" s="14" t="n">
        <f aca="false">_xlfn.IFS(M102=0,K102,M102&gt;0,(J102*K102+M102*N102)/(J102+M102))</f>
        <v>4200</v>
      </c>
      <c r="Q102" s="14" t="n">
        <f aca="false">_xlfn.IFS(M102=0,L102,M102&gt;0,(J102*L102+M102*O102)/(J102+M102))</f>
        <v>35900</v>
      </c>
      <c r="R102" s="0" t="s">
        <v>188</v>
      </c>
      <c r="S102" s="0" t="n">
        <v>2</v>
      </c>
      <c r="T102" s="0" t="n">
        <v>299278.809</v>
      </c>
      <c r="U102" s="0" t="n">
        <v>5701187.417</v>
      </c>
      <c r="V102" s="1" t="n">
        <v>2440.9627865</v>
      </c>
      <c r="W102" s="1" t="n">
        <v>975.32178025</v>
      </c>
      <c r="X102" s="0" t="n">
        <v>56</v>
      </c>
      <c r="Y102" s="7" t="n">
        <v>2.916786</v>
      </c>
      <c r="Z102" s="7" t="n">
        <v>2.865</v>
      </c>
      <c r="AA102" s="7" t="n">
        <v>0.188889</v>
      </c>
      <c r="AB102" s="15" t="n">
        <f aca="false">SQRT((T102-298142)^2+(U102-5697101)^2)/1000</f>
        <v>4.24159623259605</v>
      </c>
      <c r="AC102" s="0" t="n">
        <v>16</v>
      </c>
      <c r="AD102" s="13" t="n">
        <v>16</v>
      </c>
      <c r="AE102" s="13" t="n">
        <v>15</v>
      </c>
      <c r="AF102" s="13" t="n">
        <v>5.03115294937453</v>
      </c>
      <c r="AG102" s="13" t="n">
        <v>4.69397982837205</v>
      </c>
      <c r="AH102" s="13" t="n">
        <v>1.27252206961733</v>
      </c>
      <c r="AI102" s="15" t="n">
        <v>5.60855629422853</v>
      </c>
      <c r="AJ102" s="15" t="n">
        <v>1.74918032610445</v>
      </c>
      <c r="AK102" s="15" t="n">
        <f aca="false">_xlfn.IFS(AND(H102="Pine",F102="n"),0.198*AF102^-0.757*AG102^1.342*AH102^0.642,AND(H102="Pine",F102="a"),0.144*AF102^-0.507*AG102^1.299*AH102^0.524,H102="Spruce",0.068*AF102^0.082*AG102^0.787*AH102^1.11,H102="Birch",0.183*AF102^-0.171*AG102^0.806*AH102^0.803,H102="Alder",0.048*AF102^0.156*AG102^0.514*AH102^1.165,H102="Oak",0.132*AF102^-0.037*AG102^0.633*AH102^1.039,H102="Aspen",0.445*AF102^0.651*AG102^-0.617*AH102^1.049)</f>
        <v>0.541884003424635</v>
      </c>
      <c r="AL102" s="15" t="n">
        <v>0.828606148154246</v>
      </c>
      <c r="AM102" s="15" t="n">
        <v>1.04167340505365</v>
      </c>
      <c r="AN102" s="15" t="n">
        <v>3.61945987931234</v>
      </c>
      <c r="AO102" s="1" t="n">
        <v>14.6201467514038</v>
      </c>
      <c r="AP102" s="1" t="n">
        <v>2.16186261177063</v>
      </c>
      <c r="AQ102" s="15" t="n">
        <v>1.20682108402252</v>
      </c>
      <c r="AR102" s="15" t="n">
        <v>2.11039686203003</v>
      </c>
      <c r="AS102" s="15" t="n">
        <v>2.3245530128479</v>
      </c>
      <c r="AT102" s="1" t="n">
        <v>6.59681272506714</v>
      </c>
      <c r="AU102" s="1" t="n">
        <v>8.20277214050293</v>
      </c>
      <c r="AV102" s="1" t="n">
        <v>3.75972723960876</v>
      </c>
      <c r="AW102" s="15" t="n">
        <v>0.762039184570313</v>
      </c>
      <c r="AX102" s="15" t="n">
        <v>1.83075296878815</v>
      </c>
      <c r="AY102" s="15" t="n">
        <v>0.634733378887177</v>
      </c>
      <c r="AZ102" s="1" t="n">
        <v>6.22521352767944</v>
      </c>
      <c r="BA102" s="16" t="n">
        <f aca="false">_xlfn.IFS(AI102&lt;10,AI102,AI102&lt;250,AU102,AI102&gt;=250,AO102)</f>
        <v>5.60855629422853</v>
      </c>
      <c r="BB102" s="17" t="n">
        <f aca="false">_xlfn.IFS(AI102&lt;10,AJ102,AI102&lt;250,AV102,AI102&gt;=250,AP102)*0.1</f>
        <v>0.174918032610445</v>
      </c>
      <c r="BC102" s="17" t="n">
        <f aca="false">_xlfn.IFS(AI102&lt;10,AK102,AI102&lt;250,AX102,AI102&gt;=250,AQ102)*0.1</f>
        <v>0.0541884003424635</v>
      </c>
      <c r="BD102" s="4" t="n">
        <f aca="false">AR102*0.1</f>
        <v>0.211039686203003</v>
      </c>
      <c r="BE102" s="4" t="n">
        <f aca="false">AY102*0.1</f>
        <v>0.0634733378887177</v>
      </c>
      <c r="BF102" s="3" t="n">
        <f aca="false">BB102+BD102+BE102</f>
        <v>0.449431056702166</v>
      </c>
      <c r="BG102" s="12" t="n">
        <v>249.923</v>
      </c>
      <c r="BH102" s="12" t="n">
        <f aca="false">BS102*0.04</f>
        <v>42.2</v>
      </c>
      <c r="BI102" s="7" t="n">
        <f aca="false">BH102/BG102</f>
        <v>0.168852006417977</v>
      </c>
      <c r="BJ102" s="12" t="n">
        <v>8.92</v>
      </c>
      <c r="BK102" s="12" t="n">
        <v>1055</v>
      </c>
      <c r="BL102" s="12" t="n">
        <v>0</v>
      </c>
      <c r="BM102" s="12" t="n">
        <v>10.639546394</v>
      </c>
      <c r="BN102" s="12" t="n">
        <v>4.3844162468</v>
      </c>
      <c r="BO102" s="12" t="n">
        <v>3.0117437364</v>
      </c>
      <c r="BP102" s="12" t="n">
        <v>1.725255847</v>
      </c>
      <c r="BQ102" s="12" t="n">
        <v>3.9857571125</v>
      </c>
      <c r="BR102" s="12" t="n">
        <v>6.7660088539</v>
      </c>
      <c r="BS102" s="12" t="n">
        <v>1055</v>
      </c>
      <c r="BT102" s="12" t="n">
        <v>0.4267171621</v>
      </c>
      <c r="BU102" s="12" t="n">
        <v>10.747826576</v>
      </c>
      <c r="BV102" s="12" t="n">
        <v>4.6204545685</v>
      </c>
      <c r="BW102" s="12" t="n">
        <v>2.9772752654</v>
      </c>
      <c r="BX102" s="12" t="n">
        <v>1.8728302717</v>
      </c>
      <c r="BY102" s="12" t="n">
        <v>4.1494426727</v>
      </c>
      <c r="BZ102" s="12" t="n">
        <v>7.2060022354</v>
      </c>
      <c r="CA102" s="12" t="n">
        <v>19</v>
      </c>
      <c r="CB102" s="12" t="n">
        <v>235</v>
      </c>
      <c r="CC102" s="12" t="n">
        <v>113.16084373</v>
      </c>
      <c r="CD102" s="12" t="n">
        <v>37.468836404</v>
      </c>
      <c r="CE102" s="12" t="n">
        <v>84</v>
      </c>
      <c r="CF102" s="12" t="n">
        <v>117</v>
      </c>
      <c r="CG102" s="12" t="n">
        <v>143</v>
      </c>
      <c r="CH102" s="12" t="n">
        <v>28</v>
      </c>
      <c r="CI102" s="12" t="n">
        <v>233</v>
      </c>
      <c r="CJ102" s="12" t="n">
        <v>133.9667855</v>
      </c>
      <c r="CK102" s="12" t="n">
        <v>39.898363473</v>
      </c>
      <c r="CL102" s="12" t="n">
        <v>103</v>
      </c>
      <c r="CM102" s="12" t="n">
        <v>139</v>
      </c>
      <c r="CN102" s="12" t="n">
        <v>167</v>
      </c>
      <c r="CO102" s="12" t="n">
        <v>23</v>
      </c>
      <c r="CP102" s="12" t="n">
        <v>202</v>
      </c>
      <c r="CQ102" s="12" t="n">
        <v>102.42370766</v>
      </c>
      <c r="CR102" s="12" t="n">
        <v>30.529612696</v>
      </c>
      <c r="CS102" s="12" t="n">
        <v>79</v>
      </c>
      <c r="CT102" s="12" t="n">
        <v>104</v>
      </c>
      <c r="CU102" s="12" t="n">
        <v>126</v>
      </c>
      <c r="CV102" s="12" t="n">
        <v>0.0047934433</v>
      </c>
      <c r="CW102" s="12" t="n">
        <v>0.0066555622</v>
      </c>
      <c r="CX102" s="12" t="n">
        <v>0.00510828</v>
      </c>
      <c r="CY102" s="12" t="n">
        <v>0.0001855749</v>
      </c>
      <c r="CZ102" s="12" t="n">
        <v>0.0049895062</v>
      </c>
      <c r="DA102" s="12" t="n">
        <v>0.0050659669</v>
      </c>
      <c r="DB102" s="12" t="n">
        <v>0.005170994</v>
      </c>
      <c r="DC102" s="12" t="n">
        <v>0.004813869</v>
      </c>
      <c r="DD102" s="12" t="n">
        <v>0.0065131602</v>
      </c>
      <c r="DE102" s="12" t="n">
        <v>0.0051037206</v>
      </c>
      <c r="DF102" s="12" t="n">
        <v>0.0001795964</v>
      </c>
      <c r="DG102" s="12" t="n">
        <v>0.0049874345</v>
      </c>
      <c r="DH102" s="12" t="n">
        <v>0.0050605233</v>
      </c>
      <c r="DI102" s="12" t="n">
        <v>0.0051643113</v>
      </c>
      <c r="DJ102" s="12" t="n">
        <v>0.0048144832</v>
      </c>
      <c r="DK102" s="12" t="n">
        <v>0.0074378108</v>
      </c>
      <c r="DL102" s="12" t="n">
        <v>0.0051418033</v>
      </c>
      <c r="DM102" s="12" t="n">
        <v>0.0002140974</v>
      </c>
      <c r="DN102" s="12" t="n">
        <v>0.0050168852</v>
      </c>
      <c r="DO102" s="12" t="n">
        <v>0.0050940118</v>
      </c>
      <c r="DP102" s="12" t="n">
        <v>0.0052010994</v>
      </c>
      <c r="DQ102" s="12" t="n">
        <v>70.333755493</v>
      </c>
      <c r="DR102" s="12" t="n">
        <v>1804.1590576</v>
      </c>
      <c r="DS102" s="12" t="n">
        <v>707.72559204</v>
      </c>
      <c r="DT102" s="12" t="n">
        <v>251.31479116</v>
      </c>
      <c r="DU102" s="12" t="n">
        <v>523.86437988</v>
      </c>
      <c r="DV102" s="12" t="n">
        <v>693.70904541</v>
      </c>
      <c r="DW102" s="12" t="n">
        <v>869.95123291</v>
      </c>
      <c r="DX102" s="12" t="n">
        <v>72.161247253</v>
      </c>
      <c r="DY102" s="12" t="n">
        <v>1708.6817627</v>
      </c>
      <c r="DZ102" s="12" t="n">
        <v>745.33242504</v>
      </c>
      <c r="EA102" s="12" t="n">
        <v>277.21764406</v>
      </c>
      <c r="EB102" s="12" t="n">
        <v>546.11627197</v>
      </c>
      <c r="EC102" s="12" t="n">
        <v>721.45568848</v>
      </c>
      <c r="ED102" s="12" t="n">
        <v>914.66870117</v>
      </c>
      <c r="EE102" s="12" t="n">
        <v>57.604030609</v>
      </c>
      <c r="EF102" s="12" t="n">
        <v>1374.8154297</v>
      </c>
      <c r="EG102" s="12" t="n">
        <v>658.31567579</v>
      </c>
      <c r="EH102" s="12" t="n">
        <v>227.61632666</v>
      </c>
      <c r="EI102" s="12" t="n">
        <v>490.66253662</v>
      </c>
      <c r="EJ102" s="12" t="n">
        <v>643.82385254</v>
      </c>
      <c r="EK102" s="12" t="n">
        <v>814.55999756</v>
      </c>
      <c r="EL102" s="12" t="n">
        <v>0.1283764988</v>
      </c>
      <c r="EM102" s="12" t="n">
        <v>0.8968172669</v>
      </c>
      <c r="EN102" s="12" t="n">
        <v>0.5756217133</v>
      </c>
      <c r="EO102" s="12" t="n">
        <v>0.1107036102</v>
      </c>
      <c r="EP102" s="12" t="n">
        <v>0.5017774105</v>
      </c>
      <c r="EQ102" s="12" t="n">
        <v>0.5753088594</v>
      </c>
      <c r="ER102" s="12" t="n">
        <v>0.6525269747</v>
      </c>
      <c r="ES102" s="12" t="n">
        <v>0.1577647924</v>
      </c>
      <c r="ET102" s="12" t="n">
        <v>0.8786222339</v>
      </c>
      <c r="EU102" s="12" t="n">
        <v>0.5877615502</v>
      </c>
      <c r="EV102" s="12" t="n">
        <v>0.1077194323</v>
      </c>
      <c r="EW102" s="12" t="n">
        <v>0.5151913166</v>
      </c>
      <c r="EX102" s="12" t="n">
        <v>0.5869704485</v>
      </c>
      <c r="EY102" s="12" t="n">
        <v>0.6624193192</v>
      </c>
      <c r="EZ102" s="12" t="n">
        <v>0.1002228633</v>
      </c>
      <c r="FA102" s="12" t="n">
        <v>0.8653464317</v>
      </c>
      <c r="FB102" s="12" t="n">
        <v>0.5334955074</v>
      </c>
      <c r="FC102" s="12" t="n">
        <v>0.1067060915</v>
      </c>
      <c r="FD102" s="12" t="n">
        <v>0.4631849229</v>
      </c>
      <c r="FE102" s="12" t="n">
        <v>0.5309277177</v>
      </c>
      <c r="FF102" s="12" t="n">
        <v>0.6030091047</v>
      </c>
      <c r="FG102" s="12" t="n">
        <v>0.0200521965</v>
      </c>
      <c r="FH102" s="12" t="n">
        <v>0.1549291909</v>
      </c>
      <c r="FI102" s="12" t="n">
        <v>0.0535936983</v>
      </c>
      <c r="FJ102" s="12" t="n">
        <v>0.0152242789</v>
      </c>
      <c r="FK102" s="12" t="n">
        <v>0.0429769829</v>
      </c>
      <c r="FL102" s="12" t="n">
        <v>0.0508694053</v>
      </c>
      <c r="FM102" s="12" t="n">
        <v>0.0610892922</v>
      </c>
      <c r="FN102" s="12" t="n">
        <v>0.0209588669</v>
      </c>
      <c r="FO102" s="12" t="n">
        <v>0.1434902996</v>
      </c>
      <c r="FP102" s="12" t="n">
        <v>0.0533181819</v>
      </c>
      <c r="FQ102" s="12" t="n">
        <v>0.0151080509</v>
      </c>
      <c r="FR102" s="12" t="n">
        <v>0.0430863202</v>
      </c>
      <c r="FS102" s="12" t="n">
        <v>0.050291162</v>
      </c>
      <c r="FT102" s="12" t="n">
        <v>0.0603993274</v>
      </c>
      <c r="FU102" s="12" t="n">
        <v>0.0245074481</v>
      </c>
      <c r="FV102" s="12" t="n">
        <v>0.1825734973</v>
      </c>
      <c r="FW102" s="12" t="n">
        <v>0.0552047384</v>
      </c>
      <c r="FX102" s="12" t="n">
        <v>0.0153152647</v>
      </c>
      <c r="FY102" s="12" t="n">
        <v>0.0445855856</v>
      </c>
      <c r="FZ102" s="12" t="n">
        <v>0.0524446703</v>
      </c>
      <c r="GA102" s="12" t="n">
        <v>0.0623950325</v>
      </c>
    </row>
    <row r="103" customFormat="false" ht="13.8" hidden="false" customHeight="false" outlineLevel="0" collapsed="false">
      <c r="A103" s="13" t="s">
        <v>195</v>
      </c>
      <c r="B103" s="13" t="n">
        <v>500.343869018386</v>
      </c>
      <c r="C103" s="13" t="n">
        <v>51.33484657</v>
      </c>
      <c r="D103" s="13" t="n">
        <v>30.13414416</v>
      </c>
      <c r="E103" s="13" t="n">
        <v>7.59</v>
      </c>
      <c r="F103" s="13" t="s">
        <v>181</v>
      </c>
      <c r="G103" s="13" t="n">
        <v>0</v>
      </c>
      <c r="H103" s="13" t="s">
        <v>185</v>
      </c>
      <c r="I103" s="13" t="n">
        <v>0</v>
      </c>
      <c r="J103" s="13" t="n">
        <v>100</v>
      </c>
      <c r="K103" s="13" t="n">
        <v>38</v>
      </c>
      <c r="L103" s="13" t="n">
        <v>601</v>
      </c>
      <c r="M103" s="13"/>
      <c r="N103" s="13"/>
      <c r="O103" s="13"/>
      <c r="P103" s="14" t="n">
        <f aca="false">_xlfn.IFS(M103=0,K103,M103&gt;0,(J103*K103+M103*N103)/(J103+M103))</f>
        <v>38</v>
      </c>
      <c r="Q103" s="14" t="n">
        <f aca="false">_xlfn.IFS(M103=0,L103,M103&gt;0,(J103*L103+M103*O103)/(J103+M103))</f>
        <v>601</v>
      </c>
      <c r="R103" s="0" t="s">
        <v>183</v>
      </c>
      <c r="S103" s="0" t="n">
        <v>2</v>
      </c>
      <c r="T103" s="0" t="n">
        <v>300371.815</v>
      </c>
      <c r="U103" s="0" t="n">
        <v>5690953.218</v>
      </c>
      <c r="V103" s="1" t="n">
        <v>631.79492624</v>
      </c>
      <c r="W103" s="1" t="n">
        <v>268.72170512</v>
      </c>
      <c r="X103" s="0" t="n">
        <v>37</v>
      </c>
      <c r="Y103" s="7" t="n">
        <v>0.751351</v>
      </c>
      <c r="Z103" s="7" t="n">
        <v>0.76</v>
      </c>
      <c r="AA103" s="7" t="n">
        <v>0.07545</v>
      </c>
      <c r="AB103" s="15" t="n">
        <f aca="false">SQRT((T103-298142)^2+(U103-5697101)^2)/1000</f>
        <v>6.5396711273385</v>
      </c>
      <c r="AC103" s="0" t="n">
        <v>160</v>
      </c>
      <c r="AD103" s="13" t="n">
        <v>43</v>
      </c>
      <c r="AE103" s="13" t="n">
        <v>30</v>
      </c>
      <c r="AF103" s="13" t="n">
        <v>19.297547741545</v>
      </c>
      <c r="AG103" s="13" t="n">
        <v>10.6315222976354</v>
      </c>
      <c r="AH103" s="13" t="n">
        <v>25.135874683859</v>
      </c>
      <c r="AI103" s="15" t="n">
        <v>106.080290360636</v>
      </c>
      <c r="AJ103" s="15" t="n">
        <v>43.9970958478171</v>
      </c>
      <c r="AK103" s="15" t="n">
        <f aca="false">_xlfn.IFS(AND(H103="Pine",F103="n"),0.198*AF103^-0.757*AG103^1.342*AH103^0.642,AND(H103="Pine",F103="a"),0.144*AF103^-0.507*AG103^1.299*AH103^0.524,H103="Spruce",0.068*AF103^0.082*AG103^0.787*AH103^1.11,H103="Birch",0.183*AF103^-0.171*AG103^0.806*AH103^0.803,H103="Alder",0.048*AF103^0.156*AG103^0.514*AH103^1.165,H103="Oak",0.132*AF103^-0.037*AG103^0.633*AH103^1.039,H103="Aspen",0.445*AF103^0.651*AG103^-0.617*AH103^1.049)</f>
        <v>3.98308827684228</v>
      </c>
      <c r="AL103" s="15" t="n">
        <v>13.9364394003824</v>
      </c>
      <c r="AM103" s="15" t="n">
        <v>5.57876106024041</v>
      </c>
      <c r="AN103" s="15" t="n">
        <v>63.5122963084398</v>
      </c>
      <c r="AO103" s="1" t="n">
        <v>126.211524963379</v>
      </c>
      <c r="AP103" s="1" t="n">
        <v>62.3815002441406</v>
      </c>
      <c r="AQ103" s="15" t="n">
        <v>7.36656808853149</v>
      </c>
      <c r="AR103" s="15" t="n">
        <v>13.7415151596069</v>
      </c>
      <c r="AS103" s="15" t="n">
        <v>8.02137088775635</v>
      </c>
      <c r="AT103" s="1" t="n">
        <v>84.1443862915039</v>
      </c>
      <c r="AU103" s="1" t="n">
        <v>130.590072631836</v>
      </c>
      <c r="AV103" s="1" t="n">
        <v>56.1659545898438</v>
      </c>
      <c r="AW103" s="15" t="n">
        <v>6.47853660583496</v>
      </c>
      <c r="AX103" s="15" t="n">
        <v>13.5435972213745</v>
      </c>
      <c r="AY103" s="15" t="n">
        <v>10.372163772583</v>
      </c>
      <c r="AZ103" s="1" t="n">
        <v>80.0817108154297</v>
      </c>
      <c r="BA103" s="16" t="n">
        <f aca="false">_xlfn.IFS(AI103&lt;10,AI103,AI103&lt;250,AU103,AI103&gt;=250,AO103)</f>
        <v>130.590072631836</v>
      </c>
      <c r="BB103" s="17" t="n">
        <f aca="false">_xlfn.IFS(AI103&lt;10,AJ103,AI103&lt;250,AV103,AI103&gt;=250,AP103)*0.1</f>
        <v>5.61659545898438</v>
      </c>
      <c r="BC103" s="17" t="n">
        <f aca="false">_xlfn.IFS(AI103&lt;10,AK103,AI103&lt;250,AX103,AI103&gt;=250,AQ103)*0.1</f>
        <v>1.35435972213745</v>
      </c>
      <c r="BD103" s="4" t="n">
        <f aca="false">AR103*0.1</f>
        <v>1.37415151596069</v>
      </c>
      <c r="BE103" s="4" t="n">
        <f aca="false">AY103*0.1</f>
        <v>1.0372163772583</v>
      </c>
      <c r="BF103" s="3" t="n">
        <f aca="false">BB103+BD103+BE103</f>
        <v>8.02796335220337</v>
      </c>
      <c r="BG103" s="12" t="n">
        <v>499.836</v>
      </c>
      <c r="BH103" s="12" t="n">
        <f aca="false">BS103*0.04</f>
        <v>441.24</v>
      </c>
      <c r="BI103" s="7" t="n">
        <f aca="false">BH103/BG103</f>
        <v>0.882769548411879</v>
      </c>
      <c r="BJ103" s="12" t="n">
        <v>12.61</v>
      </c>
      <c r="BK103" s="12" t="n">
        <v>11031</v>
      </c>
      <c r="BL103" s="12" t="n">
        <v>0.5068969727</v>
      </c>
      <c r="BM103" s="12" t="n">
        <v>11.318781853</v>
      </c>
      <c r="BN103" s="12" t="n">
        <v>7.4856146686</v>
      </c>
      <c r="BO103" s="12" t="n">
        <v>1.7541057546</v>
      </c>
      <c r="BP103" s="12" t="n">
        <v>6.4757056236</v>
      </c>
      <c r="BQ103" s="12" t="n">
        <v>7.6898226738</v>
      </c>
      <c r="BR103" s="12" t="n">
        <v>8.7444295883</v>
      </c>
      <c r="BS103" s="12" t="n">
        <v>11031</v>
      </c>
      <c r="BT103" s="12" t="n">
        <v>0.4766799212</v>
      </c>
      <c r="BU103" s="12" t="n">
        <v>11.443829536</v>
      </c>
      <c r="BV103" s="12" t="n">
        <v>7.3719207989</v>
      </c>
      <c r="BW103" s="12" t="n">
        <v>1.8724172153</v>
      </c>
      <c r="BX103" s="12" t="n">
        <v>6.334207058</v>
      </c>
      <c r="BY103" s="12" t="n">
        <v>7.6335821152</v>
      </c>
      <c r="BZ103" s="12" t="n">
        <v>8.6820497513</v>
      </c>
      <c r="CA103" s="12" t="n">
        <v>6</v>
      </c>
      <c r="CB103" s="12" t="n">
        <v>215</v>
      </c>
      <c r="CC103" s="12" t="n">
        <v>90.770311774</v>
      </c>
      <c r="CD103" s="12" t="n">
        <v>46.895158691</v>
      </c>
      <c r="CE103" s="12" t="n">
        <v>47</v>
      </c>
      <c r="CF103" s="12" t="n">
        <v>88</v>
      </c>
      <c r="CG103" s="12" t="n">
        <v>132</v>
      </c>
      <c r="CH103" s="12" t="n">
        <v>11</v>
      </c>
      <c r="CI103" s="12" t="n">
        <v>241</v>
      </c>
      <c r="CJ103" s="12" t="n">
        <v>106.71771625</v>
      </c>
      <c r="CK103" s="12" t="n">
        <v>51.631227089</v>
      </c>
      <c r="CL103" s="12" t="n">
        <v>59</v>
      </c>
      <c r="CM103" s="12" t="n">
        <v>104</v>
      </c>
      <c r="CN103" s="12" t="n">
        <v>152</v>
      </c>
      <c r="CO103" s="12" t="n">
        <v>5</v>
      </c>
      <c r="CP103" s="12" t="n">
        <v>190</v>
      </c>
      <c r="CQ103" s="12" t="n">
        <v>78.837685299</v>
      </c>
      <c r="CR103" s="12" t="n">
        <v>37.245046751</v>
      </c>
      <c r="CS103" s="12" t="n">
        <v>45</v>
      </c>
      <c r="CT103" s="12" t="n">
        <v>75</v>
      </c>
      <c r="CU103" s="12" t="n">
        <v>110</v>
      </c>
      <c r="CV103" s="12" t="n">
        <v>0.0047938488</v>
      </c>
      <c r="CW103" s="12" t="n">
        <v>0.0551474988</v>
      </c>
      <c r="CX103" s="12" t="n">
        <v>0.0055111105</v>
      </c>
      <c r="CY103" s="12" t="n">
        <v>0.0015429554</v>
      </c>
      <c r="CZ103" s="12" t="n">
        <v>0.0049773776</v>
      </c>
      <c r="DA103" s="12" t="n">
        <v>0.005069497</v>
      </c>
      <c r="DB103" s="12" t="n">
        <v>0.0053291363</v>
      </c>
      <c r="DC103" s="12" t="n">
        <v>0.0047785151</v>
      </c>
      <c r="DD103" s="12" t="n">
        <v>0.0439855792</v>
      </c>
      <c r="DE103" s="12" t="n">
        <v>0.0054755413</v>
      </c>
      <c r="DF103" s="12" t="n">
        <v>0.0014660268</v>
      </c>
      <c r="DG103" s="12" t="n">
        <v>0.0049657384</v>
      </c>
      <c r="DH103" s="12" t="n">
        <v>0.0050559803</v>
      </c>
      <c r="DI103" s="12" t="n">
        <v>0.0053033899</v>
      </c>
      <c r="DJ103" s="12" t="n">
        <v>0.0047925483</v>
      </c>
      <c r="DK103" s="12" t="n">
        <v>0.0391786024</v>
      </c>
      <c r="DL103" s="12" t="n">
        <v>0.0055319591</v>
      </c>
      <c r="DM103" s="12" t="n">
        <v>0.0015182062</v>
      </c>
      <c r="DN103" s="12" t="n">
        <v>0.0049827192</v>
      </c>
      <c r="DO103" s="12" t="n">
        <v>0.0050763008</v>
      </c>
      <c r="DP103" s="12" t="n">
        <v>0.0053543528</v>
      </c>
      <c r="DQ103" s="12" t="n">
        <v>4.7575349808</v>
      </c>
      <c r="DR103" s="12" t="n">
        <v>2777.470459</v>
      </c>
      <c r="DS103" s="12" t="n">
        <v>953.68832906</v>
      </c>
      <c r="DT103" s="12" t="n">
        <v>477.75173442</v>
      </c>
      <c r="DU103" s="12" t="n">
        <v>626.46551514</v>
      </c>
      <c r="DV103" s="12" t="n">
        <v>988.55487061</v>
      </c>
      <c r="DW103" s="12" t="n">
        <v>1288.380127</v>
      </c>
      <c r="DX103" s="12" t="n">
        <v>4.3843851089</v>
      </c>
      <c r="DY103" s="12" t="n">
        <v>3066.0874023</v>
      </c>
      <c r="DZ103" s="12" t="n">
        <v>1006.1580456</v>
      </c>
      <c r="EA103" s="12" t="n">
        <v>506.94144259</v>
      </c>
      <c r="EB103" s="12" t="n">
        <v>659.47436523</v>
      </c>
      <c r="EC103" s="12" t="n">
        <v>1035.6303711</v>
      </c>
      <c r="ED103" s="12" t="n">
        <v>1359.6228027</v>
      </c>
      <c r="EE103" s="12" t="n">
        <v>5.109354496</v>
      </c>
      <c r="EF103" s="12" t="n">
        <v>2461.4379883</v>
      </c>
      <c r="EG103" s="12" t="n">
        <v>891.20537503</v>
      </c>
      <c r="EH103" s="12" t="n">
        <v>439.9530004</v>
      </c>
      <c r="EI103" s="12" t="n">
        <v>594.53649902</v>
      </c>
      <c r="EJ103" s="12" t="n">
        <v>926.85955811</v>
      </c>
      <c r="EK103" s="12" t="n">
        <v>1200.963501</v>
      </c>
      <c r="EL103" s="12" t="n">
        <v>0.1296642423</v>
      </c>
      <c r="EM103" s="12" t="n">
        <v>0.8673026562</v>
      </c>
      <c r="EN103" s="12" t="n">
        <v>0.544397038</v>
      </c>
      <c r="EO103" s="12" t="n">
        <v>0.1112360257</v>
      </c>
      <c r="EP103" s="12" t="n">
        <v>0.4674426019</v>
      </c>
      <c r="EQ103" s="12" t="n">
        <v>0.5445201993</v>
      </c>
      <c r="ER103" s="12" t="n">
        <v>0.6243636608</v>
      </c>
      <c r="ES103" s="12" t="n">
        <v>0.1189427376</v>
      </c>
      <c r="ET103" s="12" t="n">
        <v>0.8766983748</v>
      </c>
      <c r="EU103" s="12" t="n">
        <v>0.5712892964</v>
      </c>
      <c r="EV103" s="12" t="n">
        <v>0.1120247922</v>
      </c>
      <c r="EW103" s="12" t="n">
        <v>0.4949151576</v>
      </c>
      <c r="EX103" s="12" t="n">
        <v>0.5740069747</v>
      </c>
      <c r="EY103" s="12" t="n">
        <v>0.6521052718</v>
      </c>
      <c r="EZ103" s="12" t="n">
        <v>0.0899259076</v>
      </c>
      <c r="FA103" s="12" t="n">
        <v>0.8527833223</v>
      </c>
      <c r="FB103" s="12" t="n">
        <v>0.5084696678</v>
      </c>
      <c r="FC103" s="12" t="n">
        <v>0.1060147454</v>
      </c>
      <c r="FD103" s="12" t="n">
        <v>0.4356155098</v>
      </c>
      <c r="FE103" s="12" t="n">
        <v>0.5083507299</v>
      </c>
      <c r="FF103" s="12" t="n">
        <v>0.5822734237</v>
      </c>
      <c r="FG103" s="12" t="n">
        <v>0.0170602538</v>
      </c>
      <c r="FH103" s="12" t="n">
        <v>0.5130640864</v>
      </c>
      <c r="FI103" s="12" t="n">
        <v>0.0704470601</v>
      </c>
      <c r="FJ103" s="12" t="n">
        <v>0.0513519463</v>
      </c>
      <c r="FK103" s="12" t="n">
        <v>0.0413789153</v>
      </c>
      <c r="FL103" s="12" t="n">
        <v>0.051187776</v>
      </c>
      <c r="FM103" s="12" t="n">
        <v>0.0749787167</v>
      </c>
      <c r="FN103" s="12" t="n">
        <v>0.017732732</v>
      </c>
      <c r="FO103" s="12" t="n">
        <v>0.4875269234</v>
      </c>
      <c r="FP103" s="12" t="n">
        <v>0.0694649724</v>
      </c>
      <c r="FQ103" s="12" t="n">
        <v>0.0514673629</v>
      </c>
      <c r="FR103" s="12" t="n">
        <v>0.0404358096</v>
      </c>
      <c r="FS103" s="12" t="n">
        <v>0.0502182767</v>
      </c>
      <c r="FT103" s="12" t="n">
        <v>0.0738875866</v>
      </c>
      <c r="FU103" s="12" t="n">
        <v>0.0145706851</v>
      </c>
      <c r="FV103" s="12" t="n">
        <v>0.5044984222</v>
      </c>
      <c r="FW103" s="12" t="n">
        <v>0.0711775026</v>
      </c>
      <c r="FX103" s="12" t="n">
        <v>0.0515211621</v>
      </c>
      <c r="FY103" s="12" t="n">
        <v>0.042072501</v>
      </c>
      <c r="FZ103" s="12" t="n">
        <v>0.0515687801</v>
      </c>
      <c r="GA103" s="12" t="n">
        <v>0.075683184</v>
      </c>
    </row>
    <row r="104" customFormat="false" ht="13.8" hidden="false" customHeight="false" outlineLevel="0" collapsed="false">
      <c r="A104" s="13" t="s">
        <v>196</v>
      </c>
      <c r="B104" s="13" t="n">
        <v>500.343869018386</v>
      </c>
      <c r="C104" s="13" t="n">
        <v>51.33511769</v>
      </c>
      <c r="D104" s="13" t="n">
        <v>30.13281431</v>
      </c>
      <c r="E104" s="13" t="n">
        <v>6.07</v>
      </c>
      <c r="F104" s="13" t="s">
        <v>181</v>
      </c>
      <c r="G104" s="13" t="n">
        <v>0</v>
      </c>
      <c r="H104" s="13" t="s">
        <v>185</v>
      </c>
      <c r="I104" s="13" t="n">
        <v>0</v>
      </c>
      <c r="J104" s="13" t="n">
        <v>100</v>
      </c>
      <c r="K104" s="13" t="n">
        <v>120</v>
      </c>
      <c r="L104" s="13" t="n">
        <v>970</v>
      </c>
      <c r="M104" s="13"/>
      <c r="N104" s="13"/>
      <c r="O104" s="13"/>
      <c r="P104" s="14" t="n">
        <f aca="false">_xlfn.IFS(M104=0,K104,M104&gt;0,(J104*K104+M104*N104)/(J104+M104))</f>
        <v>120</v>
      </c>
      <c r="Q104" s="14" t="n">
        <f aca="false">_xlfn.IFS(M104=0,L104,M104&gt;0,(J104*L104+M104*O104)/(J104+M104))</f>
        <v>970</v>
      </c>
      <c r="R104" s="0" t="s">
        <v>188</v>
      </c>
      <c r="S104" s="0" t="n">
        <v>2</v>
      </c>
      <c r="T104" s="0" t="n">
        <v>300285.796</v>
      </c>
      <c r="U104" s="0" t="n">
        <v>5691003.782</v>
      </c>
      <c r="V104" s="1" t="n">
        <v>675.72370576</v>
      </c>
      <c r="W104" s="1" t="n">
        <v>292.43989098</v>
      </c>
      <c r="X104" s="0" t="n">
        <v>14</v>
      </c>
      <c r="Y104" s="7" t="n">
        <v>0.782857</v>
      </c>
      <c r="Z104" s="7" t="n">
        <v>0.79</v>
      </c>
      <c r="AA104" s="7" t="n">
        <v>0.02814</v>
      </c>
      <c r="AB104" s="15" t="n">
        <f aca="false">SQRT((T104-298142)^2+(U104-5697101)^2)/1000</f>
        <v>6.4631206571705</v>
      </c>
      <c r="AC104" s="0" t="n">
        <v>161</v>
      </c>
      <c r="AD104" s="13" t="n">
        <v>34</v>
      </c>
      <c r="AE104" s="13" t="n">
        <v>15</v>
      </c>
      <c r="AF104" s="13" t="n">
        <v>9.02121682153669</v>
      </c>
      <c r="AG104" s="13" t="n">
        <v>6.01497139009235</v>
      </c>
      <c r="AH104" s="13" t="n">
        <v>4.34340631051258</v>
      </c>
      <c r="AI104" s="15" t="n">
        <v>16.4583442360276</v>
      </c>
      <c r="AJ104" s="15" t="n">
        <v>5.77187121119568</v>
      </c>
      <c r="AK104" s="15" t="n">
        <f aca="false">_xlfn.IFS(AND(H104="Pine",F104="n"),0.198*AF104^-0.757*AG104^1.342*AH104^0.642,AND(H104="Pine",F104="a"),0.144*AF104^-0.507*AG104^1.299*AH104^0.524,H104="Spruce",0.068*AF104^0.082*AG104^0.787*AH104^1.11,H104="Birch",0.183*AF104^-0.171*AG104^0.806*AH104^0.803,H104="Alder",0.048*AF104^0.156*AG104^0.514*AH104^1.165,H104="Oak",0.132*AF104^-0.037*AG104^0.633*AH104^1.039,H104="Aspen",0.445*AF104^0.651*AG104^-0.617*AH104^1.049)</f>
        <v>1.06843496782786</v>
      </c>
      <c r="AL104" s="15" t="n">
        <v>2.88006762510207</v>
      </c>
      <c r="AM104" s="15" t="n">
        <v>2.12683736126159</v>
      </c>
      <c r="AN104" s="15" t="n">
        <v>10.7787761975593</v>
      </c>
      <c r="AO104" s="1" t="n">
        <v>18.885986328125</v>
      </c>
      <c r="AP104" s="1" t="n">
        <v>9.51509094238281</v>
      </c>
      <c r="AQ104" s="15" t="n">
        <v>0.966686964035034</v>
      </c>
      <c r="AR104" s="15" t="n">
        <v>2.66772627830505</v>
      </c>
      <c r="AS104" s="15" t="n">
        <v>3.24994230270386</v>
      </c>
      <c r="AT104" s="1" t="n">
        <v>15.4327602386475</v>
      </c>
      <c r="AU104" s="1" t="n">
        <v>20.2115440368652</v>
      </c>
      <c r="AV104" s="1" t="n">
        <v>8.36492443084717</v>
      </c>
      <c r="AW104" s="15" t="n">
        <v>1.31473433971405</v>
      </c>
      <c r="AX104" s="15" t="n">
        <v>2.5112955570221</v>
      </c>
      <c r="AY104" s="15" t="n">
        <v>1.13393545150757</v>
      </c>
      <c r="AZ104" s="1" t="n">
        <v>12.0101547241211</v>
      </c>
      <c r="BA104" s="16" t="n">
        <f aca="false">_xlfn.IFS(AI104&lt;10,AI104,AI104&lt;250,AU104,AI104&gt;=250,AO104)</f>
        <v>20.2115440368652</v>
      </c>
      <c r="BB104" s="17" t="n">
        <f aca="false">_xlfn.IFS(AI104&lt;10,AJ104,AI104&lt;250,AV104,AI104&gt;=250,AP104)*0.1</f>
        <v>0.836492443084717</v>
      </c>
      <c r="BC104" s="17" t="n">
        <f aca="false">_xlfn.IFS(AI104&lt;10,AK104,AI104&lt;250,AX104,AI104&gt;=250,AQ104)*0.1</f>
        <v>0.25112955570221</v>
      </c>
      <c r="BD104" s="4" t="n">
        <f aca="false">AR104*0.1</f>
        <v>0.266772627830505</v>
      </c>
      <c r="BE104" s="4" t="n">
        <f aca="false">AY104*0.1</f>
        <v>0.113393545150757</v>
      </c>
      <c r="BF104" s="3" t="n">
        <f aca="false">BB104+BD104+BE104</f>
        <v>1.21665861606598</v>
      </c>
      <c r="BG104" s="12" t="n">
        <v>499.835</v>
      </c>
      <c r="BH104" s="12" t="n">
        <f aca="false">BS104*0.04</f>
        <v>139.6</v>
      </c>
      <c r="BI104" s="7" t="n">
        <f aca="false">BH104/BG104</f>
        <v>0.279292166414917</v>
      </c>
      <c r="BJ104" s="12" t="n">
        <v>12.61</v>
      </c>
      <c r="BK104" s="12" t="n">
        <v>3490</v>
      </c>
      <c r="BL104" s="12" t="n">
        <v>0.0608656146</v>
      </c>
      <c r="BM104" s="12" t="n">
        <v>7.9594259262</v>
      </c>
      <c r="BN104" s="12" t="n">
        <v>2.7137197995</v>
      </c>
      <c r="BO104" s="12" t="n">
        <v>2.0690183102</v>
      </c>
      <c r="BP104" s="12" t="n">
        <v>1.2782876492</v>
      </c>
      <c r="BQ104" s="12" t="n">
        <v>1.8985663652</v>
      </c>
      <c r="BR104" s="12" t="n">
        <v>3.4430541992</v>
      </c>
      <c r="BS104" s="12" t="n">
        <v>3490</v>
      </c>
      <c r="BT104" s="12" t="n">
        <v>0.4101414084</v>
      </c>
      <c r="BU104" s="12" t="n">
        <v>8.0690813065</v>
      </c>
      <c r="BV104" s="12" t="n">
        <v>2.765120258</v>
      </c>
      <c r="BW104" s="12" t="n">
        <v>2.0774504273</v>
      </c>
      <c r="BX104" s="12" t="n">
        <v>1.2854728699</v>
      </c>
      <c r="BY104" s="12" t="n">
        <v>1.9643363953</v>
      </c>
      <c r="BZ104" s="12" t="n">
        <v>3.539683342</v>
      </c>
      <c r="CA104" s="12" t="n">
        <v>2</v>
      </c>
      <c r="CB104" s="12" t="n">
        <v>234</v>
      </c>
      <c r="CC104" s="12" t="n">
        <v>108.06217273</v>
      </c>
      <c r="CD104" s="12" t="n">
        <v>44.395481939</v>
      </c>
      <c r="CE104" s="12" t="n">
        <v>73</v>
      </c>
      <c r="CF104" s="12" t="n">
        <v>115</v>
      </c>
      <c r="CG104" s="12" t="n">
        <v>144</v>
      </c>
      <c r="CH104" s="12" t="n">
        <v>12</v>
      </c>
      <c r="CI104" s="12" t="n">
        <v>227</v>
      </c>
      <c r="CJ104" s="12" t="n">
        <v>129.12851125</v>
      </c>
      <c r="CK104" s="12" t="n">
        <v>45.890690413</v>
      </c>
      <c r="CL104" s="12" t="n">
        <v>94</v>
      </c>
      <c r="CM104" s="12" t="n">
        <v>137</v>
      </c>
      <c r="CN104" s="12" t="n">
        <v>167</v>
      </c>
      <c r="CO104" s="12" t="n">
        <v>11</v>
      </c>
      <c r="CP104" s="12" t="n">
        <v>210</v>
      </c>
      <c r="CQ104" s="12" t="n">
        <v>114.78834812</v>
      </c>
      <c r="CR104" s="12" t="n">
        <v>38.454424257</v>
      </c>
      <c r="CS104" s="12" t="n">
        <v>85</v>
      </c>
      <c r="CT104" s="12" t="n">
        <v>120</v>
      </c>
      <c r="CU104" s="12" t="n">
        <v>145</v>
      </c>
      <c r="CV104" s="12" t="n">
        <v>0.0047968104</v>
      </c>
      <c r="CW104" s="12" t="n">
        <v>0.0087100836</v>
      </c>
      <c r="CX104" s="12" t="n">
        <v>0.0050685429</v>
      </c>
      <c r="CY104" s="12" t="n">
        <v>0.0002331617</v>
      </c>
      <c r="CZ104" s="12" t="n">
        <v>0.0049471105</v>
      </c>
      <c r="DA104" s="12" t="n">
        <v>0.0050125113</v>
      </c>
      <c r="DB104" s="12" t="n">
        <v>0.0051095365</v>
      </c>
      <c r="DC104" s="12" t="n">
        <v>0.0047871689</v>
      </c>
      <c r="DD104" s="12" t="n">
        <v>0.0074973525</v>
      </c>
      <c r="DE104" s="12" t="n">
        <v>0.005067956</v>
      </c>
      <c r="DF104" s="12" t="n">
        <v>0.000215354</v>
      </c>
      <c r="DG104" s="12" t="n">
        <v>0.004949769</v>
      </c>
      <c r="DH104" s="12" t="n">
        <v>0.0050200098</v>
      </c>
      <c r="DI104" s="12" t="n">
        <v>0.005116615</v>
      </c>
      <c r="DJ104" s="12" t="n">
        <v>0.0047964286</v>
      </c>
      <c r="DK104" s="12" t="n">
        <v>0.0075532608</v>
      </c>
      <c r="DL104" s="12" t="n">
        <v>0.0050775012</v>
      </c>
      <c r="DM104" s="12" t="n">
        <v>0.000212227</v>
      </c>
      <c r="DN104" s="12" t="n">
        <v>0.0049572638</v>
      </c>
      <c r="DO104" s="12" t="n">
        <v>0.005027574</v>
      </c>
      <c r="DP104" s="12" t="n">
        <v>0.005129416</v>
      </c>
      <c r="DQ104" s="12" t="n">
        <v>76.110603333</v>
      </c>
      <c r="DR104" s="12" t="n">
        <v>2586.8361816</v>
      </c>
      <c r="DS104" s="12" t="n">
        <v>1124.0980139</v>
      </c>
      <c r="DT104" s="12" t="n">
        <v>412.53505287</v>
      </c>
      <c r="DU104" s="12" t="n">
        <v>822.0491333</v>
      </c>
      <c r="DV104" s="12" t="n">
        <v>1079.3227539</v>
      </c>
      <c r="DW104" s="12" t="n">
        <v>1399.7495117</v>
      </c>
      <c r="DX104" s="12" t="n">
        <v>90.708457947</v>
      </c>
      <c r="DY104" s="12" t="n">
        <v>2756.9890137</v>
      </c>
      <c r="DZ104" s="12" t="n">
        <v>1169.4845638</v>
      </c>
      <c r="EA104" s="12" t="n">
        <v>433.28168616</v>
      </c>
      <c r="EB104" s="12" t="n">
        <v>853.86669922</v>
      </c>
      <c r="EC104" s="12" t="n">
        <v>1119.5535889</v>
      </c>
      <c r="ED104" s="12" t="n">
        <v>1455.5406494</v>
      </c>
      <c r="EE104" s="12" t="n">
        <v>88.021965027</v>
      </c>
      <c r="EF104" s="12" t="n">
        <v>2530.4736328</v>
      </c>
      <c r="EG104" s="12" t="n">
        <v>1077.7929153</v>
      </c>
      <c r="EH104" s="12" t="n">
        <v>386.53091728</v>
      </c>
      <c r="EI104" s="12" t="n">
        <v>796.29870605</v>
      </c>
      <c r="EJ104" s="12" t="n">
        <v>1037.2268066</v>
      </c>
      <c r="EK104" s="12" t="n">
        <v>1333.390625</v>
      </c>
      <c r="EL104" s="12" t="n">
        <v>0.1574597061</v>
      </c>
      <c r="EM104" s="12" t="n">
        <v>0.8865051866</v>
      </c>
      <c r="EN104" s="12" t="n">
        <v>0.5572403226</v>
      </c>
      <c r="EO104" s="12" t="n">
        <v>0.1137153464</v>
      </c>
      <c r="EP104" s="12" t="n">
        <v>0.4809638262</v>
      </c>
      <c r="EQ104" s="12" t="n">
        <v>0.5615801215</v>
      </c>
      <c r="ER104" s="12" t="n">
        <v>0.6383720636</v>
      </c>
      <c r="ES104" s="12" t="n">
        <v>0.1563356519</v>
      </c>
      <c r="ET104" s="12" t="n">
        <v>0.9012719393</v>
      </c>
      <c r="EU104" s="12" t="n">
        <v>0.5716503536</v>
      </c>
      <c r="EV104" s="12" t="n">
        <v>0.112460874</v>
      </c>
      <c r="EW104" s="12" t="n">
        <v>0.4967705309</v>
      </c>
      <c r="EX104" s="12" t="n">
        <v>0.5758625865</v>
      </c>
      <c r="EY104" s="12" t="n">
        <v>0.6523940563</v>
      </c>
      <c r="EZ104" s="12" t="n">
        <v>0.1513257474</v>
      </c>
      <c r="FA104" s="12" t="n">
        <v>0.8858399391</v>
      </c>
      <c r="FB104" s="12" t="n">
        <v>0.5304803196</v>
      </c>
      <c r="FC104" s="12" t="n">
        <v>0.1087708335</v>
      </c>
      <c r="FD104" s="12" t="n">
        <v>0.4577858448</v>
      </c>
      <c r="FE104" s="12" t="n">
        <v>0.5330323577</v>
      </c>
      <c r="FF104" s="12" t="n">
        <v>0.6062377095</v>
      </c>
      <c r="FG104" s="12" t="n">
        <v>0.0188462511</v>
      </c>
      <c r="FH104" s="12" t="n">
        <v>0.2114916444</v>
      </c>
      <c r="FI104" s="12" t="n">
        <v>0.0496530729</v>
      </c>
      <c r="FJ104" s="12" t="n">
        <v>0.0182896316</v>
      </c>
      <c r="FK104" s="12" t="n">
        <v>0.0381352715</v>
      </c>
      <c r="FL104" s="12" t="n">
        <v>0.0459326915</v>
      </c>
      <c r="FM104" s="12" t="n">
        <v>0.0559692234</v>
      </c>
      <c r="FN104" s="12" t="n">
        <v>0.0173595417</v>
      </c>
      <c r="FO104" s="12" t="n">
        <v>0.2212903947</v>
      </c>
      <c r="FP104" s="12" t="n">
        <v>0.0489863145</v>
      </c>
      <c r="FQ104" s="12" t="n">
        <v>0.0180187458</v>
      </c>
      <c r="FR104" s="12" t="n">
        <v>0.0376804732</v>
      </c>
      <c r="FS104" s="12" t="n">
        <v>0.045026321</v>
      </c>
      <c r="FT104" s="12" t="n">
        <v>0.055326432</v>
      </c>
      <c r="FU104" s="12" t="n">
        <v>0.0201404188</v>
      </c>
      <c r="FV104" s="12" t="n">
        <v>0.1899637729</v>
      </c>
      <c r="FW104" s="12" t="n">
        <v>0.0497444646</v>
      </c>
      <c r="FX104" s="12" t="n">
        <v>0.0172531304</v>
      </c>
      <c r="FY104" s="12" t="n">
        <v>0.0385848433</v>
      </c>
      <c r="FZ104" s="12" t="n">
        <v>0.0462274291</v>
      </c>
      <c r="GA104" s="12" t="n">
        <v>0.0564502887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2022-07-10T12:47:27Z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