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EEB7E305-4BB4-493D-B324-B5B613617CE6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D19" i="1"/>
  <c r="E19" i="1"/>
  <c r="F19" i="1"/>
  <c r="G19" i="1"/>
  <c r="H19" i="1"/>
  <c r="C19" i="1"/>
  <c r="C22" i="1"/>
  <c r="D24" i="1" l="1"/>
  <c r="E24" i="1"/>
  <c r="F24" i="1"/>
  <c r="G24" i="1"/>
  <c r="H24" i="1"/>
  <c r="M23" i="1"/>
  <c r="M24" i="1" s="1"/>
  <c r="C24" i="1" s="1"/>
  <c r="M22" i="1"/>
  <c r="D22" i="1"/>
  <c r="E22" i="1"/>
  <c r="F22" i="1"/>
  <c r="G22" i="1"/>
  <c r="H22" i="1"/>
</calcChain>
</file>

<file path=xl/sharedStrings.xml><?xml version="1.0" encoding="utf-8"?>
<sst xmlns="http://schemas.openxmlformats.org/spreadsheetml/2006/main" count="32" uniqueCount="32">
  <si>
    <t>同轴电缆末端状态</t>
    <phoneticPr fontId="1" type="noConversion"/>
  </si>
  <si>
    <t>信号幅度$V_i$(mV)</t>
    <phoneticPr fontId="1" type="noConversion"/>
  </si>
  <si>
    <t>$V_0$</t>
    <phoneticPr fontId="1" type="noConversion"/>
  </si>
  <si>
    <t>$V_1$</t>
    <phoneticPr fontId="1" type="noConversion"/>
  </si>
  <si>
    <t>$V_2$</t>
  </si>
  <si>
    <t>$V_3$</t>
  </si>
  <si>
    <t>$V_4$</t>
  </si>
  <si>
    <t>$V_5$</t>
  </si>
  <si>
    <t>$V_6$</t>
  </si>
  <si>
    <t>信号延时$\tao_i$(ns)</t>
    <phoneticPr fontId="1" type="noConversion"/>
  </si>
  <si>
    <t>$\tao_0$</t>
    <phoneticPr fontId="1" type="noConversion"/>
  </si>
  <si>
    <t>$\tao_1$</t>
    <phoneticPr fontId="1" type="noConversion"/>
  </si>
  <si>
    <t>$\tao_2$</t>
  </si>
  <si>
    <t>$\tao_3$</t>
  </si>
  <si>
    <t>$\tao_4$</t>
  </si>
  <si>
    <t>$\tao_5$</t>
  </si>
  <si>
    <t>$\tao_6$</t>
  </si>
  <si>
    <t>开路</t>
    <phoneticPr fontId="1" type="noConversion"/>
  </si>
  <si>
    <t>$V_0'$</t>
    <phoneticPr fontId="1" type="noConversion"/>
  </si>
  <si>
    <t>$V_1'$</t>
    <phoneticPr fontId="1" type="noConversion"/>
  </si>
  <si>
    <t>$V_2'$</t>
  </si>
  <si>
    <t>$V_3'$</t>
  </si>
  <si>
    <t>$V_4'$</t>
  </si>
  <si>
    <t>$V_5'$</t>
  </si>
  <si>
    <t>$V_6'$</t>
  </si>
  <si>
    <t>$\tao_0'$</t>
    <phoneticPr fontId="1" type="noConversion"/>
  </si>
  <si>
    <t>$\tao_1'$</t>
    <phoneticPr fontId="1" type="noConversion"/>
  </si>
  <si>
    <t>$\tao_2'$</t>
  </si>
  <si>
    <t>$\tao_3'$</t>
  </si>
  <si>
    <t>$\tao_4'$</t>
  </si>
  <si>
    <t>$\tao_5'$</t>
  </si>
  <si>
    <t>$\tao_6'$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</si>
</sst>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Sheet1!$B$20:$H$20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</c:numCache>
            </c:num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-0.33547273628812946</c:v>
                </c:pt>
                <c:pt idx="1">
                  <c:v>-0.57092954783569616</c:v>
                </c:pt>
                <c:pt idx="2">
                  <c:v>-0.93776976355127917</c:v>
                </c:pt>
                <c:pt idx="3">
                  <c:v>-1.2623083813388996</c:v>
                </c:pt>
                <c:pt idx="4">
                  <c:v>-1.5582696258597011</c:v>
                </c:pt>
                <c:pt idx="5">
                  <c:v>-1.8562979903656263</c:v>
                </c:pt>
                <c:pt idx="6">
                  <c:v>-2.1037342342488805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0-472E-9554-30CD1430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6184"/>
        <c:axId val="734776824"/>
      </c:scatterChart>
      <c:valAx>
        <c:axId val="73477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l(m)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76824"/>
        <c:crosses val="autoZero"/>
        <c:crossBetween val="midCat"/>
      </c:valAx>
      <c:valAx>
        <c:axId val="7347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7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2</xdr:row>
      <xdr:rowOff>30480</xdr:rowOff>
    </xdr:from>
    <xdr:to>
      <xdr:col>16</xdr:col>
      <xdr:colOff>30480</xdr:colOff>
      <xdr:row>30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8808DE-A20F-40B8-B063-2ECFC48E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Q10" sqref="Q10"/>
    </sheetView>
  </sheetViews>
  <sheetFormatPr defaultRowHeight="13.8" x14ac:dyDescent="0.25"/>
  <cols>
    <col min="1" max="1" width="17.88671875" customWidth="1"/>
    <col min="2" max="2" width="8.88671875" customWidth="1"/>
    <col min="5" max="5" width="10.109375" customWidth="1"/>
    <col min="13" max="13" width="9.109375" bestFit="1" customWidth="1"/>
  </cols>
  <sheetData>
    <row r="1" spans="1:15" x14ac:dyDescent="0.25">
      <c r="A1" t="s">
        <v>0</v>
      </c>
      <c r="B1" s="1" t="s">
        <v>1</v>
      </c>
      <c r="C1" s="1"/>
      <c r="D1" s="1" t="s">
        <v>9</v>
      </c>
      <c r="E1" s="1"/>
    </row>
    <row r="2" spans="1:15" x14ac:dyDescent="0.25">
      <c r="A2" s="1" t="s">
        <v>17</v>
      </c>
      <c r="B2" t="s">
        <v>2</v>
      </c>
      <c r="C2">
        <v>0.71499999999999997</v>
      </c>
      <c r="D2" t="s">
        <v>10</v>
      </c>
      <c r="E2">
        <v>10.8</v>
      </c>
    </row>
    <row r="3" spans="1:15" x14ac:dyDescent="0.25">
      <c r="A3" s="1"/>
      <c r="B3" t="s">
        <v>3</v>
      </c>
      <c r="C3">
        <v>1.1299999999999999</v>
      </c>
      <c r="D3" t="s">
        <v>11</v>
      </c>
      <c r="E3">
        <v>196.8</v>
      </c>
    </row>
    <row r="4" spans="1:15" x14ac:dyDescent="0.25">
      <c r="A4" s="1"/>
      <c r="B4" t="s">
        <v>4</v>
      </c>
      <c r="C4">
        <v>0.78300000000000003</v>
      </c>
      <c r="D4" t="s">
        <v>12</v>
      </c>
      <c r="E4">
        <v>378.8</v>
      </c>
    </row>
    <row r="5" spans="1:15" x14ac:dyDescent="0.25">
      <c r="A5" s="1"/>
      <c r="B5" t="s">
        <v>5</v>
      </c>
      <c r="C5">
        <v>0.56599999999999995</v>
      </c>
      <c r="D5" t="s">
        <v>13</v>
      </c>
      <c r="E5">
        <v>562.79999999999995</v>
      </c>
    </row>
    <row r="6" spans="1:15" x14ac:dyDescent="0.25">
      <c r="A6" s="1"/>
      <c r="B6" t="s">
        <v>6</v>
      </c>
      <c r="C6">
        <v>0.42099999999999999</v>
      </c>
      <c r="D6" t="s">
        <v>14</v>
      </c>
      <c r="E6">
        <v>742.8</v>
      </c>
    </row>
    <row r="7" spans="1:15" x14ac:dyDescent="0.25">
      <c r="A7" s="1"/>
      <c r="B7" t="s">
        <v>7</v>
      </c>
      <c r="C7">
        <v>0.3125</v>
      </c>
      <c r="D7" t="s">
        <v>15</v>
      </c>
      <c r="E7">
        <v>922.8</v>
      </c>
    </row>
    <row r="8" spans="1:15" x14ac:dyDescent="0.25">
      <c r="A8" s="1"/>
      <c r="B8" t="s">
        <v>8</v>
      </c>
      <c r="C8">
        <v>0.24399999999999999</v>
      </c>
      <c r="D8" t="s">
        <v>16</v>
      </c>
      <c r="E8">
        <v>1068.8</v>
      </c>
    </row>
    <row r="9" spans="1:15" x14ac:dyDescent="0.25">
      <c r="B9" t="s">
        <v>18</v>
      </c>
      <c r="C9">
        <v>0.69799999999999995</v>
      </c>
      <c r="D9" t="s">
        <v>25</v>
      </c>
      <c r="E9">
        <v>-390.4</v>
      </c>
    </row>
    <row r="10" spans="1:15" x14ac:dyDescent="0.25">
      <c r="B10" t="s">
        <v>19</v>
      </c>
      <c r="C10">
        <v>0</v>
      </c>
      <c r="D10" t="s">
        <v>26</v>
      </c>
    </row>
    <row r="11" spans="1:15" x14ac:dyDescent="0.25">
      <c r="B11" t="s">
        <v>20</v>
      </c>
      <c r="C11">
        <v>-0.82</v>
      </c>
      <c r="D11" t="s">
        <v>27</v>
      </c>
      <c r="E11">
        <v>-38.4</v>
      </c>
    </row>
    <row r="12" spans="1:15" x14ac:dyDescent="0.25">
      <c r="B12" t="s">
        <v>21</v>
      </c>
      <c r="C12">
        <v>0</v>
      </c>
      <c r="D12" t="s">
        <v>28</v>
      </c>
    </row>
    <row r="13" spans="1:15" x14ac:dyDescent="0.25">
      <c r="B13" t="s">
        <v>22</v>
      </c>
      <c r="C13">
        <v>0.40500000000000003</v>
      </c>
      <c r="D13" t="s">
        <v>29</v>
      </c>
      <c r="E13">
        <v>313.60000000000002</v>
      </c>
    </row>
    <row r="14" spans="1:15" x14ac:dyDescent="0.25">
      <c r="B14" t="s">
        <v>23</v>
      </c>
      <c r="C14">
        <v>0</v>
      </c>
      <c r="D14" t="s">
        <v>30</v>
      </c>
    </row>
    <row r="15" spans="1:15" x14ac:dyDescent="0.25">
      <c r="B15" t="s">
        <v>24</v>
      </c>
      <c r="D15" t="s">
        <v>31</v>
      </c>
    </row>
    <row r="16" spans="1:15" x14ac:dyDescent="0.25">
      <c r="J16">
        <v>1.1299999999999999</v>
      </c>
      <c r="K16">
        <v>1.1299999999999999</v>
      </c>
      <c r="L16">
        <v>1.1299999999999999</v>
      </c>
      <c r="M16">
        <v>1.1299999999999999</v>
      </c>
      <c r="N16">
        <v>1.1299999999999999</v>
      </c>
      <c r="O16">
        <v>1.1299999999999999</v>
      </c>
    </row>
    <row r="18" spans="2:19" x14ac:dyDescent="0.25">
      <c r="B18">
        <f>LN(B19)</f>
        <v>-0.33547273628812946</v>
      </c>
      <c r="C18">
        <f t="shared" ref="C18:H18" si="0">LN(C19)</f>
        <v>-0.57092954783569616</v>
      </c>
      <c r="D18">
        <f t="shared" si="0"/>
        <v>-0.93776976355127917</v>
      </c>
      <c r="E18">
        <f t="shared" si="0"/>
        <v>-1.2623083813388996</v>
      </c>
      <c r="F18">
        <f t="shared" si="0"/>
        <v>-1.5582696258597011</v>
      </c>
      <c r="G18">
        <f t="shared" si="0"/>
        <v>-1.8562979903656263</v>
      </c>
      <c r="H18">
        <f t="shared" si="0"/>
        <v>-2.1037342342488805</v>
      </c>
    </row>
    <row r="19" spans="2:19" x14ac:dyDescent="0.25">
      <c r="B19">
        <v>0.71499999999999997</v>
      </c>
      <c r="C19">
        <f>C21/2</f>
        <v>0.56499999999999995</v>
      </c>
      <c r="D19">
        <f t="shared" ref="D19:H19" si="1">D21/2</f>
        <v>0.39150000000000001</v>
      </c>
      <c r="E19">
        <f t="shared" si="1"/>
        <v>0.28299999999999997</v>
      </c>
      <c r="F19">
        <f t="shared" si="1"/>
        <v>0.21049999999999999</v>
      </c>
      <c r="G19">
        <f t="shared" si="1"/>
        <v>0.15625</v>
      </c>
      <c r="H19">
        <f t="shared" si="1"/>
        <v>0.122</v>
      </c>
    </row>
    <row r="20" spans="2:19" x14ac:dyDescent="0.25">
      <c r="B20">
        <v>0</v>
      </c>
      <c r="C20">
        <v>30</v>
      </c>
      <c r="D20">
        <v>60</v>
      </c>
      <c r="E20">
        <v>90</v>
      </c>
      <c r="F20">
        <v>120</v>
      </c>
      <c r="G20">
        <v>150</v>
      </c>
      <c r="H20">
        <v>180</v>
      </c>
    </row>
    <row r="21" spans="2:19" x14ac:dyDescent="0.25">
      <c r="C21">
        <v>1.1299999999999999</v>
      </c>
      <c r="D21">
        <v>0.78300000000000003</v>
      </c>
      <c r="E21">
        <v>0.56599999999999995</v>
      </c>
      <c r="F21">
        <v>0.42099999999999999</v>
      </c>
      <c r="G21">
        <v>0.3125</v>
      </c>
      <c r="H21">
        <v>0.24399999999999999</v>
      </c>
    </row>
    <row r="22" spans="2:19" x14ac:dyDescent="0.25">
      <c r="C22">
        <f>LN(C21)</f>
        <v>0.12221763272424911</v>
      </c>
      <c r="D22">
        <f t="shared" ref="D22:H22" si="2">LN(D21)</f>
        <v>-0.24462258299133391</v>
      </c>
      <c r="E22">
        <f t="shared" si="2"/>
        <v>-0.56916120077895416</v>
      </c>
      <c r="F22">
        <f t="shared" si="2"/>
        <v>-0.86512244529975568</v>
      </c>
      <c r="G22">
        <f t="shared" si="2"/>
        <v>-1.1631508098056809</v>
      </c>
      <c r="H22">
        <f t="shared" si="2"/>
        <v>-1.4105870536889351</v>
      </c>
      <c r="M22">
        <f>INDEX(LINEST(C22:H22,C20:H20,1.1),1,1)</f>
        <v>-1.0205304149552159E-2</v>
      </c>
      <c r="N22">
        <v>-1.0205304149552159E-2</v>
      </c>
      <c r="O22">
        <v>-1.0205304149552159E-2</v>
      </c>
      <c r="P22">
        <v>-1.0205304149552159E-2</v>
      </c>
      <c r="Q22">
        <v>-1.0205304149552159E-2</v>
      </c>
      <c r="R22">
        <v>-1.0205304149552159E-2</v>
      </c>
    </row>
    <row r="23" spans="2:19" x14ac:dyDescent="0.25">
      <c r="M23">
        <f>INDEX(LINEST(C22:H22,C20:H20,1.1),1,2)</f>
        <v>0.38315252572957481</v>
      </c>
    </row>
    <row r="24" spans="2:19" x14ac:dyDescent="0.25">
      <c r="C24">
        <f>M24*EXP(M22*C20)</f>
        <v>1.0800349494809136</v>
      </c>
      <c r="D24">
        <f t="shared" ref="D24:H24" si="3">N24*EXP(N22*D20)</f>
        <v>0.58547906770362657</v>
      </c>
      <c r="E24">
        <f t="shared" si="3"/>
        <v>0.431070352122358</v>
      </c>
      <c r="F24">
        <f t="shared" si="3"/>
        <v>0.31738393177355723</v>
      </c>
      <c r="G24">
        <f t="shared" si="3"/>
        <v>0.23368009340491461</v>
      </c>
      <c r="H24">
        <f t="shared" si="3"/>
        <v>0.17205151422942683</v>
      </c>
      <c r="M24">
        <f>EXP(M23)</f>
        <v>1.4669017532663242</v>
      </c>
      <c r="N24">
        <v>1.0800349494809138</v>
      </c>
      <c r="O24">
        <v>1.0800349494809138</v>
      </c>
      <c r="P24">
        <v>1.0800349494809138</v>
      </c>
      <c r="Q24">
        <v>1.0800349494809138</v>
      </c>
      <c r="R24">
        <v>1.0800349494809138</v>
      </c>
      <c r="S24">
        <v>1.0800349494809138</v>
      </c>
    </row>
    <row r="26" spans="2:19" x14ac:dyDescent="0.25">
      <c r="B26">
        <v>-0.33547273628812946</v>
      </c>
      <c r="C26">
        <v>-0.57092954783569616</v>
      </c>
      <c r="D26">
        <v>-0.93776976355127917</v>
      </c>
      <c r="E26">
        <v>-1.2623083813388996</v>
      </c>
      <c r="F26">
        <v>-1.5582696258597011</v>
      </c>
      <c r="G26">
        <v>-1.8562979903656263</v>
      </c>
      <c r="H26">
        <v>-2.1037342342488805</v>
      </c>
    </row>
  </sheetData>
  <mergeCells count="3">
    <mergeCell ref="B1:C1"/>
    <mergeCell ref="D1:E1"/>
    <mergeCell ref="A2:A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2020-10-27T13:02:01Z</dcterms:modified>
</cp:coreProperties>
</file>