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d5a0c05c9322dc99/桌面/New folder/lease/2024.01/"/>
    </mc:Choice>
  </mc:AlternateContent>
  <xr:revisionPtr revIDLastSave="3" documentId="13_ncr:1_{4034C295-8AEF-4AC7-82D9-2F51629E6DAD}" xr6:coauthVersionLast="45" xr6:coauthVersionMax="45" xr10:uidLastSave="{7132E5EE-CA5E-44CA-9A4D-213CD7A1607E}"/>
  <bookViews>
    <workbookView xWindow="-120" yWindow="-120" windowWidth="38640" windowHeight="21240" xr2:uid="{00000000-000D-0000-FFFF-FFFF00000000}"/>
  </bookViews>
  <sheets>
    <sheet name="Sheet1" sheetId="5" r:id="rId1"/>
    <sheet name="汇总" sheetId="2" r:id="rId2"/>
    <sheet name="已完结" sheetId="3" r:id="rId3"/>
    <sheet name="Sheet2" sheetId="4" r:id="rId4"/>
  </sheets>
  <definedNames>
    <definedName name="_xlnm._FilterDatabase" localSheetId="1" hidden="1">汇总!$A$1:$AI$686</definedName>
  </definedNames>
  <calcPr calcId="191029"/>
  <pivotCaches>
    <pivotCache cacheId="50" r:id="rId5"/>
  </pivotCaches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2" i="2"/>
  <c r="B30" i="5"/>
  <c r="C30" i="5"/>
  <c r="B31" i="5"/>
  <c r="C31" i="5"/>
  <c r="B32" i="5"/>
  <c r="C32" i="5"/>
  <c r="B33" i="5"/>
  <c r="C33" i="5"/>
  <c r="C29" i="5"/>
  <c r="B29" i="5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P3" i="2"/>
  <c r="N3" i="2" s="1"/>
  <c r="P4" i="2"/>
  <c r="N4" i="2" s="1"/>
  <c r="P5" i="2"/>
  <c r="N5" i="2" s="1"/>
  <c r="P6" i="2"/>
  <c r="N6" i="2" s="1"/>
  <c r="P7" i="2"/>
  <c r="N7" i="2" s="1"/>
  <c r="P8" i="2"/>
  <c r="N8" i="2" s="1"/>
  <c r="P9" i="2"/>
  <c r="N9" i="2" s="1"/>
  <c r="P10" i="2"/>
  <c r="N10" i="2" s="1"/>
  <c r="P11" i="2"/>
  <c r="N11" i="2" s="1"/>
  <c r="P12" i="2"/>
  <c r="N12" i="2" s="1"/>
  <c r="P13" i="2"/>
  <c r="N13" i="2" s="1"/>
  <c r="P14" i="2"/>
  <c r="N14" i="2" s="1"/>
  <c r="P15" i="2"/>
  <c r="N15" i="2" s="1"/>
  <c r="P16" i="2"/>
  <c r="N16" i="2" s="1"/>
  <c r="P17" i="2"/>
  <c r="N17" i="2" s="1"/>
  <c r="P18" i="2"/>
  <c r="N18" i="2" s="1"/>
  <c r="P19" i="2"/>
  <c r="N19" i="2" s="1"/>
  <c r="P20" i="2"/>
  <c r="N20" i="2" s="1"/>
  <c r="P21" i="2"/>
  <c r="N21" i="2" s="1"/>
  <c r="P22" i="2"/>
  <c r="N22" i="2" s="1"/>
  <c r="P23" i="2"/>
  <c r="N23" i="2" s="1"/>
  <c r="P24" i="2"/>
  <c r="N24" i="2" s="1"/>
  <c r="P25" i="2"/>
  <c r="N25" i="2" s="1"/>
  <c r="P26" i="2"/>
  <c r="N26" i="2" s="1"/>
  <c r="P27" i="2"/>
  <c r="N27" i="2" s="1"/>
  <c r="P28" i="2"/>
  <c r="N28" i="2" s="1"/>
  <c r="P29" i="2"/>
  <c r="N29" i="2" s="1"/>
  <c r="P30" i="2"/>
  <c r="N30" i="2" s="1"/>
  <c r="P31" i="2"/>
  <c r="N31" i="2" s="1"/>
  <c r="P32" i="2"/>
  <c r="N32" i="2" s="1"/>
  <c r="P33" i="2"/>
  <c r="N33" i="2" s="1"/>
  <c r="P34" i="2"/>
  <c r="N34" i="2" s="1"/>
  <c r="P35" i="2"/>
  <c r="N35" i="2" s="1"/>
  <c r="P36" i="2"/>
  <c r="N36" i="2" s="1"/>
  <c r="P37" i="2"/>
  <c r="N37" i="2" s="1"/>
  <c r="P38" i="2"/>
  <c r="N38" i="2" s="1"/>
  <c r="P39" i="2"/>
  <c r="N39" i="2" s="1"/>
  <c r="P40" i="2"/>
  <c r="N40" i="2" s="1"/>
  <c r="P41" i="2"/>
  <c r="N41" i="2" s="1"/>
  <c r="P42" i="2"/>
  <c r="N42" i="2" s="1"/>
  <c r="P43" i="2"/>
  <c r="N43" i="2" s="1"/>
  <c r="P44" i="2"/>
  <c r="N44" i="2" s="1"/>
  <c r="P45" i="2"/>
  <c r="N45" i="2" s="1"/>
  <c r="P46" i="2"/>
  <c r="N46" i="2" s="1"/>
  <c r="P47" i="2"/>
  <c r="N47" i="2" s="1"/>
  <c r="P48" i="2"/>
  <c r="N48" i="2" s="1"/>
  <c r="P49" i="2"/>
  <c r="N49" i="2" s="1"/>
  <c r="P50" i="2"/>
  <c r="N50" i="2" s="1"/>
  <c r="P51" i="2"/>
  <c r="N51" i="2" s="1"/>
  <c r="P52" i="2"/>
  <c r="N52" i="2" s="1"/>
  <c r="P53" i="2"/>
  <c r="N53" i="2" s="1"/>
  <c r="P54" i="2"/>
  <c r="N54" i="2" s="1"/>
  <c r="P55" i="2"/>
  <c r="N55" i="2" s="1"/>
  <c r="P56" i="2"/>
  <c r="N56" i="2" s="1"/>
  <c r="P57" i="2"/>
  <c r="N57" i="2" s="1"/>
  <c r="P58" i="2"/>
  <c r="N58" i="2" s="1"/>
  <c r="P59" i="2"/>
  <c r="N59" i="2" s="1"/>
  <c r="P60" i="2"/>
  <c r="N60" i="2" s="1"/>
  <c r="P61" i="2"/>
  <c r="N61" i="2" s="1"/>
  <c r="P62" i="2"/>
  <c r="N62" i="2" s="1"/>
  <c r="P63" i="2"/>
  <c r="N63" i="2" s="1"/>
  <c r="P64" i="2"/>
  <c r="N64" i="2" s="1"/>
  <c r="P65" i="2"/>
  <c r="N65" i="2" s="1"/>
  <c r="P66" i="2"/>
  <c r="N66" i="2" s="1"/>
  <c r="P67" i="2"/>
  <c r="N67" i="2" s="1"/>
  <c r="P68" i="2"/>
  <c r="N68" i="2" s="1"/>
  <c r="P69" i="2"/>
  <c r="N69" i="2" s="1"/>
  <c r="P70" i="2"/>
  <c r="N70" i="2" s="1"/>
  <c r="P71" i="2"/>
  <c r="N71" i="2" s="1"/>
  <c r="P72" i="2"/>
  <c r="N72" i="2" s="1"/>
  <c r="P73" i="2"/>
  <c r="N73" i="2" s="1"/>
  <c r="P74" i="2"/>
  <c r="N74" i="2" s="1"/>
  <c r="P75" i="2"/>
  <c r="N75" i="2" s="1"/>
  <c r="P76" i="2"/>
  <c r="N76" i="2" s="1"/>
  <c r="P77" i="2"/>
  <c r="N77" i="2" s="1"/>
  <c r="P78" i="2"/>
  <c r="N78" i="2" s="1"/>
  <c r="P79" i="2"/>
  <c r="N79" i="2" s="1"/>
  <c r="P80" i="2"/>
  <c r="N80" i="2" s="1"/>
  <c r="P81" i="2"/>
  <c r="N81" i="2" s="1"/>
  <c r="P82" i="2"/>
  <c r="N82" i="2" s="1"/>
  <c r="P83" i="2"/>
  <c r="N83" i="2" s="1"/>
  <c r="P84" i="2"/>
  <c r="N84" i="2" s="1"/>
  <c r="P85" i="2"/>
  <c r="N85" i="2" s="1"/>
  <c r="P86" i="2"/>
  <c r="N86" i="2" s="1"/>
  <c r="P87" i="2"/>
  <c r="N87" i="2" s="1"/>
  <c r="P88" i="2"/>
  <c r="N88" i="2" s="1"/>
  <c r="P89" i="2"/>
  <c r="N89" i="2" s="1"/>
  <c r="P90" i="2"/>
  <c r="N90" i="2" s="1"/>
  <c r="P91" i="2"/>
  <c r="N91" i="2" s="1"/>
  <c r="P92" i="2"/>
  <c r="N92" i="2" s="1"/>
  <c r="P93" i="2"/>
  <c r="N93" i="2" s="1"/>
  <c r="P94" i="2"/>
  <c r="N94" i="2" s="1"/>
  <c r="P95" i="2"/>
  <c r="N95" i="2" s="1"/>
  <c r="P96" i="2"/>
  <c r="N96" i="2" s="1"/>
  <c r="P97" i="2"/>
  <c r="N97" i="2" s="1"/>
  <c r="P98" i="2"/>
  <c r="N98" i="2" s="1"/>
  <c r="P99" i="2"/>
  <c r="N99" i="2" s="1"/>
  <c r="P100" i="2"/>
  <c r="N100" i="2" s="1"/>
  <c r="P101" i="2"/>
  <c r="N101" i="2" s="1"/>
  <c r="P102" i="2"/>
  <c r="N102" i="2" s="1"/>
  <c r="P103" i="2"/>
  <c r="N103" i="2" s="1"/>
  <c r="P104" i="2"/>
  <c r="N104" i="2" s="1"/>
  <c r="P105" i="2"/>
  <c r="N105" i="2" s="1"/>
  <c r="P106" i="2"/>
  <c r="N106" i="2" s="1"/>
  <c r="P107" i="2"/>
  <c r="N107" i="2" s="1"/>
  <c r="P108" i="2"/>
  <c r="N108" i="2" s="1"/>
  <c r="P109" i="2"/>
  <c r="N109" i="2" s="1"/>
  <c r="P110" i="2"/>
  <c r="N110" i="2" s="1"/>
  <c r="P111" i="2"/>
  <c r="N111" i="2" s="1"/>
  <c r="P112" i="2"/>
  <c r="N112" i="2" s="1"/>
  <c r="P113" i="2"/>
  <c r="N113" i="2" s="1"/>
  <c r="P114" i="2"/>
  <c r="N114" i="2" s="1"/>
  <c r="P115" i="2"/>
  <c r="N115" i="2" s="1"/>
  <c r="P116" i="2"/>
  <c r="N116" i="2" s="1"/>
  <c r="P117" i="2"/>
  <c r="N117" i="2" s="1"/>
  <c r="P118" i="2"/>
  <c r="N118" i="2" s="1"/>
  <c r="P119" i="2"/>
  <c r="N119" i="2" s="1"/>
  <c r="P120" i="2"/>
  <c r="N120" i="2" s="1"/>
  <c r="P121" i="2"/>
  <c r="N121" i="2" s="1"/>
  <c r="P122" i="2"/>
  <c r="N122" i="2" s="1"/>
  <c r="P123" i="2"/>
  <c r="N123" i="2" s="1"/>
  <c r="P124" i="2"/>
  <c r="N124" i="2" s="1"/>
  <c r="P125" i="2"/>
  <c r="N125" i="2" s="1"/>
  <c r="P126" i="2"/>
  <c r="N126" i="2" s="1"/>
  <c r="P127" i="2"/>
  <c r="N127" i="2" s="1"/>
  <c r="P128" i="2"/>
  <c r="N128" i="2" s="1"/>
  <c r="P129" i="2"/>
  <c r="N129" i="2" s="1"/>
  <c r="P130" i="2"/>
  <c r="N130" i="2" s="1"/>
  <c r="P131" i="2"/>
  <c r="N131" i="2" s="1"/>
  <c r="P132" i="2"/>
  <c r="N132" i="2" s="1"/>
  <c r="P133" i="2"/>
  <c r="N133" i="2" s="1"/>
  <c r="P134" i="2"/>
  <c r="N134" i="2" s="1"/>
  <c r="P135" i="2"/>
  <c r="N135" i="2" s="1"/>
  <c r="P136" i="2"/>
  <c r="N136" i="2" s="1"/>
  <c r="P137" i="2"/>
  <c r="N137" i="2" s="1"/>
  <c r="P138" i="2"/>
  <c r="N138" i="2" s="1"/>
  <c r="P139" i="2"/>
  <c r="N139" i="2" s="1"/>
  <c r="P140" i="2"/>
  <c r="N140" i="2" s="1"/>
  <c r="P141" i="2"/>
  <c r="N141" i="2" s="1"/>
  <c r="P142" i="2"/>
  <c r="N142" i="2" s="1"/>
  <c r="P143" i="2"/>
  <c r="N143" i="2" s="1"/>
  <c r="P144" i="2"/>
  <c r="N144" i="2" s="1"/>
  <c r="P145" i="2"/>
  <c r="N145" i="2" s="1"/>
  <c r="P146" i="2"/>
  <c r="N146" i="2" s="1"/>
  <c r="P147" i="2"/>
  <c r="N147" i="2" s="1"/>
  <c r="P148" i="2"/>
  <c r="N148" i="2" s="1"/>
  <c r="P149" i="2"/>
  <c r="N149" i="2" s="1"/>
  <c r="P150" i="2"/>
  <c r="N150" i="2" s="1"/>
  <c r="P151" i="2"/>
  <c r="N151" i="2" s="1"/>
  <c r="P152" i="2"/>
  <c r="N152" i="2" s="1"/>
  <c r="P153" i="2"/>
  <c r="N153" i="2" s="1"/>
  <c r="P154" i="2"/>
  <c r="N154" i="2" s="1"/>
  <c r="P155" i="2"/>
  <c r="N155" i="2" s="1"/>
  <c r="P156" i="2"/>
  <c r="N156" i="2" s="1"/>
  <c r="P157" i="2"/>
  <c r="N157" i="2" s="1"/>
  <c r="P158" i="2"/>
  <c r="N158" i="2" s="1"/>
  <c r="P159" i="2"/>
  <c r="N159" i="2" s="1"/>
  <c r="P160" i="2"/>
  <c r="N160" i="2" s="1"/>
  <c r="P161" i="2"/>
  <c r="N161" i="2" s="1"/>
  <c r="P162" i="2"/>
  <c r="N162" i="2" s="1"/>
  <c r="P163" i="2"/>
  <c r="N163" i="2" s="1"/>
  <c r="P164" i="2"/>
  <c r="N164" i="2" s="1"/>
  <c r="P165" i="2"/>
  <c r="N165" i="2" s="1"/>
  <c r="P166" i="2"/>
  <c r="N166" i="2" s="1"/>
  <c r="P167" i="2"/>
  <c r="N167" i="2" s="1"/>
  <c r="P168" i="2"/>
  <c r="N168" i="2" s="1"/>
  <c r="P169" i="2"/>
  <c r="N169" i="2" s="1"/>
  <c r="P170" i="2"/>
  <c r="N170" i="2" s="1"/>
  <c r="P171" i="2"/>
  <c r="N171" i="2" s="1"/>
  <c r="P172" i="2"/>
  <c r="N172" i="2" s="1"/>
  <c r="P173" i="2"/>
  <c r="N173" i="2" s="1"/>
  <c r="P174" i="2"/>
  <c r="N174" i="2" s="1"/>
  <c r="P175" i="2"/>
  <c r="N175" i="2" s="1"/>
  <c r="P176" i="2"/>
  <c r="N176" i="2" s="1"/>
  <c r="P177" i="2"/>
  <c r="N177" i="2" s="1"/>
  <c r="P178" i="2"/>
  <c r="N178" i="2" s="1"/>
  <c r="P179" i="2"/>
  <c r="N179" i="2" s="1"/>
  <c r="P180" i="2"/>
  <c r="N180" i="2" s="1"/>
  <c r="P181" i="2"/>
  <c r="N181" i="2" s="1"/>
  <c r="P182" i="2"/>
  <c r="N182" i="2" s="1"/>
  <c r="P183" i="2"/>
  <c r="N183" i="2" s="1"/>
  <c r="P184" i="2"/>
  <c r="N184" i="2" s="1"/>
  <c r="P185" i="2"/>
  <c r="N185" i="2" s="1"/>
  <c r="P186" i="2"/>
  <c r="N186" i="2" s="1"/>
  <c r="P187" i="2"/>
  <c r="N187" i="2" s="1"/>
  <c r="P188" i="2"/>
  <c r="N188" i="2" s="1"/>
  <c r="P189" i="2"/>
  <c r="N189" i="2" s="1"/>
  <c r="P190" i="2"/>
  <c r="N190" i="2" s="1"/>
  <c r="P191" i="2"/>
  <c r="N191" i="2" s="1"/>
  <c r="P192" i="2"/>
  <c r="N192" i="2" s="1"/>
  <c r="P193" i="2"/>
  <c r="N193" i="2" s="1"/>
  <c r="P194" i="2"/>
  <c r="N194" i="2" s="1"/>
  <c r="P195" i="2"/>
  <c r="N195" i="2" s="1"/>
  <c r="P196" i="2"/>
  <c r="N196" i="2" s="1"/>
  <c r="P197" i="2"/>
  <c r="N197" i="2" s="1"/>
  <c r="P198" i="2"/>
  <c r="N198" i="2" s="1"/>
  <c r="P199" i="2"/>
  <c r="N199" i="2" s="1"/>
  <c r="P200" i="2"/>
  <c r="N200" i="2" s="1"/>
  <c r="P201" i="2"/>
  <c r="N201" i="2" s="1"/>
  <c r="P202" i="2"/>
  <c r="N202" i="2" s="1"/>
  <c r="P203" i="2"/>
  <c r="N203" i="2" s="1"/>
  <c r="P204" i="2"/>
  <c r="N204" i="2" s="1"/>
  <c r="P205" i="2"/>
  <c r="N205" i="2" s="1"/>
  <c r="P206" i="2"/>
  <c r="N206" i="2" s="1"/>
  <c r="P207" i="2"/>
  <c r="N207" i="2" s="1"/>
  <c r="P208" i="2"/>
  <c r="N208" i="2" s="1"/>
  <c r="P209" i="2"/>
  <c r="N209" i="2" s="1"/>
  <c r="P210" i="2"/>
  <c r="N210" i="2" s="1"/>
  <c r="P211" i="2"/>
  <c r="N211" i="2" s="1"/>
  <c r="P212" i="2"/>
  <c r="N212" i="2" s="1"/>
  <c r="P213" i="2"/>
  <c r="N213" i="2" s="1"/>
  <c r="P214" i="2"/>
  <c r="N214" i="2" s="1"/>
  <c r="P215" i="2"/>
  <c r="N215" i="2" s="1"/>
  <c r="P216" i="2"/>
  <c r="N216" i="2" s="1"/>
  <c r="P217" i="2"/>
  <c r="N217" i="2" s="1"/>
  <c r="P218" i="2"/>
  <c r="N218" i="2" s="1"/>
  <c r="P219" i="2"/>
  <c r="N219" i="2" s="1"/>
  <c r="P220" i="2"/>
  <c r="N220" i="2" s="1"/>
  <c r="P221" i="2"/>
  <c r="N221" i="2" s="1"/>
  <c r="P222" i="2"/>
  <c r="N222" i="2" s="1"/>
  <c r="P223" i="2"/>
  <c r="N223" i="2" s="1"/>
  <c r="P224" i="2"/>
  <c r="N224" i="2" s="1"/>
  <c r="P225" i="2"/>
  <c r="N225" i="2" s="1"/>
  <c r="P226" i="2"/>
  <c r="N226" i="2" s="1"/>
  <c r="P227" i="2"/>
  <c r="N227" i="2" s="1"/>
  <c r="P228" i="2"/>
  <c r="N228" i="2" s="1"/>
  <c r="P229" i="2"/>
  <c r="N229" i="2" s="1"/>
  <c r="P230" i="2"/>
  <c r="N230" i="2" s="1"/>
  <c r="P231" i="2"/>
  <c r="N231" i="2" s="1"/>
  <c r="P232" i="2"/>
  <c r="N232" i="2" s="1"/>
  <c r="P233" i="2"/>
  <c r="N233" i="2" s="1"/>
  <c r="P234" i="2"/>
  <c r="N234" i="2" s="1"/>
  <c r="P235" i="2"/>
  <c r="N235" i="2" s="1"/>
  <c r="P236" i="2"/>
  <c r="N236" i="2" s="1"/>
  <c r="P237" i="2"/>
  <c r="N237" i="2" s="1"/>
  <c r="P238" i="2"/>
  <c r="N238" i="2" s="1"/>
  <c r="P239" i="2"/>
  <c r="N239" i="2" s="1"/>
  <c r="P240" i="2"/>
  <c r="N240" i="2" s="1"/>
  <c r="P241" i="2"/>
  <c r="N241" i="2" s="1"/>
  <c r="P242" i="2"/>
  <c r="N242" i="2" s="1"/>
  <c r="P243" i="2"/>
  <c r="N243" i="2" s="1"/>
  <c r="P244" i="2"/>
  <c r="N244" i="2" s="1"/>
  <c r="P245" i="2"/>
  <c r="N245" i="2" s="1"/>
  <c r="P246" i="2"/>
  <c r="N246" i="2" s="1"/>
  <c r="P247" i="2"/>
  <c r="N247" i="2" s="1"/>
  <c r="P248" i="2"/>
  <c r="N248" i="2" s="1"/>
  <c r="P249" i="2"/>
  <c r="N249" i="2" s="1"/>
  <c r="P250" i="2"/>
  <c r="N250" i="2" s="1"/>
  <c r="P251" i="2"/>
  <c r="N251" i="2" s="1"/>
  <c r="P252" i="2"/>
  <c r="N252" i="2" s="1"/>
  <c r="P253" i="2"/>
  <c r="N253" i="2" s="1"/>
  <c r="P254" i="2"/>
  <c r="N254" i="2" s="1"/>
  <c r="P255" i="2"/>
  <c r="N255" i="2" s="1"/>
  <c r="P256" i="2"/>
  <c r="N256" i="2" s="1"/>
  <c r="P257" i="2"/>
  <c r="N257" i="2" s="1"/>
  <c r="P258" i="2"/>
  <c r="N258" i="2" s="1"/>
  <c r="P259" i="2"/>
  <c r="N259" i="2" s="1"/>
  <c r="P260" i="2"/>
  <c r="N260" i="2" s="1"/>
  <c r="P261" i="2"/>
  <c r="N261" i="2" s="1"/>
  <c r="P262" i="2"/>
  <c r="N262" i="2" s="1"/>
  <c r="P263" i="2"/>
  <c r="N263" i="2" s="1"/>
  <c r="P264" i="2"/>
  <c r="N264" i="2" s="1"/>
  <c r="P265" i="2"/>
  <c r="N265" i="2" s="1"/>
  <c r="P266" i="2"/>
  <c r="N266" i="2" s="1"/>
  <c r="P267" i="2"/>
  <c r="N267" i="2" s="1"/>
  <c r="P268" i="2"/>
  <c r="N268" i="2" s="1"/>
  <c r="P269" i="2"/>
  <c r="N269" i="2" s="1"/>
  <c r="P270" i="2"/>
  <c r="N270" i="2" s="1"/>
  <c r="P271" i="2"/>
  <c r="N271" i="2" s="1"/>
  <c r="P272" i="2"/>
  <c r="N272" i="2" s="1"/>
  <c r="P273" i="2"/>
  <c r="N273" i="2" s="1"/>
  <c r="P274" i="2"/>
  <c r="N274" i="2" s="1"/>
  <c r="P275" i="2"/>
  <c r="N275" i="2" s="1"/>
  <c r="P276" i="2"/>
  <c r="N276" i="2" s="1"/>
  <c r="P277" i="2"/>
  <c r="N277" i="2" s="1"/>
  <c r="P278" i="2"/>
  <c r="N278" i="2" s="1"/>
  <c r="P279" i="2"/>
  <c r="N279" i="2" s="1"/>
  <c r="P280" i="2"/>
  <c r="N280" i="2" s="1"/>
  <c r="P281" i="2"/>
  <c r="N281" i="2" s="1"/>
  <c r="P282" i="2"/>
  <c r="N282" i="2" s="1"/>
  <c r="P283" i="2"/>
  <c r="N283" i="2" s="1"/>
  <c r="P284" i="2"/>
  <c r="N284" i="2" s="1"/>
  <c r="P285" i="2"/>
  <c r="N285" i="2" s="1"/>
  <c r="P286" i="2"/>
  <c r="N286" i="2" s="1"/>
  <c r="P287" i="2"/>
  <c r="N287" i="2" s="1"/>
  <c r="P288" i="2"/>
  <c r="N288" i="2" s="1"/>
  <c r="P289" i="2"/>
  <c r="N289" i="2" s="1"/>
  <c r="P290" i="2"/>
  <c r="N290" i="2" s="1"/>
  <c r="P291" i="2"/>
  <c r="N291" i="2" s="1"/>
  <c r="P292" i="2"/>
  <c r="N292" i="2" s="1"/>
  <c r="P293" i="2"/>
  <c r="N293" i="2" s="1"/>
  <c r="P294" i="2"/>
  <c r="N294" i="2" s="1"/>
  <c r="P295" i="2"/>
  <c r="N295" i="2" s="1"/>
  <c r="P296" i="2"/>
  <c r="N296" i="2" s="1"/>
  <c r="P297" i="2"/>
  <c r="N297" i="2" s="1"/>
  <c r="P298" i="2"/>
  <c r="N298" i="2" s="1"/>
  <c r="P299" i="2"/>
  <c r="N299" i="2" s="1"/>
  <c r="P300" i="2"/>
  <c r="N300" i="2" s="1"/>
  <c r="P301" i="2"/>
  <c r="N301" i="2" s="1"/>
  <c r="P302" i="2"/>
  <c r="N302" i="2" s="1"/>
  <c r="P303" i="2"/>
  <c r="N303" i="2" s="1"/>
  <c r="P304" i="2"/>
  <c r="N304" i="2" s="1"/>
  <c r="P305" i="2"/>
  <c r="N305" i="2" s="1"/>
  <c r="P306" i="2"/>
  <c r="N306" i="2" s="1"/>
  <c r="P307" i="2"/>
  <c r="N307" i="2" s="1"/>
  <c r="P308" i="2"/>
  <c r="N308" i="2" s="1"/>
  <c r="P309" i="2"/>
  <c r="N309" i="2" s="1"/>
  <c r="P310" i="2"/>
  <c r="N310" i="2" s="1"/>
  <c r="P311" i="2"/>
  <c r="N311" i="2" s="1"/>
  <c r="P312" i="2"/>
  <c r="N312" i="2" s="1"/>
  <c r="P313" i="2"/>
  <c r="N313" i="2" s="1"/>
  <c r="P314" i="2"/>
  <c r="N314" i="2" s="1"/>
  <c r="P315" i="2"/>
  <c r="N315" i="2" s="1"/>
  <c r="P316" i="2"/>
  <c r="N316" i="2" s="1"/>
  <c r="P317" i="2"/>
  <c r="N317" i="2" s="1"/>
  <c r="P318" i="2"/>
  <c r="N318" i="2" s="1"/>
  <c r="P319" i="2"/>
  <c r="N319" i="2" s="1"/>
  <c r="P320" i="2"/>
  <c r="N320" i="2" s="1"/>
  <c r="P321" i="2"/>
  <c r="N321" i="2" s="1"/>
  <c r="P322" i="2"/>
  <c r="N322" i="2" s="1"/>
  <c r="P323" i="2"/>
  <c r="N323" i="2" s="1"/>
  <c r="P324" i="2"/>
  <c r="N324" i="2" s="1"/>
  <c r="P325" i="2"/>
  <c r="N325" i="2" s="1"/>
  <c r="P326" i="2"/>
  <c r="N326" i="2" s="1"/>
  <c r="P327" i="2"/>
  <c r="N327" i="2" s="1"/>
  <c r="P328" i="2"/>
  <c r="N328" i="2" s="1"/>
  <c r="P329" i="2"/>
  <c r="N329" i="2" s="1"/>
  <c r="P330" i="2"/>
  <c r="N330" i="2" s="1"/>
  <c r="P331" i="2"/>
  <c r="N331" i="2" s="1"/>
  <c r="P332" i="2"/>
  <c r="N332" i="2" s="1"/>
  <c r="P333" i="2"/>
  <c r="N333" i="2" s="1"/>
  <c r="P334" i="2"/>
  <c r="N334" i="2" s="1"/>
  <c r="P335" i="2"/>
  <c r="N335" i="2" s="1"/>
  <c r="P336" i="2"/>
  <c r="N336" i="2" s="1"/>
  <c r="P337" i="2"/>
  <c r="N337" i="2" s="1"/>
  <c r="P338" i="2"/>
  <c r="N338" i="2" s="1"/>
  <c r="P339" i="2"/>
  <c r="N339" i="2" s="1"/>
  <c r="P340" i="2"/>
  <c r="N340" i="2" s="1"/>
  <c r="P341" i="2"/>
  <c r="N341" i="2" s="1"/>
  <c r="P342" i="2"/>
  <c r="N342" i="2" s="1"/>
  <c r="P343" i="2"/>
  <c r="N343" i="2" s="1"/>
  <c r="P344" i="2"/>
  <c r="N344" i="2" s="1"/>
  <c r="P345" i="2"/>
  <c r="N345" i="2" s="1"/>
  <c r="P346" i="2"/>
  <c r="N346" i="2" s="1"/>
  <c r="P347" i="2"/>
  <c r="N347" i="2" s="1"/>
  <c r="P348" i="2"/>
  <c r="N348" i="2" s="1"/>
  <c r="P349" i="2"/>
  <c r="N349" i="2" s="1"/>
  <c r="P350" i="2"/>
  <c r="N350" i="2" s="1"/>
  <c r="P351" i="2"/>
  <c r="N351" i="2" s="1"/>
  <c r="P352" i="2"/>
  <c r="N352" i="2" s="1"/>
  <c r="P353" i="2"/>
  <c r="N353" i="2" s="1"/>
  <c r="P354" i="2"/>
  <c r="N354" i="2" s="1"/>
  <c r="P355" i="2"/>
  <c r="N355" i="2" s="1"/>
  <c r="P356" i="2"/>
  <c r="N356" i="2" s="1"/>
  <c r="P357" i="2"/>
  <c r="N357" i="2" s="1"/>
  <c r="P358" i="2"/>
  <c r="N358" i="2" s="1"/>
  <c r="P359" i="2"/>
  <c r="N359" i="2" s="1"/>
  <c r="P360" i="2"/>
  <c r="N360" i="2" s="1"/>
  <c r="P361" i="2"/>
  <c r="N361" i="2" s="1"/>
  <c r="P362" i="2"/>
  <c r="N362" i="2" s="1"/>
  <c r="P363" i="2"/>
  <c r="N363" i="2" s="1"/>
  <c r="P364" i="2"/>
  <c r="N364" i="2" s="1"/>
  <c r="P365" i="2"/>
  <c r="N365" i="2" s="1"/>
  <c r="P366" i="2"/>
  <c r="N366" i="2" s="1"/>
  <c r="P367" i="2"/>
  <c r="N367" i="2" s="1"/>
  <c r="P368" i="2"/>
  <c r="N368" i="2" s="1"/>
  <c r="P369" i="2"/>
  <c r="N369" i="2" s="1"/>
  <c r="P370" i="2"/>
  <c r="N370" i="2" s="1"/>
  <c r="P371" i="2"/>
  <c r="N371" i="2" s="1"/>
  <c r="P372" i="2"/>
  <c r="N372" i="2" s="1"/>
  <c r="P373" i="2"/>
  <c r="N373" i="2" s="1"/>
  <c r="P374" i="2"/>
  <c r="N374" i="2" s="1"/>
  <c r="P375" i="2"/>
  <c r="N375" i="2" s="1"/>
  <c r="P376" i="2"/>
  <c r="N376" i="2" s="1"/>
  <c r="P377" i="2"/>
  <c r="N377" i="2" s="1"/>
  <c r="P378" i="2"/>
  <c r="N378" i="2" s="1"/>
  <c r="P379" i="2"/>
  <c r="N379" i="2" s="1"/>
  <c r="P380" i="2"/>
  <c r="N380" i="2" s="1"/>
  <c r="P381" i="2"/>
  <c r="N381" i="2" s="1"/>
  <c r="P382" i="2"/>
  <c r="N382" i="2" s="1"/>
  <c r="P383" i="2"/>
  <c r="N383" i="2" s="1"/>
  <c r="P384" i="2"/>
  <c r="N384" i="2" s="1"/>
  <c r="P385" i="2"/>
  <c r="N385" i="2" s="1"/>
  <c r="P386" i="2"/>
  <c r="N386" i="2" s="1"/>
  <c r="P387" i="2"/>
  <c r="N387" i="2" s="1"/>
  <c r="P388" i="2"/>
  <c r="N388" i="2" s="1"/>
  <c r="P389" i="2"/>
  <c r="N389" i="2" s="1"/>
  <c r="P390" i="2"/>
  <c r="N390" i="2" s="1"/>
  <c r="P391" i="2"/>
  <c r="N391" i="2" s="1"/>
  <c r="P392" i="2"/>
  <c r="N392" i="2" s="1"/>
  <c r="P393" i="2"/>
  <c r="N393" i="2" s="1"/>
  <c r="P394" i="2"/>
  <c r="N394" i="2" s="1"/>
  <c r="P395" i="2"/>
  <c r="N395" i="2" s="1"/>
  <c r="P396" i="2"/>
  <c r="N396" i="2" s="1"/>
  <c r="P397" i="2"/>
  <c r="N397" i="2" s="1"/>
  <c r="P398" i="2"/>
  <c r="N398" i="2" s="1"/>
  <c r="P399" i="2"/>
  <c r="N399" i="2" s="1"/>
  <c r="P400" i="2"/>
  <c r="N400" i="2" s="1"/>
  <c r="P401" i="2"/>
  <c r="N401" i="2" s="1"/>
  <c r="P402" i="2"/>
  <c r="N402" i="2" s="1"/>
  <c r="P403" i="2"/>
  <c r="N403" i="2" s="1"/>
  <c r="P404" i="2"/>
  <c r="N404" i="2" s="1"/>
  <c r="P405" i="2"/>
  <c r="N405" i="2" s="1"/>
  <c r="P406" i="2"/>
  <c r="N406" i="2" s="1"/>
  <c r="P407" i="2"/>
  <c r="N407" i="2" s="1"/>
  <c r="P408" i="2"/>
  <c r="N408" i="2" s="1"/>
  <c r="P409" i="2"/>
  <c r="N409" i="2" s="1"/>
  <c r="P410" i="2"/>
  <c r="N410" i="2" s="1"/>
  <c r="P411" i="2"/>
  <c r="N411" i="2" s="1"/>
  <c r="P412" i="2"/>
  <c r="N412" i="2" s="1"/>
  <c r="P413" i="2"/>
  <c r="N413" i="2" s="1"/>
  <c r="P414" i="2"/>
  <c r="N414" i="2" s="1"/>
  <c r="P415" i="2"/>
  <c r="N415" i="2" s="1"/>
  <c r="P416" i="2"/>
  <c r="N416" i="2" s="1"/>
  <c r="P417" i="2"/>
  <c r="N417" i="2" s="1"/>
  <c r="P418" i="2"/>
  <c r="N418" i="2" s="1"/>
  <c r="P419" i="2"/>
  <c r="N419" i="2" s="1"/>
  <c r="P420" i="2"/>
  <c r="N420" i="2" s="1"/>
  <c r="P421" i="2"/>
  <c r="N421" i="2" s="1"/>
  <c r="P422" i="2"/>
  <c r="N422" i="2" s="1"/>
  <c r="P423" i="2"/>
  <c r="N423" i="2" s="1"/>
  <c r="P424" i="2"/>
  <c r="N424" i="2" s="1"/>
  <c r="P425" i="2"/>
  <c r="N425" i="2" s="1"/>
  <c r="P426" i="2"/>
  <c r="N426" i="2" s="1"/>
  <c r="P427" i="2"/>
  <c r="N427" i="2" s="1"/>
  <c r="P428" i="2"/>
  <c r="N428" i="2" s="1"/>
  <c r="P429" i="2"/>
  <c r="N429" i="2" s="1"/>
  <c r="P430" i="2"/>
  <c r="N430" i="2" s="1"/>
  <c r="P431" i="2"/>
  <c r="N431" i="2" s="1"/>
  <c r="P432" i="2"/>
  <c r="N432" i="2" s="1"/>
  <c r="P433" i="2"/>
  <c r="N433" i="2" s="1"/>
  <c r="P434" i="2"/>
  <c r="N434" i="2" s="1"/>
  <c r="P435" i="2"/>
  <c r="N435" i="2" s="1"/>
  <c r="P436" i="2"/>
  <c r="N436" i="2" s="1"/>
  <c r="P437" i="2"/>
  <c r="N437" i="2" s="1"/>
  <c r="P438" i="2"/>
  <c r="N438" i="2" s="1"/>
  <c r="P439" i="2"/>
  <c r="N439" i="2" s="1"/>
  <c r="P440" i="2"/>
  <c r="N440" i="2" s="1"/>
  <c r="P441" i="2"/>
  <c r="N441" i="2" s="1"/>
  <c r="P442" i="2"/>
  <c r="N442" i="2" s="1"/>
  <c r="P443" i="2"/>
  <c r="N443" i="2" s="1"/>
  <c r="P444" i="2"/>
  <c r="N444" i="2" s="1"/>
  <c r="P445" i="2"/>
  <c r="N445" i="2" s="1"/>
  <c r="P446" i="2"/>
  <c r="N446" i="2" s="1"/>
  <c r="P447" i="2"/>
  <c r="N447" i="2" s="1"/>
  <c r="P448" i="2"/>
  <c r="N448" i="2" s="1"/>
  <c r="P449" i="2"/>
  <c r="N449" i="2" s="1"/>
  <c r="P450" i="2"/>
  <c r="N450" i="2" s="1"/>
  <c r="P451" i="2"/>
  <c r="N451" i="2" s="1"/>
  <c r="P452" i="2"/>
  <c r="N452" i="2" s="1"/>
  <c r="P453" i="2"/>
  <c r="N453" i="2" s="1"/>
  <c r="P454" i="2"/>
  <c r="N454" i="2" s="1"/>
  <c r="P455" i="2"/>
  <c r="N455" i="2" s="1"/>
  <c r="P456" i="2"/>
  <c r="N456" i="2" s="1"/>
  <c r="P457" i="2"/>
  <c r="N457" i="2" s="1"/>
  <c r="P458" i="2"/>
  <c r="N458" i="2" s="1"/>
  <c r="P459" i="2"/>
  <c r="N459" i="2" s="1"/>
  <c r="P460" i="2"/>
  <c r="N460" i="2" s="1"/>
  <c r="P461" i="2"/>
  <c r="N461" i="2" s="1"/>
  <c r="P462" i="2"/>
  <c r="N462" i="2" s="1"/>
  <c r="P463" i="2"/>
  <c r="N463" i="2" s="1"/>
  <c r="P464" i="2"/>
  <c r="N464" i="2" s="1"/>
  <c r="P465" i="2"/>
  <c r="N465" i="2" s="1"/>
  <c r="P466" i="2"/>
  <c r="N466" i="2" s="1"/>
  <c r="P467" i="2"/>
  <c r="N467" i="2" s="1"/>
  <c r="P468" i="2"/>
  <c r="N468" i="2" s="1"/>
  <c r="P469" i="2"/>
  <c r="N469" i="2" s="1"/>
  <c r="P470" i="2"/>
  <c r="N470" i="2" s="1"/>
  <c r="P471" i="2"/>
  <c r="N471" i="2" s="1"/>
  <c r="P472" i="2"/>
  <c r="N472" i="2" s="1"/>
  <c r="P473" i="2"/>
  <c r="N473" i="2" s="1"/>
  <c r="P474" i="2"/>
  <c r="N474" i="2" s="1"/>
  <c r="P475" i="2"/>
  <c r="N475" i="2" s="1"/>
  <c r="P476" i="2"/>
  <c r="N476" i="2" s="1"/>
  <c r="P477" i="2"/>
  <c r="N477" i="2" s="1"/>
  <c r="P478" i="2"/>
  <c r="N478" i="2" s="1"/>
  <c r="P479" i="2"/>
  <c r="N479" i="2" s="1"/>
  <c r="P480" i="2"/>
  <c r="N480" i="2" s="1"/>
  <c r="P481" i="2"/>
  <c r="N481" i="2" s="1"/>
  <c r="P482" i="2"/>
  <c r="N482" i="2" s="1"/>
  <c r="P483" i="2"/>
  <c r="N483" i="2" s="1"/>
  <c r="P484" i="2"/>
  <c r="N484" i="2" s="1"/>
  <c r="P485" i="2"/>
  <c r="N485" i="2" s="1"/>
  <c r="P486" i="2"/>
  <c r="N486" i="2" s="1"/>
  <c r="P487" i="2"/>
  <c r="N487" i="2" s="1"/>
  <c r="P488" i="2"/>
  <c r="N488" i="2" s="1"/>
  <c r="P489" i="2"/>
  <c r="N489" i="2" s="1"/>
  <c r="P490" i="2"/>
  <c r="N490" i="2" s="1"/>
  <c r="P491" i="2"/>
  <c r="N491" i="2" s="1"/>
  <c r="P492" i="2"/>
  <c r="N492" i="2" s="1"/>
  <c r="P493" i="2"/>
  <c r="N493" i="2" s="1"/>
  <c r="P494" i="2"/>
  <c r="N494" i="2" s="1"/>
  <c r="P495" i="2"/>
  <c r="N495" i="2" s="1"/>
  <c r="P496" i="2"/>
  <c r="N496" i="2" s="1"/>
  <c r="P497" i="2"/>
  <c r="N497" i="2" s="1"/>
  <c r="P498" i="2"/>
  <c r="N498" i="2" s="1"/>
  <c r="P499" i="2"/>
  <c r="N499" i="2" s="1"/>
  <c r="P500" i="2"/>
  <c r="N500" i="2" s="1"/>
  <c r="P501" i="2"/>
  <c r="N501" i="2" s="1"/>
  <c r="P502" i="2"/>
  <c r="N502" i="2" s="1"/>
  <c r="P503" i="2"/>
  <c r="N503" i="2" s="1"/>
  <c r="P504" i="2"/>
  <c r="N504" i="2" s="1"/>
  <c r="P505" i="2"/>
  <c r="N505" i="2" s="1"/>
  <c r="P506" i="2"/>
  <c r="N506" i="2" s="1"/>
  <c r="P507" i="2"/>
  <c r="N507" i="2" s="1"/>
  <c r="P508" i="2"/>
  <c r="N508" i="2" s="1"/>
  <c r="P509" i="2"/>
  <c r="N509" i="2" s="1"/>
  <c r="P510" i="2"/>
  <c r="N510" i="2" s="1"/>
  <c r="P511" i="2"/>
  <c r="N511" i="2" s="1"/>
  <c r="P512" i="2"/>
  <c r="N512" i="2" s="1"/>
  <c r="P513" i="2"/>
  <c r="N513" i="2" s="1"/>
  <c r="P514" i="2"/>
  <c r="N514" i="2" s="1"/>
  <c r="P515" i="2"/>
  <c r="N515" i="2" s="1"/>
  <c r="P516" i="2"/>
  <c r="N516" i="2" s="1"/>
  <c r="P517" i="2"/>
  <c r="N517" i="2" s="1"/>
  <c r="P518" i="2"/>
  <c r="N518" i="2" s="1"/>
  <c r="P519" i="2"/>
  <c r="N519" i="2" s="1"/>
  <c r="P520" i="2"/>
  <c r="N520" i="2" s="1"/>
  <c r="P521" i="2"/>
  <c r="N521" i="2" s="1"/>
  <c r="P522" i="2"/>
  <c r="N522" i="2" s="1"/>
  <c r="P523" i="2"/>
  <c r="N523" i="2" s="1"/>
  <c r="P524" i="2"/>
  <c r="N524" i="2" s="1"/>
  <c r="P525" i="2"/>
  <c r="N525" i="2" s="1"/>
  <c r="P526" i="2"/>
  <c r="N526" i="2" s="1"/>
  <c r="P527" i="2"/>
  <c r="N527" i="2" s="1"/>
  <c r="P528" i="2"/>
  <c r="N528" i="2" s="1"/>
  <c r="P529" i="2"/>
  <c r="N529" i="2" s="1"/>
  <c r="P530" i="2"/>
  <c r="N530" i="2" s="1"/>
  <c r="P531" i="2"/>
  <c r="N531" i="2" s="1"/>
  <c r="P532" i="2"/>
  <c r="N532" i="2" s="1"/>
  <c r="P533" i="2"/>
  <c r="N533" i="2" s="1"/>
  <c r="P534" i="2"/>
  <c r="N534" i="2" s="1"/>
  <c r="P535" i="2"/>
  <c r="N535" i="2" s="1"/>
  <c r="P536" i="2"/>
  <c r="N536" i="2" s="1"/>
  <c r="P537" i="2"/>
  <c r="N537" i="2" s="1"/>
  <c r="P538" i="2"/>
  <c r="N538" i="2" s="1"/>
  <c r="P539" i="2"/>
  <c r="N539" i="2" s="1"/>
  <c r="P540" i="2"/>
  <c r="N540" i="2" s="1"/>
  <c r="P541" i="2"/>
  <c r="N541" i="2" s="1"/>
  <c r="P542" i="2"/>
  <c r="N542" i="2" s="1"/>
  <c r="P543" i="2"/>
  <c r="N543" i="2" s="1"/>
  <c r="P544" i="2"/>
  <c r="N544" i="2" s="1"/>
  <c r="P545" i="2"/>
  <c r="N545" i="2" s="1"/>
  <c r="P546" i="2"/>
  <c r="N546" i="2" s="1"/>
  <c r="P547" i="2"/>
  <c r="N547" i="2" s="1"/>
  <c r="P548" i="2"/>
  <c r="N548" i="2" s="1"/>
  <c r="P549" i="2"/>
  <c r="N549" i="2" s="1"/>
  <c r="P550" i="2"/>
  <c r="N550" i="2" s="1"/>
  <c r="P551" i="2"/>
  <c r="N551" i="2" s="1"/>
  <c r="P552" i="2"/>
  <c r="N552" i="2" s="1"/>
  <c r="P553" i="2"/>
  <c r="N553" i="2" s="1"/>
  <c r="P554" i="2"/>
  <c r="N554" i="2" s="1"/>
  <c r="P555" i="2"/>
  <c r="N555" i="2" s="1"/>
  <c r="P556" i="2"/>
  <c r="N556" i="2" s="1"/>
  <c r="P557" i="2"/>
  <c r="N557" i="2" s="1"/>
  <c r="P558" i="2"/>
  <c r="N558" i="2" s="1"/>
  <c r="P559" i="2"/>
  <c r="N559" i="2" s="1"/>
  <c r="P560" i="2"/>
  <c r="N560" i="2" s="1"/>
  <c r="P561" i="2"/>
  <c r="N561" i="2" s="1"/>
  <c r="P562" i="2"/>
  <c r="N562" i="2" s="1"/>
  <c r="P563" i="2"/>
  <c r="N563" i="2" s="1"/>
  <c r="P564" i="2"/>
  <c r="N564" i="2" s="1"/>
  <c r="P565" i="2"/>
  <c r="N565" i="2" s="1"/>
  <c r="P566" i="2"/>
  <c r="N566" i="2" s="1"/>
  <c r="P567" i="2"/>
  <c r="N567" i="2" s="1"/>
  <c r="P568" i="2"/>
  <c r="N568" i="2" s="1"/>
  <c r="P569" i="2"/>
  <c r="N569" i="2" s="1"/>
  <c r="P570" i="2"/>
  <c r="N570" i="2" s="1"/>
  <c r="P571" i="2"/>
  <c r="N571" i="2" s="1"/>
  <c r="P572" i="2"/>
  <c r="N572" i="2" s="1"/>
  <c r="P573" i="2"/>
  <c r="N573" i="2" s="1"/>
  <c r="P574" i="2"/>
  <c r="N574" i="2" s="1"/>
  <c r="P575" i="2"/>
  <c r="N575" i="2" s="1"/>
  <c r="P576" i="2"/>
  <c r="N576" i="2" s="1"/>
  <c r="P577" i="2"/>
  <c r="N577" i="2" s="1"/>
  <c r="P578" i="2"/>
  <c r="N578" i="2" s="1"/>
  <c r="P579" i="2"/>
  <c r="N579" i="2" s="1"/>
  <c r="P580" i="2"/>
  <c r="N580" i="2" s="1"/>
  <c r="P581" i="2"/>
  <c r="N581" i="2" s="1"/>
  <c r="P582" i="2"/>
  <c r="N582" i="2" s="1"/>
  <c r="P583" i="2"/>
  <c r="N583" i="2" s="1"/>
  <c r="P584" i="2"/>
  <c r="N584" i="2" s="1"/>
  <c r="P585" i="2"/>
  <c r="N585" i="2" s="1"/>
  <c r="P586" i="2"/>
  <c r="N586" i="2" s="1"/>
  <c r="P587" i="2"/>
  <c r="N587" i="2" s="1"/>
  <c r="P588" i="2"/>
  <c r="N588" i="2" s="1"/>
  <c r="P589" i="2"/>
  <c r="N589" i="2" s="1"/>
  <c r="P590" i="2"/>
  <c r="N590" i="2" s="1"/>
  <c r="P591" i="2"/>
  <c r="N591" i="2" s="1"/>
  <c r="P592" i="2"/>
  <c r="N592" i="2" s="1"/>
  <c r="P593" i="2"/>
  <c r="N593" i="2" s="1"/>
  <c r="P594" i="2"/>
  <c r="N594" i="2" s="1"/>
  <c r="P595" i="2"/>
  <c r="N595" i="2" s="1"/>
  <c r="P596" i="2"/>
  <c r="N596" i="2" s="1"/>
  <c r="P597" i="2"/>
  <c r="N597" i="2" s="1"/>
  <c r="P598" i="2"/>
  <c r="N598" i="2" s="1"/>
  <c r="P599" i="2"/>
  <c r="N599" i="2" s="1"/>
  <c r="P600" i="2"/>
  <c r="N600" i="2" s="1"/>
  <c r="P601" i="2"/>
  <c r="N601" i="2" s="1"/>
  <c r="P602" i="2"/>
  <c r="N602" i="2" s="1"/>
  <c r="P603" i="2"/>
  <c r="N603" i="2" s="1"/>
  <c r="P604" i="2"/>
  <c r="N604" i="2" s="1"/>
  <c r="P605" i="2"/>
  <c r="N605" i="2" s="1"/>
  <c r="P606" i="2"/>
  <c r="N606" i="2" s="1"/>
  <c r="P607" i="2"/>
  <c r="N607" i="2" s="1"/>
  <c r="P608" i="2"/>
  <c r="N608" i="2" s="1"/>
  <c r="P609" i="2"/>
  <c r="N609" i="2" s="1"/>
  <c r="P610" i="2"/>
  <c r="N610" i="2" s="1"/>
  <c r="P611" i="2"/>
  <c r="N611" i="2" s="1"/>
  <c r="P612" i="2"/>
  <c r="N612" i="2" s="1"/>
  <c r="P613" i="2"/>
  <c r="N613" i="2" s="1"/>
  <c r="P614" i="2"/>
  <c r="N614" i="2" s="1"/>
  <c r="P615" i="2"/>
  <c r="N615" i="2" s="1"/>
  <c r="P616" i="2"/>
  <c r="N616" i="2" s="1"/>
  <c r="P617" i="2"/>
  <c r="N617" i="2" s="1"/>
  <c r="P618" i="2"/>
  <c r="N618" i="2" s="1"/>
  <c r="P619" i="2"/>
  <c r="N619" i="2" s="1"/>
  <c r="P620" i="2"/>
  <c r="N620" i="2" s="1"/>
  <c r="P621" i="2"/>
  <c r="N621" i="2" s="1"/>
  <c r="P622" i="2"/>
  <c r="N622" i="2" s="1"/>
  <c r="P623" i="2"/>
  <c r="N623" i="2" s="1"/>
  <c r="P624" i="2"/>
  <c r="N624" i="2" s="1"/>
  <c r="P625" i="2"/>
  <c r="N625" i="2" s="1"/>
  <c r="P626" i="2"/>
  <c r="N626" i="2" s="1"/>
  <c r="P627" i="2"/>
  <c r="N627" i="2" s="1"/>
  <c r="P628" i="2"/>
  <c r="N628" i="2" s="1"/>
  <c r="P629" i="2"/>
  <c r="N629" i="2" s="1"/>
  <c r="P630" i="2"/>
  <c r="N630" i="2" s="1"/>
  <c r="P631" i="2"/>
  <c r="N631" i="2" s="1"/>
  <c r="P632" i="2"/>
  <c r="N632" i="2" s="1"/>
  <c r="P633" i="2"/>
  <c r="N633" i="2" s="1"/>
  <c r="P634" i="2"/>
  <c r="N634" i="2" s="1"/>
  <c r="P635" i="2"/>
  <c r="N635" i="2" s="1"/>
  <c r="P636" i="2"/>
  <c r="N636" i="2" s="1"/>
  <c r="P637" i="2"/>
  <c r="N637" i="2" s="1"/>
  <c r="P638" i="2"/>
  <c r="N638" i="2" s="1"/>
  <c r="P639" i="2"/>
  <c r="N639" i="2" s="1"/>
  <c r="P640" i="2"/>
  <c r="N640" i="2" s="1"/>
  <c r="P641" i="2"/>
  <c r="N641" i="2" s="1"/>
  <c r="P642" i="2"/>
  <c r="N642" i="2" s="1"/>
  <c r="P643" i="2"/>
  <c r="N643" i="2" s="1"/>
  <c r="P644" i="2"/>
  <c r="N644" i="2" s="1"/>
  <c r="P645" i="2"/>
  <c r="N645" i="2" s="1"/>
  <c r="P646" i="2"/>
  <c r="N646" i="2" s="1"/>
  <c r="P647" i="2"/>
  <c r="N647" i="2" s="1"/>
  <c r="P648" i="2"/>
  <c r="N648" i="2" s="1"/>
  <c r="P649" i="2"/>
  <c r="N649" i="2" s="1"/>
  <c r="P650" i="2"/>
  <c r="N650" i="2" s="1"/>
  <c r="P651" i="2"/>
  <c r="N651" i="2" s="1"/>
  <c r="P652" i="2"/>
  <c r="N652" i="2" s="1"/>
  <c r="P653" i="2"/>
  <c r="N653" i="2" s="1"/>
  <c r="P654" i="2"/>
  <c r="N654" i="2" s="1"/>
  <c r="P655" i="2"/>
  <c r="N655" i="2" s="1"/>
  <c r="P656" i="2"/>
  <c r="N656" i="2" s="1"/>
  <c r="P657" i="2"/>
  <c r="N657" i="2" s="1"/>
  <c r="P658" i="2"/>
  <c r="N658" i="2" s="1"/>
  <c r="P659" i="2"/>
  <c r="N659" i="2" s="1"/>
  <c r="P660" i="2"/>
  <c r="N660" i="2" s="1"/>
  <c r="P661" i="2"/>
  <c r="N661" i="2" s="1"/>
  <c r="P662" i="2"/>
  <c r="N662" i="2" s="1"/>
  <c r="P663" i="2"/>
  <c r="N663" i="2" s="1"/>
  <c r="P2" i="2"/>
  <c r="N2" i="2" s="1"/>
  <c r="A2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L20" i="5"/>
  <c r="L21" i="5"/>
  <c r="L22" i="5"/>
  <c r="L23" i="5"/>
  <c r="L24" i="5"/>
  <c r="L19" i="5"/>
  <c r="K21" i="5"/>
  <c r="K22" i="5"/>
  <c r="K23" i="5"/>
  <c r="K24" i="5"/>
  <c r="K20" i="5"/>
  <c r="G21" i="5"/>
  <c r="H21" i="5"/>
  <c r="I21" i="5"/>
  <c r="G22" i="5"/>
  <c r="H22" i="5"/>
  <c r="I22" i="5"/>
  <c r="G23" i="5"/>
  <c r="H23" i="5"/>
  <c r="I23" i="5"/>
  <c r="G24" i="5"/>
  <c r="H24" i="5"/>
  <c r="I24" i="5"/>
  <c r="I20" i="5"/>
  <c r="H20" i="5"/>
  <c r="G20" i="5"/>
  <c r="A24" i="5"/>
  <c r="F24" i="5" s="1"/>
  <c r="B24" i="5"/>
  <c r="C24" i="5"/>
  <c r="D24" i="5"/>
  <c r="A21" i="5"/>
  <c r="F21" i="5" s="1"/>
  <c r="B21" i="5"/>
  <c r="C21" i="5"/>
  <c r="D21" i="5"/>
  <c r="A22" i="5"/>
  <c r="F22" i="5" s="1"/>
  <c r="B22" i="5"/>
  <c r="C22" i="5"/>
  <c r="D22" i="5"/>
  <c r="A23" i="5"/>
  <c r="F23" i="5" s="1"/>
  <c r="B23" i="5"/>
  <c r="C23" i="5"/>
  <c r="D23" i="5"/>
  <c r="L601" i="2"/>
  <c r="D20" i="5"/>
  <c r="C20" i="5"/>
  <c r="B20" i="5"/>
  <c r="A20" i="5"/>
  <c r="F20" i="5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8" i="2"/>
  <c r="L159" i="2"/>
  <c r="L160" i="2"/>
  <c r="L161" i="2"/>
  <c r="L162" i="2"/>
  <c r="L163" i="2"/>
  <c r="L164" i="2"/>
  <c r="L165" i="2"/>
  <c r="L166" i="2"/>
  <c r="L168" i="2"/>
  <c r="L169" i="2"/>
  <c r="L171" i="2"/>
  <c r="L172" i="2"/>
  <c r="L175" i="2"/>
  <c r="L176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2" i="2"/>
  <c r="J4" i="2"/>
  <c r="K4" i="2" s="1"/>
  <c r="A33" i="5" l="1"/>
  <c r="A32" i="5"/>
  <c r="A31" i="5"/>
  <c r="A30" i="5"/>
  <c r="A29" i="5"/>
  <c r="J3" i="2"/>
  <c r="K3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8" i="2"/>
  <c r="K168" i="2" s="1"/>
  <c r="J169" i="2"/>
  <c r="K169" i="2" s="1"/>
  <c r="J171" i="2"/>
  <c r="K171" i="2" s="1"/>
  <c r="J172" i="2"/>
  <c r="K172" i="2" s="1"/>
  <c r="J175" i="2"/>
  <c r="K175" i="2" s="1"/>
  <c r="J176" i="2"/>
  <c r="K176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2" i="2"/>
  <c r="K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2" i="2"/>
  <c r="U3" i="3"/>
  <c r="Q177" i="2"/>
  <c r="Q174" i="2"/>
  <c r="Q173" i="2"/>
  <c r="Q170" i="2"/>
  <c r="Q167" i="2"/>
  <c r="Q157" i="2"/>
  <c r="Q132" i="2"/>
  <c r="AG86" i="2"/>
  <c r="AG84" i="2"/>
  <c r="L132" i="2" l="1"/>
  <c r="L157" i="2"/>
  <c r="L167" i="2"/>
  <c r="L170" i="2"/>
  <c r="L173" i="2"/>
  <c r="L174" i="2"/>
  <c r="L177" i="2"/>
  <c r="J157" i="2"/>
  <c r="K157" i="2" s="1"/>
  <c r="J132" i="2"/>
  <c r="K132" i="2" s="1"/>
  <c r="J167" i="2"/>
  <c r="K167" i="2" s="1"/>
  <c r="J177" i="2"/>
  <c r="K177" i="2" s="1"/>
  <c r="J174" i="2"/>
  <c r="K174" i="2" s="1"/>
  <c r="J173" i="2"/>
  <c r="K173" i="2" s="1"/>
  <c r="J170" i="2"/>
  <c r="K170" i="2" s="1"/>
</calcChain>
</file>

<file path=xl/sharedStrings.xml><?xml version="1.0" encoding="utf-8"?>
<sst xmlns="http://schemas.openxmlformats.org/spreadsheetml/2006/main" count="2254" uniqueCount="1440">
  <si>
    <t>序号</t>
  </si>
  <si>
    <t>订单号</t>
  </si>
  <si>
    <t>姓名</t>
  </si>
  <si>
    <t>商家</t>
  </si>
  <si>
    <t>下单时间</t>
  </si>
  <si>
    <t>设备信息</t>
  </si>
  <si>
    <t>官网售价</t>
  </si>
  <si>
    <t>第1期</t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</si>
  <si>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</si>
  <si>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</si>
  <si>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</si>
  <si>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</si>
  <si>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</si>
  <si>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</si>
  <si>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</si>
  <si>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</si>
  <si>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</si>
  <si>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</si>
  <si>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</si>
  <si>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押金</t>
  </si>
  <si>
    <t>买断</t>
  </si>
  <si>
    <t>是否逾期</t>
  </si>
  <si>
    <t>A2023100116495366</t>
  </si>
  <si>
    <t>刘一阳</t>
  </si>
  <si>
    <t>自营店铺</t>
  </si>
  <si>
    <t xml:space="preserve">iPhone14 Pro </t>
  </si>
  <si>
    <t>颜色底色变白的为已经支付金额</t>
  </si>
  <si>
    <t>刘贻杏</t>
  </si>
  <si>
    <t>A2023100116085516</t>
  </si>
  <si>
    <t>乔宝文</t>
  </si>
  <si>
    <t xml:space="preserve">iPhone14 Pro Max 全新上市 </t>
  </si>
  <si>
    <t>徐志刚</t>
  </si>
  <si>
    <t>A2023100115405156</t>
  </si>
  <si>
    <t>金琪</t>
  </si>
  <si>
    <t>关成松</t>
  </si>
  <si>
    <t>A2023100115230825</t>
  </si>
  <si>
    <t>张明</t>
  </si>
  <si>
    <t>许州扬</t>
  </si>
  <si>
    <t>A202310011503282</t>
  </si>
  <si>
    <t>罗奎</t>
  </si>
  <si>
    <t xml:space="preserve">iPhone14 </t>
  </si>
  <si>
    <t>李伟</t>
  </si>
  <si>
    <t>A2023100113281328</t>
  </si>
  <si>
    <t>李嵩</t>
  </si>
  <si>
    <t>杨恩郴</t>
  </si>
  <si>
    <t>A2023100111210224</t>
  </si>
  <si>
    <t>金婉莹</t>
  </si>
  <si>
    <t>王昊</t>
  </si>
  <si>
    <t>A2023100110061713</t>
  </si>
  <si>
    <t>孟庆梅</t>
  </si>
  <si>
    <t>王明军</t>
  </si>
  <si>
    <t>A2023100109394438</t>
  </si>
  <si>
    <t>李芷晗</t>
  </si>
  <si>
    <t>钟繇</t>
  </si>
  <si>
    <t>A202310010805188</t>
  </si>
  <si>
    <t>朱晓婷</t>
  </si>
  <si>
    <t>宋莉亭</t>
  </si>
  <si>
    <t>A2023100100172620</t>
  </si>
  <si>
    <t> 黄仰忠</t>
  </si>
  <si>
    <t xml:space="preserve">iPhone14 plus </t>
  </si>
  <si>
    <t>冯恩来</t>
  </si>
  <si>
    <t>A2023093023265420</t>
  </si>
  <si>
    <t>林云</t>
  </si>
  <si>
    <t xml:space="preserve"> iPhone15</t>
  </si>
  <si>
    <t>王高兴</t>
  </si>
  <si>
    <t>A2023093021485244</t>
  </si>
  <si>
    <t>楼帅</t>
  </si>
  <si>
    <t>张茫</t>
  </si>
  <si>
    <t>A2023093021350431</t>
  </si>
  <si>
    <t>段雨青</t>
  </si>
  <si>
    <t>李凯</t>
  </si>
  <si>
    <t>A2023093020184613</t>
  </si>
  <si>
    <t>侯佳福</t>
  </si>
  <si>
    <t>李嘉靖</t>
  </si>
  <si>
    <t>A2023093018163912</t>
  </si>
  <si>
    <t>王鹏</t>
  </si>
  <si>
    <t>宋宁</t>
  </si>
  <si>
    <t>A2023093011285652</t>
  </si>
  <si>
    <t>李佳其</t>
  </si>
  <si>
    <t>A2023093009525678</t>
  </si>
  <si>
    <t> 段可</t>
  </si>
  <si>
    <t>A2023093009280546</t>
  </si>
  <si>
    <t>李进强</t>
  </si>
  <si>
    <t>A2023093000395742</t>
  </si>
  <si>
    <t>江泽鑫</t>
  </si>
  <si>
    <t>A2023092923360951</t>
  </si>
  <si>
    <t>罗仑</t>
  </si>
  <si>
    <t>A2023092918283918</t>
  </si>
  <si>
    <t>李子韩</t>
  </si>
  <si>
    <t>iPhone 15 plus</t>
  </si>
  <si>
    <t>A2023092918261915</t>
  </si>
  <si>
    <t>杨戚俊</t>
  </si>
  <si>
    <t>A2023092917133611</t>
  </si>
  <si>
    <t>刘家成</t>
  </si>
  <si>
    <t>A2023092916522560</t>
  </si>
  <si>
    <t>李志森</t>
  </si>
  <si>
    <t>A202309291300282</t>
  </si>
  <si>
    <t>侯振明</t>
  </si>
  <si>
    <t>iPhone 15 Pro （溢价）</t>
  </si>
  <si>
    <t>A2023092909261831</t>
  </si>
  <si>
    <t>李亚坤</t>
  </si>
  <si>
    <t>A2023092823332243</t>
  </si>
  <si>
    <t>肖元生</t>
  </si>
  <si>
    <t>A2023092822593769</t>
  </si>
  <si>
    <t>蔡光杰</t>
  </si>
  <si>
    <t xml:space="preserve">(二手) iPhone14 Pro Max </t>
  </si>
  <si>
    <t>A2023092820555242</t>
  </si>
  <si>
    <t>陈蒋鹏</t>
  </si>
  <si>
    <t>A20230928154750160</t>
  </si>
  <si>
    <t>郑非凡</t>
  </si>
  <si>
    <t>A20230928135124114</t>
  </si>
  <si>
    <t>封龙宾</t>
  </si>
  <si>
    <t>A20230928105643157</t>
  </si>
  <si>
    <t>吴茂兴</t>
  </si>
  <si>
    <t>A20230928104457128</t>
  </si>
  <si>
    <t>胡江粉</t>
  </si>
  <si>
    <t>A20230928104310123</t>
  </si>
  <si>
    <t>黄亚</t>
  </si>
  <si>
    <t>A2023092810151337</t>
  </si>
  <si>
    <t>范政伟</t>
  </si>
  <si>
    <t>A2023092810065815</t>
  </si>
  <si>
    <t>冉鑫</t>
  </si>
  <si>
    <t>A2023092809225857</t>
  </si>
  <si>
    <t>张凯瑶</t>
  </si>
  <si>
    <t>A202309280901513</t>
  </si>
  <si>
    <t>李敏</t>
  </si>
  <si>
    <t>A2023092808373725</t>
  </si>
  <si>
    <t>谭飞</t>
  </si>
  <si>
    <t>A202309280810235</t>
  </si>
  <si>
    <t>付春博</t>
  </si>
  <si>
    <t xml:space="preserve">（二手）iPhone14 Pro </t>
  </si>
  <si>
    <t>A2023092800525165</t>
  </si>
  <si>
    <t>左慧茹</t>
  </si>
  <si>
    <t>A202309280000241</t>
  </si>
  <si>
    <t>杨忠秀</t>
  </si>
  <si>
    <t>A2023092722423259</t>
  </si>
  <si>
    <t> 孔令辉</t>
  </si>
  <si>
    <t>A2023092721300222</t>
  </si>
  <si>
    <t>陈世崇</t>
  </si>
  <si>
    <t>OPPO一加 Ace 2 OnePlus</t>
  </si>
  <si>
    <t>A2023092718593360</t>
  </si>
  <si>
    <t>王小铭</t>
  </si>
  <si>
    <t>iPhone 15 Pro Max（溢价）</t>
  </si>
  <si>
    <t>A2023092718460747</t>
  </si>
  <si>
    <t>张明凯</t>
  </si>
  <si>
    <t>A2023092713454884</t>
  </si>
  <si>
    <t>方寒</t>
  </si>
  <si>
    <t>A2023092712283288</t>
  </si>
  <si>
    <t>赵康宁</t>
  </si>
  <si>
    <t>A2023092712050821</t>
  </si>
  <si>
    <t>王龙海</t>
  </si>
  <si>
    <t>A20230927115203152</t>
  </si>
  <si>
    <t>章凌</t>
  </si>
  <si>
    <t>A20230927114324124</t>
  </si>
  <si>
    <t>陈浩</t>
  </si>
  <si>
    <t>A2023092711215265</t>
  </si>
  <si>
    <t>宋玉萍</t>
  </si>
  <si>
    <t>A20230927105415165</t>
  </si>
  <si>
    <t>李敏聪</t>
  </si>
  <si>
    <t>A20230927103422103</t>
  </si>
  <si>
    <t>姚强国</t>
  </si>
  <si>
    <t>A2023092710172856</t>
  </si>
  <si>
    <t>郭瑜帆</t>
  </si>
  <si>
    <t>A2023092710112535</t>
  </si>
  <si>
    <t>吴磊</t>
  </si>
  <si>
    <t>iPad Air5(2022款10.9寸)</t>
  </si>
  <si>
    <t>A2023092710071919</t>
  </si>
  <si>
    <t>汪文</t>
  </si>
  <si>
    <t>A2023092709292355</t>
  </si>
  <si>
    <t>何锡伟</t>
  </si>
  <si>
    <t>A202309262201465</t>
  </si>
  <si>
    <t>吕澳</t>
  </si>
  <si>
    <t>A20230926175225101</t>
  </si>
  <si>
    <t>孙兆茜</t>
  </si>
  <si>
    <t>A2023092617095822</t>
  </si>
  <si>
    <t>张康</t>
  </si>
  <si>
    <t>A20230926164651137</t>
  </si>
  <si>
    <t>姚静</t>
  </si>
  <si>
    <t>A2023092616225663</t>
  </si>
  <si>
    <t>刘欢</t>
  </si>
  <si>
    <t>A20230926155003153</t>
  </si>
  <si>
    <t>朱哲</t>
  </si>
  <si>
    <t>A20230926154337133</t>
  </si>
  <si>
    <t>黄泽帆</t>
  </si>
  <si>
    <t>A2023092615151646</t>
  </si>
  <si>
    <t>A2023092615051112</t>
  </si>
  <si>
    <t>袁秀涛</t>
  </si>
  <si>
    <t>A2023092614132533</t>
  </si>
  <si>
    <t>顾林长</t>
  </si>
  <si>
    <t>A20230926135717167</t>
  </si>
  <si>
    <t>毛文倩</t>
  </si>
  <si>
    <t>A20230926134832151</t>
  </si>
  <si>
    <t>张露英</t>
  </si>
  <si>
    <t>A20230926123922132</t>
  </si>
  <si>
    <t>邬家怡</t>
  </si>
  <si>
    <t>A20230926104334119</t>
  </si>
  <si>
    <t>廖政</t>
  </si>
  <si>
    <t>A2023092610292478</t>
  </si>
  <si>
    <t>于斌</t>
  </si>
  <si>
    <t>A2023092610245368</t>
  </si>
  <si>
    <t>林永丽</t>
  </si>
  <si>
    <t>A202309260608467</t>
  </si>
  <si>
    <t>杨涛</t>
  </si>
  <si>
    <t>A2023092604285716</t>
  </si>
  <si>
    <t>郭勇浩</t>
  </si>
  <si>
    <t>A2023092600373148</t>
  </si>
  <si>
    <t>汝辉</t>
  </si>
  <si>
    <t>A2023092520324262</t>
  </si>
  <si>
    <t>姚铭笙</t>
  </si>
  <si>
    <t xml:space="preserve">芝麻租物-iPhone14 Pro Max </t>
  </si>
  <si>
    <t>A2023092518322477</t>
  </si>
  <si>
    <t>艾嘉</t>
  </si>
  <si>
    <t>A2023092518234854</t>
  </si>
  <si>
    <t>陈枫</t>
  </si>
  <si>
    <t>芝麻租物-iPhone 15 plus（溢价）</t>
  </si>
  <si>
    <t>A2023092515310795</t>
  </si>
  <si>
    <t>张蕾</t>
  </si>
  <si>
    <t>A20230925145257145</t>
  </si>
  <si>
    <t>徐琳丹</t>
  </si>
  <si>
    <t>A2023092514340885</t>
  </si>
  <si>
    <t>蒋正江</t>
  </si>
  <si>
    <t>A2023092514264568</t>
  </si>
  <si>
    <t>庞聪</t>
  </si>
  <si>
    <t>A2023092514080022</t>
  </si>
  <si>
    <t>付永强</t>
  </si>
  <si>
    <t>A2023092512043715</t>
  </si>
  <si>
    <t>杨振</t>
  </si>
  <si>
    <t>A20230925115457163</t>
  </si>
  <si>
    <t>张晗</t>
  </si>
  <si>
    <t>A20230925115320161</t>
  </si>
  <si>
    <t>秦浩园</t>
  </si>
  <si>
    <t>A20230925114640141</t>
  </si>
  <si>
    <t>史晨鹏</t>
  </si>
  <si>
    <t>A2023092511273588</t>
  </si>
  <si>
    <t>杨磊</t>
  </si>
  <si>
    <t>A2023092511223574</t>
  </si>
  <si>
    <t>张佳彬</t>
  </si>
  <si>
    <t>A2023092511104343</t>
  </si>
  <si>
    <t>胡美</t>
  </si>
  <si>
    <t>A20230925105741170</t>
  </si>
  <si>
    <t>李晟兴</t>
  </si>
  <si>
    <t>A20230925105407158</t>
  </si>
  <si>
    <t>王仁哲</t>
  </si>
  <si>
    <t>A20230925105204153</t>
  </si>
  <si>
    <t>孙晓晗</t>
  </si>
  <si>
    <t>A2023092510263879</t>
  </si>
  <si>
    <t>熊霜霜</t>
  </si>
  <si>
    <t>A2023092509401647</t>
  </si>
  <si>
    <t>张津</t>
  </si>
  <si>
    <t>A2023092418581283</t>
  </si>
  <si>
    <t>叶青青</t>
  </si>
  <si>
    <t>A20230924144234106</t>
  </si>
  <si>
    <t>刘森森</t>
  </si>
  <si>
    <t>A2023092414093027</t>
  </si>
  <si>
    <t>王立</t>
  </si>
  <si>
    <t>A2023092414070918</t>
  </si>
  <si>
    <t>朱掏</t>
  </si>
  <si>
    <t>A2023092413210342</t>
  </si>
  <si>
    <t>江德利</t>
  </si>
  <si>
    <t>A2023092412441182</t>
  </si>
  <si>
    <t>冉嘉钦</t>
  </si>
  <si>
    <t>A20230924114733113</t>
  </si>
  <si>
    <t>王水平</t>
  </si>
  <si>
    <t>A20230924114654111</t>
  </si>
  <si>
    <t>周杰</t>
  </si>
  <si>
    <t>A2023092411171936</t>
  </si>
  <si>
    <t>吴飞虎</t>
  </si>
  <si>
    <t>A2023092410245844</t>
  </si>
  <si>
    <t>王蒙</t>
  </si>
  <si>
    <t>A2023092409373040</t>
  </si>
  <si>
    <t>吴勇标</t>
  </si>
  <si>
    <t>A2023092409262526</t>
  </si>
  <si>
    <t>程玺臻</t>
  </si>
  <si>
    <t>A202309240915157</t>
  </si>
  <si>
    <t>陈继松</t>
  </si>
  <si>
    <t>A2023092320404555</t>
  </si>
  <si>
    <t>A2023092319294846</t>
  </si>
  <si>
    <t>A2023092316030617</t>
  </si>
  <si>
    <t>A2023092315254389</t>
  </si>
  <si>
    <t>A2023092315102734</t>
  </si>
  <si>
    <t>A202309231500151</t>
  </si>
  <si>
    <t>A20230923145528166</t>
  </si>
  <si>
    <t>A2023092314314893</t>
  </si>
  <si>
    <t>A2023092314232062</t>
  </si>
  <si>
    <t>A2023092312473894</t>
  </si>
  <si>
    <t>A2023092312082114</t>
  </si>
  <si>
    <t>A2023092311111540</t>
  </si>
  <si>
    <t>A20230923105544171</t>
  </si>
  <si>
    <t>A20230923103659120</t>
  </si>
  <si>
    <t xml:space="preserve"> iPhone15（溢价）</t>
  </si>
  <si>
    <t>A20230923103259109</t>
  </si>
  <si>
    <t>A2023092310131642</t>
  </si>
  <si>
    <t>芝麻租物-iPhone15（溢价）</t>
  </si>
  <si>
    <t>A2023092213172732</t>
  </si>
  <si>
    <t>高文斌</t>
  </si>
  <si>
    <t xml:space="preserve">【春日焕新专享】iPhone14 Pro Max 全新上市 </t>
  </si>
  <si>
    <t>A2023110911244396</t>
  </si>
  <si>
    <t>廖珂</t>
  </si>
  <si>
    <t>iPhone 15 Pro </t>
  </si>
  <si>
    <t>A20231109105332203 </t>
  </si>
  <si>
    <t>孙国鑫</t>
  </si>
  <si>
    <t>金秋特惠-iPhone 15 Pro Max</t>
  </si>
  <si>
    <t>A2023110912175742</t>
  </si>
  <si>
    <t>张源</t>
  </si>
  <si>
    <t xml:space="preserve">
iPhone 15 Pro Max</t>
  </si>
  <si>
    <t>A20231109124244113 </t>
  </si>
  <si>
    <t>吴阳</t>
  </si>
  <si>
    <t>iPhone 15 Pro</t>
  </si>
  <si>
    <t xml:space="preserve">4499.55      
</t>
  </si>
  <si>
    <t>A2023110917080925</t>
  </si>
  <si>
    <t>高志雷</t>
  </si>
  <si>
    <t xml:space="preserve">2023-11-09 17:08:09
</t>
  </si>
  <si>
    <t>iPhone 15 Pro Max </t>
  </si>
  <si>
    <t>A2023111009282055 </t>
  </si>
  <si>
    <t>陈思思</t>
  </si>
  <si>
    <t>A2023111009331169</t>
  </si>
  <si>
    <t>罗兴林</t>
  </si>
  <si>
    <t>A2023111012025312</t>
  </si>
  <si>
    <t>杨庭</t>
  </si>
  <si>
    <t>A2023111015181849</t>
  </si>
  <si>
    <t>李文棋</t>
  </si>
  <si>
    <t>A2023111018423290 </t>
  </si>
  <si>
    <t>冯菲菲</t>
  </si>
  <si>
    <t>A2023111108503348 </t>
  </si>
  <si>
    <t> 张也</t>
  </si>
  <si>
    <t>A2023111110312088</t>
  </si>
  <si>
    <t> 陈何超</t>
  </si>
  <si>
    <t>A20231111104351116 </t>
  </si>
  <si>
    <t> 钟诚</t>
  </si>
  <si>
    <t>A2023111111154742</t>
  </si>
  <si>
    <t>孙政齐</t>
  </si>
  <si>
    <t>A20231111115341144 </t>
  </si>
  <si>
    <t>孙小敏</t>
  </si>
  <si>
    <t>A20231111174213107 </t>
  </si>
  <si>
    <t>韩旋</t>
  </si>
  <si>
    <t>A2023111211232535 </t>
  </si>
  <si>
    <t>叶利刚</t>
  </si>
  <si>
    <t>A2023111209495373 </t>
  </si>
  <si>
    <t> 张迪</t>
  </si>
  <si>
    <t>A2023111305433120 </t>
  </si>
  <si>
    <t>吉明泽</t>
  </si>
  <si>
    <t>A2023111311172748 </t>
  </si>
  <si>
    <t> 陈俊杰</t>
  </si>
  <si>
    <t>A2023111312410196 </t>
  </si>
  <si>
    <t>黄少荣</t>
  </si>
  <si>
    <t>A2023111300251523 </t>
  </si>
  <si>
    <t>邵溢华</t>
  </si>
  <si>
    <t>A20231113143942123 </t>
  </si>
  <si>
    <t>李鲜</t>
  </si>
  <si>
    <t>A2023111315043413 </t>
  </si>
  <si>
    <t>程兆鑫</t>
  </si>
  <si>
    <t>A20231119212833110</t>
  </si>
  <si>
    <t>叶荣</t>
  </si>
  <si>
    <t>A2023112010044218</t>
  </si>
  <si>
    <t>施嘉玮</t>
  </si>
  <si>
    <t>A20231120103100139</t>
  </si>
  <si>
    <t>肖晓奎</t>
  </si>
  <si>
    <t>Phone 15 Pro</t>
  </si>
  <si>
    <t>A20231120104525214</t>
  </si>
  <si>
    <t>鲁军保</t>
  </si>
  <si>
    <t>A20231120112642112</t>
  </si>
  <si>
    <t>李强</t>
  </si>
  <si>
    <t>A20231120144920189</t>
  </si>
  <si>
    <t>邵明盖</t>
  </si>
  <si>
    <t>4999.47  </t>
  </si>
  <si>
    <t>A20231120224457117</t>
  </si>
  <si>
    <t>魏安</t>
  </si>
  <si>
    <t>A2023112013150858</t>
  </si>
  <si>
    <t>陈新雄</t>
  </si>
  <si>
    <t>A2023112021201854</t>
  </si>
  <si>
    <t>张力</t>
  </si>
  <si>
    <t>A2023112021324785</t>
  </si>
  <si>
    <t>梁玩赞</t>
  </si>
  <si>
    <t>A2023112023153071</t>
  </si>
  <si>
    <t>夏斌林</t>
  </si>
  <si>
    <t>6499.32 </t>
  </si>
  <si>
    <t>A202311211000302</t>
  </si>
  <si>
    <t>王婷</t>
  </si>
  <si>
    <t>A20231121095901123</t>
  </si>
  <si>
    <t>项光兴</t>
  </si>
  <si>
    <t>A2023112112221590</t>
  </si>
  <si>
    <t>刘海帆</t>
  </si>
  <si>
    <t>A2023112113094133</t>
  </si>
  <si>
    <t>陈敏</t>
  </si>
  <si>
    <t>A2023112113205956</t>
  </si>
  <si>
    <t>周俊安</t>
  </si>
  <si>
    <t>A2023112114114445</t>
  </si>
  <si>
    <t>杨飞</t>
  </si>
  <si>
    <t>A20231122134133132</t>
  </si>
  <si>
    <t>郑文科</t>
  </si>
  <si>
    <t>A2023112214095626</t>
  </si>
  <si>
    <t>张星</t>
  </si>
  <si>
    <t>A20231122144613148</t>
  </si>
  <si>
    <t>王霄</t>
  </si>
  <si>
    <t>A20231122144745155</t>
  </si>
  <si>
    <t>宋健</t>
  </si>
  <si>
    <t>A20231122163102119</t>
  </si>
  <si>
    <t>丁琬璐</t>
  </si>
  <si>
    <t>A2023112217023313</t>
  </si>
  <si>
    <t>胡景富</t>
  </si>
  <si>
    <t>4499.55 </t>
  </si>
  <si>
    <t>A2023112217233191</t>
  </si>
  <si>
    <t>刘文强</t>
  </si>
  <si>
    <t>A20231122175739167</t>
  </si>
  <si>
    <t>王雪龙</t>
  </si>
  <si>
    <t>A20231123095345155</t>
  </si>
  <si>
    <t>梁雨生</t>
  </si>
  <si>
    <t>4999.47 </t>
  </si>
  <si>
    <t>A20231123105057191</t>
  </si>
  <si>
    <t>韩亮</t>
  </si>
  <si>
    <t>A20231123125704169</t>
  </si>
  <si>
    <t>曾森林</t>
  </si>
  <si>
    <t>A2023112314042718</t>
  </si>
  <si>
    <t>沈芳羽</t>
  </si>
  <si>
    <t>A20231123143537133</t>
  </si>
  <si>
    <t>郑金浩</t>
  </si>
  <si>
    <t>A2023112408403927</t>
  </si>
  <si>
    <t>陈理想</t>
  </si>
  <si>
    <t>A2023112410143328</t>
  </si>
  <si>
    <t>张凯丽</t>
  </si>
  <si>
    <t>A2023112410170037</t>
  </si>
  <si>
    <t>王鑫</t>
  </si>
  <si>
    <t>A2023112412575697</t>
  </si>
  <si>
    <t>陈奇源</t>
  </si>
  <si>
    <t>A2023112410394186</t>
  </si>
  <si>
    <t>陈永超</t>
  </si>
  <si>
    <t>A2023112412391860</t>
  </si>
  <si>
    <t>刘畅</t>
  </si>
  <si>
    <t>A20231124154829101</t>
  </si>
  <si>
    <t>梁凤雷</t>
  </si>
  <si>
    <t>A2023112408384024</t>
  </si>
  <si>
    <t>谢煜</t>
  </si>
  <si>
    <t>A20231124165917127</t>
  </si>
  <si>
    <t>刘丽红</t>
  </si>
  <si>
    <t>A20231125105742104</t>
  </si>
  <si>
    <t>葛海峰</t>
  </si>
  <si>
    <t>A202311251101382</t>
  </si>
  <si>
    <t>王正锋</t>
  </si>
  <si>
    <t>A2023112512111822</t>
  </si>
  <si>
    <t>李天</t>
  </si>
  <si>
    <t>A2023112513103811</t>
  </si>
  <si>
    <t>徐莹</t>
  </si>
  <si>
    <t>A202311251502034</t>
  </si>
  <si>
    <t>王虎</t>
  </si>
  <si>
    <t>A2023112515130324</t>
  </si>
  <si>
    <t>陈杰</t>
  </si>
  <si>
    <t>A2023112613165217</t>
  </si>
  <si>
    <t>尚鹏飞</t>
  </si>
  <si>
    <t>A2023112613354133</t>
  </si>
  <si>
    <t>王海龙</t>
  </si>
  <si>
    <t>A2023112615272931</t>
  </si>
  <si>
    <t>谢燕婷</t>
  </si>
  <si>
    <t>A2023112716490670</t>
  </si>
  <si>
    <t>杨萍萍</t>
  </si>
  <si>
    <t>A2023112710554584</t>
  </si>
  <si>
    <t>王顺建</t>
  </si>
  <si>
    <t>A202311270805522</t>
  </si>
  <si>
    <t>邵佳琦</t>
  </si>
  <si>
    <t>A2023112717341767</t>
  </si>
  <si>
    <t>张思同</t>
  </si>
  <si>
    <t>A202311271211237</t>
  </si>
  <si>
    <t>杨兰</t>
  </si>
  <si>
    <t>A2023112812540254</t>
  </si>
  <si>
    <t>刘华雨</t>
  </si>
  <si>
    <t>A2023112819431345</t>
  </si>
  <si>
    <t>许清琴</t>
  </si>
  <si>
    <t>A202311280005475</t>
  </si>
  <si>
    <t>A2023113011045722</t>
  </si>
  <si>
    <t>张文清</t>
  </si>
  <si>
    <t>A2023113014091131</t>
  </si>
  <si>
    <t>江樊霞</t>
  </si>
  <si>
    <t>A2023113011250186</t>
  </si>
  <si>
    <t>陈智勇</t>
  </si>
  <si>
    <t>A2023113014063819</t>
  </si>
  <si>
    <t>薛明峰</t>
  </si>
  <si>
    <t>A2023113018425643</t>
  </si>
  <si>
    <t>李应靖</t>
  </si>
  <si>
    <t>A2023120110292086</t>
  </si>
  <si>
    <t>聂宜奥</t>
  </si>
  <si>
    <t>4499.55  </t>
  </si>
  <si>
    <t>A202312011504505</t>
  </si>
  <si>
    <t>焦宗宝</t>
  </si>
  <si>
    <t>A20231202145724218</t>
  </si>
  <si>
    <t>蒋艳辉</t>
  </si>
  <si>
    <t>A20231202155246182</t>
  </si>
  <si>
    <t>熊博健</t>
  </si>
  <si>
    <t>A2023120410221575</t>
  </si>
  <si>
    <t>唐万飞</t>
  </si>
  <si>
    <t>A20231204105442167</t>
  </si>
  <si>
    <t>刘晓洋</t>
  </si>
  <si>
    <t>A20231204113738119</t>
  </si>
  <si>
    <t>骆慧萍</t>
  </si>
  <si>
    <t>A20231204115320160</t>
  </si>
  <si>
    <t>郭美鑫</t>
  </si>
  <si>
    <t>A20231204115556168</t>
  </si>
  <si>
    <t>李婷</t>
  </si>
  <si>
    <t>A2023120412134329</t>
  </si>
  <si>
    <t>杜贝贝</t>
  </si>
  <si>
    <t>A2023120413281150</t>
  </si>
  <si>
    <t>杨洋</t>
  </si>
  <si>
    <t>A20231204135324103</t>
  </si>
  <si>
    <t>李浩鑫</t>
  </si>
  <si>
    <t>A202312041400134</t>
  </si>
  <si>
    <t>李浩然</t>
  </si>
  <si>
    <t>A20231204143740117</t>
  </si>
  <si>
    <t>王航</t>
  </si>
  <si>
    <t>华为 Mate 60 Pro+ </t>
  </si>
  <si>
    <t>4409.56 </t>
  </si>
  <si>
    <t>A20231204144040125</t>
  </si>
  <si>
    <t>牟哲敏</t>
  </si>
  <si>
    <t>A2023120415123946</t>
  </si>
  <si>
    <t>周亚</t>
  </si>
  <si>
    <t>A2023120415233073</t>
  </si>
  <si>
    <t>李廷泉</t>
  </si>
  <si>
    <t>A2023120415294993</t>
  </si>
  <si>
    <t>曹鹏</t>
  </si>
  <si>
    <t>A20231204153609105</t>
  </si>
  <si>
    <t>杨正茜</t>
  </si>
  <si>
    <t>A202312041600292</t>
  </si>
  <si>
    <t>王雪婷</t>
  </si>
  <si>
    <t>A2023120416050819</t>
  </si>
  <si>
    <t>张瑞青</t>
  </si>
  <si>
    <t>A2023120417330782</t>
  </si>
  <si>
    <t>黄广建</t>
  </si>
  <si>
    <t>A20231204173935104</t>
  </si>
  <si>
    <t>王欣丽</t>
  </si>
  <si>
    <t>A202312050601011</t>
  </si>
  <si>
    <t>林培培</t>
  </si>
  <si>
    <t>A2023120506263919</t>
  </si>
  <si>
    <t>刘永强</t>
  </si>
  <si>
    <t>A20231205094925102</t>
  </si>
  <si>
    <t>李秉钧</t>
  </si>
  <si>
    <t>A20231205095313117</t>
  </si>
  <si>
    <t>王涛</t>
  </si>
  <si>
    <t>iPhone 15  </t>
  </si>
  <si>
    <t>A2023120510190689</t>
  </si>
  <si>
    <t>罗佳佳</t>
  </si>
  <si>
    <t>A202312051101056</t>
  </si>
  <si>
    <t>潘旭</t>
  </si>
  <si>
    <r>
      <rPr>
        <sz val="11"/>
        <color rgb="FF000000"/>
        <rFont val="Calibri"/>
        <charset val="134"/>
        <scheme val="minor"/>
      </rPr>
      <t>iPhone 15 P</t>
    </r>
    <r>
      <rPr>
        <sz val="11"/>
        <color rgb="FF000000"/>
        <rFont val="Calibri"/>
        <charset val="134"/>
        <scheme val="minor"/>
      </rPr>
      <t>lus</t>
    </r>
  </si>
  <si>
    <t>3499.47   </t>
  </si>
  <si>
    <t>A2023120511031616</t>
  </si>
  <si>
    <t>刘月梅</t>
  </si>
  <si>
    <t>A2023120511052222</t>
  </si>
  <si>
    <t>马钰</t>
  </si>
  <si>
    <t>A2023120511260494</t>
  </si>
  <si>
    <t>黄焃</t>
  </si>
  <si>
    <t>A20231205115711195</t>
  </si>
  <si>
    <t>麦刚</t>
  </si>
  <si>
    <t>A20231205115849200</t>
  </si>
  <si>
    <t>王艳林</t>
  </si>
  <si>
    <t>A2023120512173341</t>
  </si>
  <si>
    <t>刘庆</t>
  </si>
  <si>
    <t>A2023120512332587</t>
  </si>
  <si>
    <t>常峰瑞</t>
  </si>
  <si>
    <t>A2023120513434283</t>
  </si>
  <si>
    <t>杨霞</t>
  </si>
  <si>
    <t>A2023120514100417</t>
  </si>
  <si>
    <t>傅嘉臻</t>
  </si>
  <si>
    <t xml:space="preserve">iPhone 15 </t>
  </si>
  <si>
    <t>A20231205145439116</t>
  </si>
  <si>
    <t>高江涛</t>
  </si>
  <si>
    <t>A2023120515080512</t>
  </si>
  <si>
    <t>段昭佑</t>
  </si>
  <si>
    <t>A2023120515395997</t>
  </si>
  <si>
    <t>叶宝夫</t>
  </si>
  <si>
    <t>A20231205155932142</t>
  </si>
  <si>
    <t>谢枫</t>
  </si>
  <si>
    <t>A2023120519262319</t>
  </si>
  <si>
    <t>柏秀琴</t>
  </si>
  <si>
    <t>A202312052202164</t>
  </si>
  <si>
    <t>孙欣欣</t>
  </si>
  <si>
    <t>A20231206113425102</t>
  </si>
  <si>
    <t>A20231206115918173</t>
  </si>
  <si>
    <t>王遥波</t>
  </si>
  <si>
    <t>A2023120613133330</t>
  </si>
  <si>
    <t>李万成</t>
  </si>
  <si>
    <t>A2023120613282756</t>
  </si>
  <si>
    <t>金潘</t>
  </si>
  <si>
    <t>A20231206135711137</t>
  </si>
  <si>
    <t>赵继</t>
  </si>
  <si>
    <t>A2023120614354679</t>
  </si>
  <si>
    <t>张雨</t>
  </si>
  <si>
    <t>A2023120614430592</t>
  </si>
  <si>
    <t>宋娟</t>
  </si>
  <si>
    <t>A2023120614445296</t>
  </si>
  <si>
    <t>纪佳慧</t>
  </si>
  <si>
    <t>A20231206145150120</t>
  </si>
  <si>
    <t>沈国毫</t>
  </si>
  <si>
    <t>A2023120615211258</t>
  </si>
  <si>
    <t>余郅瑶</t>
  </si>
  <si>
    <t>A2023120615270676</t>
  </si>
  <si>
    <t>周思妍</t>
  </si>
  <si>
    <t>A2023120615282281</t>
  </si>
  <si>
    <t>王永新</t>
  </si>
  <si>
    <t>A2023120615295684</t>
  </si>
  <si>
    <t>于金波</t>
  </si>
  <si>
    <t>A2023120810363295</t>
  </si>
  <si>
    <t>于利东</t>
  </si>
  <si>
    <t>A2023120811064219</t>
  </si>
  <si>
    <t>王金炜</t>
  </si>
  <si>
    <t>A20231208114804140</t>
  </si>
  <si>
    <t>张桃</t>
  </si>
  <si>
    <t>A20231208134922126</t>
  </si>
  <si>
    <t>徐银珠</t>
  </si>
  <si>
    <t>A20231208144319152</t>
  </si>
  <si>
    <t>朱攀</t>
  </si>
  <si>
    <t>A20231208174159121</t>
  </si>
  <si>
    <t>郑坚南</t>
  </si>
  <si>
    <t>A2023120818210842</t>
  </si>
  <si>
    <t>吴启扬</t>
  </si>
  <si>
    <t>A20231208185701120</t>
  </si>
  <si>
    <t>晏创</t>
  </si>
  <si>
    <t>A2023120901411778</t>
  </si>
  <si>
    <t>姜果</t>
  </si>
  <si>
    <t>A2023120908384760</t>
  </si>
  <si>
    <t>崔浩</t>
  </si>
  <si>
    <t>A2023120911151351</t>
  </si>
  <si>
    <t>胡良</t>
  </si>
  <si>
    <t>iPhone 15 </t>
  </si>
  <si>
    <t>A20231209134213118</t>
  </si>
  <si>
    <t>师艺</t>
  </si>
  <si>
    <t>A20231209134343123</t>
  </si>
  <si>
    <t>史雷豪</t>
  </si>
  <si>
    <t>A2023120915183252</t>
  </si>
  <si>
    <t>郑颖馨</t>
  </si>
  <si>
    <t>A20231209153509105</t>
  </si>
  <si>
    <t>叶发全</t>
  </si>
  <si>
    <t>A202312091800343</t>
  </si>
  <si>
    <t>张思源</t>
  </si>
  <si>
    <t>A20231210005539130</t>
  </si>
  <si>
    <t>陈志伟</t>
  </si>
  <si>
    <t>A2023121005282015</t>
  </si>
  <si>
    <t>樊事军</t>
  </si>
  <si>
    <t>A202312101101543</t>
  </si>
  <si>
    <t>赵芳燕</t>
  </si>
  <si>
    <t>A2023121011043616</t>
  </si>
  <si>
    <t>徐金</t>
  </si>
  <si>
    <t>A2023121012054416</t>
  </si>
  <si>
    <t>李鸿来</t>
  </si>
  <si>
    <t>A20231210135310137</t>
  </si>
  <si>
    <t>周恩巧</t>
  </si>
  <si>
    <t>A20231210135827160</t>
  </si>
  <si>
    <t>赵松</t>
  </si>
  <si>
    <t>A2023121014240166</t>
  </si>
  <si>
    <t>傅志耿</t>
  </si>
  <si>
    <t>A2023121016410890</t>
  </si>
  <si>
    <t>华小颖</t>
  </si>
  <si>
    <t>A2023121018345734</t>
  </si>
  <si>
    <t>王子轩</t>
  </si>
  <si>
    <t>Mate 60 Pro+</t>
  </si>
  <si>
    <t>A2023121018490757</t>
  </si>
  <si>
    <t>张靓文</t>
  </si>
  <si>
    <t>A2023121107373240</t>
  </si>
  <si>
    <t>王安栋</t>
  </si>
  <si>
    <t>A2023121111153862</t>
  </si>
  <si>
    <t>阮玉德</t>
  </si>
  <si>
    <t>A2023121113255298</t>
  </si>
  <si>
    <t>杨康</t>
  </si>
  <si>
    <t>A20231211133228112</t>
  </si>
  <si>
    <t>徐睿伶</t>
  </si>
  <si>
    <t>A20231211145005171</t>
  </si>
  <si>
    <t>张世权</t>
  </si>
  <si>
    <t>A20231211145313181</t>
  </si>
  <si>
    <t>孙家鹏</t>
  </si>
  <si>
    <t xml:space="preserve">iPhone 15 Pro </t>
  </si>
  <si>
    <t>A2023121115255874</t>
  </si>
  <si>
    <t>郭正志</t>
  </si>
  <si>
    <t>A2023121115310086</t>
  </si>
  <si>
    <t>郑国</t>
  </si>
  <si>
    <t>A20231211154622117</t>
  </si>
  <si>
    <t>杨嘉伟</t>
  </si>
  <si>
    <t>A2023121116453894</t>
  </si>
  <si>
    <t>袁海波</t>
  </si>
  <si>
    <t>A2023121208243942</t>
  </si>
  <si>
    <t>安诗尧</t>
  </si>
  <si>
    <t>A2023121211111037</t>
  </si>
  <si>
    <t>解锦涛</t>
  </si>
  <si>
    <t>A2023121212175066</t>
  </si>
  <si>
    <t>刘常凯</t>
  </si>
  <si>
    <t>A20231212124631161</t>
  </si>
  <si>
    <t>狄文强</t>
  </si>
  <si>
    <t>A20231212135258124</t>
  </si>
  <si>
    <t>欧忠平</t>
  </si>
  <si>
    <t>A2023121214250093</t>
  </si>
  <si>
    <t>A20231212143353117</t>
  </si>
  <si>
    <t>周加伟</t>
  </si>
  <si>
    <t>A20231212145010172</t>
  </si>
  <si>
    <t>肖红文</t>
  </si>
  <si>
    <t>A20231212153048110</t>
  </si>
  <si>
    <t>岳云飞</t>
  </si>
  <si>
    <t>A2023121217070225</t>
  </si>
  <si>
    <t>白顺德</t>
  </si>
  <si>
    <t>A202312121907568</t>
  </si>
  <si>
    <t>柯尊辉</t>
  </si>
  <si>
    <t>A202312130900291</t>
  </si>
  <si>
    <t>洪太峰</t>
  </si>
  <si>
    <t>A20231213102552103</t>
  </si>
  <si>
    <t>魏佳思</t>
  </si>
  <si>
    <t>A202312131204458</t>
  </si>
  <si>
    <t>汪静</t>
  </si>
  <si>
    <t>iPhone 15 Pro  </t>
  </si>
  <si>
    <t>A20231213114435151</t>
  </si>
  <si>
    <t>尚学敏</t>
  </si>
  <si>
    <t>A20231213124603137</t>
  </si>
  <si>
    <t>林明钿</t>
  </si>
  <si>
    <t>A2023121314112540</t>
  </si>
  <si>
    <t>李晋</t>
  </si>
  <si>
    <t>A2023121315084435</t>
  </si>
  <si>
    <t>林领胜</t>
  </si>
  <si>
    <t>A2023121315203174</t>
  </si>
  <si>
    <t>张垲滢</t>
  </si>
  <si>
    <t>A20231213155941187</t>
  </si>
  <si>
    <t>杨佳惠</t>
  </si>
  <si>
    <t>A20231213165548183</t>
  </si>
  <si>
    <t>杨百玲</t>
  </si>
  <si>
    <t>A2023121319202418</t>
  </si>
  <si>
    <t>向湉</t>
  </si>
  <si>
    <t>A2023121403331418</t>
  </si>
  <si>
    <t>史佳鑫</t>
  </si>
  <si>
    <t>A2023121408244230</t>
  </si>
  <si>
    <t>闫菀东</t>
  </si>
  <si>
    <t>A2023121409104610</t>
  </si>
  <si>
    <t>唐明轩</t>
  </si>
  <si>
    <t>A2023121415130541</t>
  </si>
  <si>
    <t>金佰雪</t>
  </si>
  <si>
    <t>A20231214155123170</t>
  </si>
  <si>
    <t>王越</t>
  </si>
  <si>
    <t>A20231214155754191</t>
  </si>
  <si>
    <t>王雪</t>
  </si>
  <si>
    <t>A2023121416240064</t>
  </si>
  <si>
    <t>刘鑫</t>
  </si>
  <si>
    <t>A20231214165828189</t>
  </si>
  <si>
    <t>郁晨瑶</t>
  </si>
  <si>
    <t>A2023121417124141</t>
  </si>
  <si>
    <t>李佳诺</t>
  </si>
  <si>
    <t>A2023121417130343</t>
  </si>
  <si>
    <t>雷肖肖</t>
  </si>
  <si>
    <t>A20231214174946122</t>
  </si>
  <si>
    <t>何银银</t>
  </si>
  <si>
    <t>A202312142115575</t>
  </si>
  <si>
    <t>张婉容</t>
  </si>
  <si>
    <t>A2023121508505125</t>
  </si>
  <si>
    <t>吴杰</t>
  </si>
  <si>
    <t>A2023121511171145</t>
  </si>
  <si>
    <t>汪佳</t>
  </si>
  <si>
    <t>A20231215115527152</t>
  </si>
  <si>
    <t>彭雨晴</t>
  </si>
  <si>
    <t>A2023121512133236</t>
  </si>
  <si>
    <t>黄佳玲</t>
  </si>
  <si>
    <t>A20231215135344143</t>
  </si>
  <si>
    <t>宋佳丽</t>
  </si>
  <si>
    <t>A20231215145728223</t>
  </si>
  <si>
    <t>黄逸芳</t>
  </si>
  <si>
    <t>A20231215153225126</t>
  </si>
  <si>
    <t>邝凯欣</t>
  </si>
  <si>
    <t>A2023121516222375</t>
  </si>
  <si>
    <t>单士刚</t>
  </si>
  <si>
    <t>A20231215174247110</t>
  </si>
  <si>
    <t>潘文远</t>
  </si>
  <si>
    <t>A2023121611305456</t>
  </si>
  <si>
    <t>邓晓珏</t>
  </si>
  <si>
    <t>A2023121611372573</t>
  </si>
  <si>
    <t>喻雯雯</t>
  </si>
  <si>
    <t>A20231216123506103</t>
  </si>
  <si>
    <t>陈康明</t>
  </si>
  <si>
    <t>A20231216124708137</t>
  </si>
  <si>
    <t>张宇寰</t>
  </si>
  <si>
    <t>A2023121615182053</t>
  </si>
  <si>
    <t>王海琴</t>
  </si>
  <si>
    <t>A2023121617265062</t>
  </si>
  <si>
    <t>陆嘉毅</t>
  </si>
  <si>
    <t>A2023121611110123</t>
  </si>
  <si>
    <t>楼鑫荣</t>
  </si>
  <si>
    <t>A2023121601152413</t>
  </si>
  <si>
    <t>朱恒仪</t>
  </si>
  <si>
    <t>A2023121612070617</t>
  </si>
  <si>
    <t>程晨</t>
  </si>
  <si>
    <t>Mate 60 Pro</t>
  </si>
  <si>
    <t>A2023121619430941</t>
  </si>
  <si>
    <t>俞泽民</t>
  </si>
  <si>
    <t>A2023121709095810</t>
  </si>
  <si>
    <t>王孟伟</t>
  </si>
  <si>
    <t>A2023121711081312</t>
  </si>
  <si>
    <t>张泽怡</t>
  </si>
  <si>
    <t>A2023121711374760</t>
  </si>
  <si>
    <t>曾迪</t>
  </si>
  <si>
    <t>A2023121711471474</t>
  </si>
  <si>
    <t>徐杰</t>
  </si>
  <si>
    <t>A202312171203528</t>
  </si>
  <si>
    <t>申海威</t>
  </si>
  <si>
    <t>A20231217125008112</t>
  </si>
  <si>
    <t>校安</t>
  </si>
  <si>
    <t>A2023121713102618</t>
  </si>
  <si>
    <t>李梦莹</t>
  </si>
  <si>
    <t>A2023121714103621</t>
  </si>
  <si>
    <t>丁绍江</t>
  </si>
  <si>
    <t>A2023121714223453</t>
  </si>
  <si>
    <t>郇玉涵</t>
  </si>
  <si>
    <t>A20231217144339101</t>
  </si>
  <si>
    <t>冀腾</t>
  </si>
  <si>
    <t>A2023121715072611</t>
  </si>
  <si>
    <t>尹凯旋</t>
  </si>
  <si>
    <t>A20231217155844168</t>
  </si>
  <si>
    <t>张程</t>
  </si>
  <si>
    <t>A202312180504422</t>
  </si>
  <si>
    <t>金芮绮</t>
  </si>
  <si>
    <t>A2023121807363922</t>
  </si>
  <si>
    <t>周文琦</t>
  </si>
  <si>
    <t>A2023121808550843</t>
  </si>
  <si>
    <t>A2023121810142136</t>
  </si>
  <si>
    <t>杨晓静</t>
  </si>
  <si>
    <t>A2023121810161645</t>
  </si>
  <si>
    <t>程若轩</t>
  </si>
  <si>
    <t>A20231218104122124</t>
  </si>
  <si>
    <t>高昂</t>
  </si>
  <si>
    <t>A20231218113754142</t>
  </si>
  <si>
    <t>王绎博</t>
  </si>
  <si>
    <t>A20231218115325182</t>
  </si>
  <si>
    <t>邓伟健</t>
  </si>
  <si>
    <t>A20231218134932125</t>
  </si>
  <si>
    <t>赵诗奕</t>
  </si>
  <si>
    <t>A20231218153838111</t>
  </si>
  <si>
    <t>何雨薇</t>
  </si>
  <si>
    <t>A20231218155425157</t>
  </si>
  <si>
    <t>董磊磊</t>
  </si>
  <si>
    <t>AirPods Pro</t>
  </si>
  <si>
    <t>A20231218165336171</t>
  </si>
  <si>
    <t>杨宇</t>
  </si>
  <si>
    <t>A202312181900232</t>
  </si>
  <si>
    <t>施子凡</t>
  </si>
  <si>
    <t>A202312190806394</t>
  </si>
  <si>
    <t>段茹玉</t>
  </si>
  <si>
    <t>A20231219094749108</t>
  </si>
  <si>
    <t>韩杨</t>
  </si>
  <si>
    <t>A2023121910101428</t>
  </si>
  <si>
    <t>A2023121910122234</t>
  </si>
  <si>
    <t>A2023121910353796</t>
  </si>
  <si>
    <t>郑枫</t>
  </si>
  <si>
    <t>A20231219115532160</t>
  </si>
  <si>
    <t>刘彬</t>
  </si>
  <si>
    <t>A20231219125717174</t>
  </si>
  <si>
    <t>郝哲欣</t>
  </si>
  <si>
    <t>A2023121913024713</t>
  </si>
  <si>
    <t>周俊</t>
  </si>
  <si>
    <t>A2023121913051422</t>
  </si>
  <si>
    <t>邹生财</t>
  </si>
  <si>
    <t>A20231219135209144</t>
  </si>
  <si>
    <t>冼皓霖</t>
  </si>
  <si>
    <t>A2023121914225571</t>
  </si>
  <si>
    <t>徐侠胜</t>
  </si>
  <si>
    <t>A20231219145059175</t>
  </si>
  <si>
    <t>陈佳伟</t>
  </si>
  <si>
    <t>A20231219153247112</t>
  </si>
  <si>
    <t>王帅</t>
  </si>
  <si>
    <t>A20231219155556200</t>
  </si>
  <si>
    <t>刘晓曼</t>
  </si>
  <si>
    <t>A202312191601294</t>
  </si>
  <si>
    <t>李欢</t>
  </si>
  <si>
    <t>A2023122000571459</t>
  </si>
  <si>
    <t>安培</t>
  </si>
  <si>
    <t>A20231220103943102</t>
  </si>
  <si>
    <t>赵广鑫</t>
  </si>
  <si>
    <t>A20231220124303112</t>
  </si>
  <si>
    <t>王涤尘</t>
  </si>
  <si>
    <t>A20231220135513163</t>
  </si>
  <si>
    <t>王书杰</t>
  </si>
  <si>
    <t>A20231220135907177</t>
  </si>
  <si>
    <t>邹铭晨</t>
  </si>
  <si>
    <t>A20231220145011160</t>
  </si>
  <si>
    <t>谢欣蕊</t>
  </si>
  <si>
    <t>A20231220145029161</t>
  </si>
  <si>
    <t>常明凯</t>
  </si>
  <si>
    <t>A2023122015100932</t>
  </si>
  <si>
    <t>闫国建</t>
  </si>
  <si>
    <t>A2023122015185062</t>
  </si>
  <si>
    <t>王标</t>
  </si>
  <si>
    <t>A2023122015191864</t>
  </si>
  <si>
    <t>钱勇</t>
  </si>
  <si>
    <t>A2023122016231997</t>
  </si>
  <si>
    <t>郑章磊</t>
  </si>
  <si>
    <t>A20231220165434211</t>
  </si>
  <si>
    <t>汪柏根</t>
  </si>
  <si>
    <t>A2023122017193177</t>
  </si>
  <si>
    <t>管俊翔</t>
  </si>
  <si>
    <t>A2023122017202983</t>
  </si>
  <si>
    <t>王华健</t>
  </si>
  <si>
    <t>A2023122018195937</t>
  </si>
  <si>
    <t>朱慧彬</t>
  </si>
  <si>
    <t>A2023122111274091</t>
  </si>
  <si>
    <t>万一媛</t>
  </si>
  <si>
    <t>A20231221115809204</t>
  </si>
  <si>
    <t>付帅</t>
  </si>
  <si>
    <t>A20231221124812106</t>
  </si>
  <si>
    <t>刘文彬</t>
  </si>
  <si>
    <t>A2023122113273466</t>
  </si>
  <si>
    <t>刘嘉琪</t>
  </si>
  <si>
    <t>A2023122114043013</t>
  </si>
  <si>
    <t>于洪章</t>
  </si>
  <si>
    <t>A2023122114183953</t>
  </si>
  <si>
    <t>万中平</t>
  </si>
  <si>
    <t>A2023122114191555</t>
  </si>
  <si>
    <t>邹娜</t>
  </si>
  <si>
    <t>A2023122114205262</t>
  </si>
  <si>
    <t>骆廷</t>
  </si>
  <si>
    <t>A20231221144643167</t>
  </si>
  <si>
    <t>李平</t>
  </si>
  <si>
    <t>A2023122115135752</t>
  </si>
  <si>
    <t>程云遥</t>
  </si>
  <si>
    <t>A2023122115180867</t>
  </si>
  <si>
    <t>赵业成</t>
  </si>
  <si>
    <t>A20231221155421199</t>
  </si>
  <si>
    <t>赵磊</t>
  </si>
  <si>
    <t>A2023122116080435</t>
  </si>
  <si>
    <t>沈飞飞</t>
  </si>
  <si>
    <t>A2023122116080537</t>
  </si>
  <si>
    <t>史鑫博</t>
  </si>
  <si>
    <t>A2023122116220781</t>
  </si>
  <si>
    <t>于海鸥</t>
  </si>
  <si>
    <t>A2023122116230285</t>
  </si>
  <si>
    <t>王梦凡</t>
  </si>
  <si>
    <t>A20231221165946214</t>
  </si>
  <si>
    <t>王吉鑫</t>
  </si>
  <si>
    <t>A202312211905352</t>
  </si>
  <si>
    <t>杨勇</t>
  </si>
  <si>
    <t>A20231222103726117</t>
  </si>
  <si>
    <t>陈晨</t>
  </si>
  <si>
    <t>A2023122211221379</t>
  </si>
  <si>
    <t>廖润楷</t>
  </si>
  <si>
    <t>A20231222144450147</t>
  </si>
  <si>
    <t>张靖</t>
  </si>
  <si>
    <t>A2023122219323826</t>
  </si>
  <si>
    <t>文芯</t>
  </si>
  <si>
    <t>A2023122220101210</t>
  </si>
  <si>
    <t>王文睿</t>
  </si>
  <si>
    <t>A2023122314371476</t>
  </si>
  <si>
    <t>胡凯凯</t>
  </si>
  <si>
    <t>A20231223165410185</t>
  </si>
  <si>
    <t>宋操</t>
  </si>
  <si>
    <t>A2023122414394591</t>
  </si>
  <si>
    <t>王轩</t>
  </si>
  <si>
    <t>A2023122415071936</t>
  </si>
  <si>
    <t>倪钢</t>
  </si>
  <si>
    <t>A20231224155752159</t>
  </si>
  <si>
    <t>王会</t>
  </si>
  <si>
    <t>A20231224155937163</t>
  </si>
  <si>
    <t>谢朋航</t>
  </si>
  <si>
    <t>A2023122417425085</t>
  </si>
  <si>
    <t>梅悦</t>
  </si>
  <si>
    <t>A20231225145528229</t>
  </si>
  <si>
    <t>刘孝东</t>
  </si>
  <si>
    <t>A20231225163535144</t>
  </si>
  <si>
    <t>普浩</t>
  </si>
  <si>
    <t>A20231225173846142</t>
  </si>
  <si>
    <t>邹云飞</t>
  </si>
  <si>
    <t>A2023122518472073</t>
  </si>
  <si>
    <t>王晶</t>
  </si>
  <si>
    <t>A2023122519281124</t>
  </si>
  <si>
    <t>许峰</t>
  </si>
  <si>
    <t>A2023122607393229</t>
  </si>
  <si>
    <t>陈凌宇</t>
  </si>
  <si>
    <t>A2023122608210523</t>
  </si>
  <si>
    <t>张艺</t>
  </si>
  <si>
    <t>A2023122609223141</t>
  </si>
  <si>
    <t>林海香</t>
  </si>
  <si>
    <t>A20231226155200181</t>
  </si>
  <si>
    <t>余浩</t>
  </si>
  <si>
    <t>A20231226164848175</t>
  </si>
  <si>
    <t>庞克君</t>
  </si>
  <si>
    <r>
      <rPr>
        <sz val="11"/>
        <color rgb="FF000000"/>
        <rFont val="Calibri"/>
        <charset val="134"/>
        <scheme val="minor"/>
      </rPr>
      <t>M</t>
    </r>
    <r>
      <rPr>
        <sz val="11"/>
        <color rgb="FF000000"/>
        <rFont val="Calibri"/>
        <charset val="134"/>
        <scheme val="minor"/>
      </rPr>
      <t>ate 60 Pro</t>
    </r>
  </si>
  <si>
    <t>3429.48 </t>
  </si>
  <si>
    <t>A2023122617065518</t>
  </si>
  <si>
    <t>董华娇</t>
  </si>
  <si>
    <t>A2023122618120218</t>
  </si>
  <si>
    <t>孙昕聪</t>
  </si>
  <si>
    <t>A2023122618225540</t>
  </si>
  <si>
    <t>池怡泉</t>
  </si>
  <si>
    <t>A20231227152646108</t>
  </si>
  <si>
    <t>田敏</t>
  </si>
  <si>
    <t>A20231227155056207</t>
  </si>
  <si>
    <t>罗开宇</t>
  </si>
  <si>
    <t>A2023122716120247</t>
  </si>
  <si>
    <t>刘泽平</t>
  </si>
  <si>
    <t>A20231227165900208</t>
  </si>
  <si>
    <t>张茜</t>
  </si>
  <si>
    <t>A2023122717042012</t>
  </si>
  <si>
    <t>李江丽</t>
  </si>
  <si>
    <t>A2023122717165437</t>
  </si>
  <si>
    <t>童杰</t>
  </si>
  <si>
    <t>A2023122717293266</t>
  </si>
  <si>
    <t>吴思宇</t>
  </si>
  <si>
    <t>A2023122719331076</t>
  </si>
  <si>
    <t>程银</t>
  </si>
  <si>
    <t>A202312272004005</t>
  </si>
  <si>
    <t>杨春军</t>
  </si>
  <si>
    <t>A2023122800292644</t>
  </si>
  <si>
    <t>张馨儿</t>
  </si>
  <si>
    <t>A20231228113244114</t>
  </si>
  <si>
    <t>王泽芳</t>
  </si>
  <si>
    <t>A20231228115412193</t>
  </si>
  <si>
    <t>王勇</t>
  </si>
  <si>
    <t>A2023122812263293</t>
  </si>
  <si>
    <t>李智强</t>
  </si>
  <si>
    <t>A2023122813350797</t>
  </si>
  <si>
    <t>刘芳</t>
  </si>
  <si>
    <t>A20231228124429129</t>
  </si>
  <si>
    <t>郭琼</t>
  </si>
  <si>
    <t>A2023122813194548</t>
  </si>
  <si>
    <t>樊赛男</t>
  </si>
  <si>
    <t>A20231228135015135</t>
  </si>
  <si>
    <t>李一航</t>
  </si>
  <si>
    <t xml:space="preserve">iPhone 15  </t>
  </si>
  <si>
    <t>A20231228144025154</t>
  </si>
  <si>
    <t>万晓云</t>
  </si>
  <si>
    <t>A2023122910303078</t>
  </si>
  <si>
    <t>周陵云</t>
  </si>
  <si>
    <t>华为 Mate 60 Pro</t>
  </si>
  <si>
    <t>A20231229104749116</t>
  </si>
  <si>
    <t>刘英</t>
  </si>
  <si>
    <t>A2023122917183143</t>
  </si>
  <si>
    <t>陈浩岩</t>
  </si>
  <si>
    <t>A20231229152920103</t>
  </si>
  <si>
    <t>闫海涛</t>
  </si>
  <si>
    <t>A20231229165127180</t>
  </si>
  <si>
    <t>黄子华</t>
  </si>
  <si>
    <t>A2023122919305621</t>
  </si>
  <si>
    <t>乔迅</t>
  </si>
  <si>
    <t>A2023123012265776</t>
  </si>
  <si>
    <t>沈晶</t>
  </si>
  <si>
    <t>A2023123016283158</t>
  </si>
  <si>
    <t>王恒磊</t>
  </si>
  <si>
    <t>A20231230165518108</t>
  </si>
  <si>
    <t>安明健</t>
  </si>
  <si>
    <t>A2023123017084019</t>
  </si>
  <si>
    <t>马娇</t>
  </si>
  <si>
    <t>A202312301800041</t>
  </si>
  <si>
    <t>雷蕾</t>
  </si>
  <si>
    <t>A2023123020154610</t>
  </si>
  <si>
    <t>龚清清</t>
  </si>
  <si>
    <t>以上已投保</t>
  </si>
  <si>
    <t>A2023123109174019</t>
  </si>
  <si>
    <t>王春英</t>
  </si>
  <si>
    <t>A2023123114482399</t>
  </si>
  <si>
    <t>张闫帅</t>
  </si>
  <si>
    <t>A20231231145757113</t>
  </si>
  <si>
    <t>常建国</t>
  </si>
  <si>
    <t>A202312311601476</t>
  </si>
  <si>
    <t>林一林</t>
  </si>
  <si>
    <t>A2023123116230953</t>
  </si>
  <si>
    <t>宗梁玉</t>
  </si>
  <si>
    <t>A2023123116414494</t>
  </si>
  <si>
    <t>彭乾</t>
  </si>
  <si>
    <t>A2023123117410766</t>
  </si>
  <si>
    <t>孙静敏</t>
  </si>
  <si>
    <t>A2023123109460357</t>
  </si>
  <si>
    <t>崔瑶</t>
  </si>
  <si>
    <t>A20240102124059111</t>
  </si>
  <si>
    <t>贾浩聪</t>
  </si>
  <si>
    <t>A2024010214124233</t>
  </si>
  <si>
    <t>李高洋</t>
  </si>
  <si>
    <t>A2024010214160143</t>
  </si>
  <si>
    <t>黄涛</t>
  </si>
  <si>
    <t>A2024010214174953</t>
  </si>
  <si>
    <t>A2024010214191055</t>
  </si>
  <si>
    <t>薛吉岭</t>
  </si>
  <si>
    <t>A2024010214295294</t>
  </si>
  <si>
    <t>王肖雪</t>
  </si>
  <si>
    <t>A20240102143216103</t>
  </si>
  <si>
    <t>王思源</t>
  </si>
  <si>
    <t>A2024010215071830</t>
  </si>
  <si>
    <t>罗建强</t>
  </si>
  <si>
    <t>A20240102144426139</t>
  </si>
  <si>
    <t>杨帆</t>
  </si>
  <si>
    <t>A20240102145026165</t>
  </si>
  <si>
    <t>牛广兴</t>
  </si>
  <si>
    <t>A20240102145356179</t>
  </si>
  <si>
    <t>许奇</t>
  </si>
  <si>
    <t>A20240102145433182</t>
  </si>
  <si>
    <t>张燕楠</t>
  </si>
  <si>
    <t>A2024010215180465</t>
  </si>
  <si>
    <t>杜青</t>
  </si>
  <si>
    <t>A20240102153725145</t>
  </si>
  <si>
    <t>李昀键</t>
  </si>
  <si>
    <t>A20240102155741205</t>
  </si>
  <si>
    <t>高立平</t>
  </si>
  <si>
    <t>A2024010216062525</t>
  </si>
  <si>
    <t>刘强</t>
  </si>
  <si>
    <t>A2024010216071830</t>
  </si>
  <si>
    <t>陈文玲</t>
  </si>
  <si>
    <t>A2024010216105856</t>
  </si>
  <si>
    <t>覃雅云</t>
  </si>
  <si>
    <t>A2024010218142824</t>
  </si>
  <si>
    <t>高双双</t>
  </si>
  <si>
    <t>A20240103104805170</t>
  </si>
  <si>
    <t>朱佳乐</t>
  </si>
  <si>
    <t>A20240103115242199</t>
  </si>
  <si>
    <t>侯炯尧</t>
  </si>
  <si>
    <t>A20240103124736134</t>
  </si>
  <si>
    <t>吕煊德</t>
  </si>
  <si>
    <t>A2024010307181321</t>
  </si>
  <si>
    <t>李冉</t>
  </si>
  <si>
    <t>A2024010309104316</t>
  </si>
  <si>
    <t>陈天宇</t>
  </si>
  <si>
    <t>A202401031103279</t>
  </si>
  <si>
    <t>贺涵</t>
  </si>
  <si>
    <t>A20240103114920189</t>
  </si>
  <si>
    <t>王梅娟</t>
  </si>
  <si>
    <t>A20240103115525214</t>
  </si>
  <si>
    <t>刘付辉梅</t>
  </si>
  <si>
    <t>A2024010313071615</t>
  </si>
  <si>
    <t>张洁</t>
  </si>
  <si>
    <t>A2024010313081619</t>
  </si>
  <si>
    <t>冯紫薇</t>
  </si>
  <si>
    <t>A2024010313184440</t>
  </si>
  <si>
    <t>马斯健</t>
  </si>
  <si>
    <t>A2024010313275268</t>
  </si>
  <si>
    <t>陈铁英</t>
  </si>
  <si>
    <t>A2024010314152160</t>
  </si>
  <si>
    <t>陈松</t>
  </si>
  <si>
    <t>A20240103144640171</t>
  </si>
  <si>
    <t>孔维玉</t>
  </si>
  <si>
    <t>A20240103145907218</t>
  </si>
  <si>
    <t>赵岩</t>
  </si>
  <si>
    <t>A2024010315020411</t>
  </si>
  <si>
    <t>金环</t>
  </si>
  <si>
    <t>A2024010315112069</t>
  </si>
  <si>
    <t>李明奇</t>
  </si>
  <si>
    <t>A2024010315135683</t>
  </si>
  <si>
    <t>彭燕</t>
  </si>
  <si>
    <t>A20240103154033167</t>
  </si>
  <si>
    <t>刘宁</t>
  </si>
  <si>
    <t>A20240103154449187</t>
  </si>
  <si>
    <t>李佳龙</t>
  </si>
  <si>
    <t>A20240103155221218</t>
  </si>
  <si>
    <t>韩晓慧</t>
  </si>
  <si>
    <t>A20240103165743194</t>
  </si>
  <si>
    <t>李兵</t>
  </si>
  <si>
    <t>A2024010317113935</t>
  </si>
  <si>
    <t>王娜</t>
  </si>
  <si>
    <t>A2024010317280579</t>
  </si>
  <si>
    <t>宋承莹</t>
  </si>
  <si>
    <t>A2024010318403590</t>
  </si>
  <si>
    <t>陆晓庆</t>
  </si>
  <si>
    <t>A20240103155318223</t>
  </si>
  <si>
    <t>郑浩</t>
  </si>
  <si>
    <t>A2024010316222688</t>
  </si>
  <si>
    <t>王卓佳</t>
  </si>
  <si>
    <t>A20240103162720102</t>
  </si>
  <si>
    <t>景晶</t>
  </si>
  <si>
    <t>A20240103162832107</t>
  </si>
  <si>
    <t>明贵芬</t>
  </si>
  <si>
    <t>A2024010318044227</t>
  </si>
  <si>
    <t>陈胜鑫</t>
  </si>
  <si>
    <t>A2024010318463396</t>
  </si>
  <si>
    <t>李虓远</t>
  </si>
  <si>
    <t>A20240103143120106</t>
  </si>
  <si>
    <t>陈旭</t>
  </si>
  <si>
    <t>A20240103155356228</t>
  </si>
  <si>
    <t>丁谷</t>
  </si>
  <si>
    <t>A2024010400223014</t>
  </si>
  <si>
    <t>张晨</t>
  </si>
  <si>
    <t>A2024010403513111</t>
  </si>
  <si>
    <t>闫广亮</t>
  </si>
  <si>
    <t>A2024010409272133</t>
  </si>
  <si>
    <t>胡飞</t>
  </si>
  <si>
    <t>A2024010409594597</t>
  </si>
  <si>
    <t>李金</t>
  </si>
  <si>
    <t>A2024010410150747</t>
  </si>
  <si>
    <t>王绍刚</t>
  </si>
  <si>
    <t>A2024010410260675</t>
  </si>
  <si>
    <t>蔡方园</t>
  </si>
  <si>
    <t>A2024010411093531</t>
  </si>
  <si>
    <t>宋鑫刚</t>
  </si>
  <si>
    <t>A2024010411124242</t>
  </si>
  <si>
    <t>王亚婷</t>
  </si>
  <si>
    <t>A2024010411174363</t>
  </si>
  <si>
    <t>苏大卫</t>
  </si>
  <si>
    <t>A20240104115046159</t>
  </si>
  <si>
    <t>王凯</t>
  </si>
  <si>
    <t>A2024010412092023</t>
  </si>
  <si>
    <t>宫增伟</t>
  </si>
  <si>
    <t>A2024010412261078</t>
  </si>
  <si>
    <t>郑鹏峰</t>
  </si>
  <si>
    <t>A20240104125741172</t>
  </si>
  <si>
    <t>史国奇</t>
  </si>
  <si>
    <t>A2024010413125434</t>
  </si>
  <si>
    <t>李心茹</t>
  </si>
  <si>
    <t>A2024010414212293</t>
  </si>
  <si>
    <t>苗琪琪</t>
  </si>
  <si>
    <t>A20240104142553106</t>
  </si>
  <si>
    <t>祝道宽</t>
  </si>
  <si>
    <t>A20240104145812232</t>
  </si>
  <si>
    <t>向洋</t>
  </si>
  <si>
    <t>A20240104153344141</t>
  </si>
  <si>
    <t>白兰兰</t>
  </si>
  <si>
    <t>A20240104163523118</t>
  </si>
  <si>
    <t>候方</t>
  </si>
  <si>
    <t>A20240104164337144</t>
  </si>
  <si>
    <t>李桂林</t>
  </si>
  <si>
    <t>A20240104164742158</t>
  </si>
  <si>
    <t>魏文昊</t>
  </si>
  <si>
    <t>A20240104164818159</t>
  </si>
  <si>
    <t>袁楚雯</t>
  </si>
  <si>
    <t>A2024010418215230</t>
  </si>
  <si>
    <t>崔文慧</t>
  </si>
  <si>
    <t>A2024010420110813</t>
  </si>
  <si>
    <t>陈沁</t>
  </si>
  <si>
    <t>A2024010411053223</t>
  </si>
  <si>
    <t>李维</t>
  </si>
  <si>
    <t>A20240104163909127</t>
  </si>
  <si>
    <t>邓立</t>
  </si>
  <si>
    <t>A2024010409312238</t>
  </si>
  <si>
    <t>王野</t>
  </si>
  <si>
    <t>A2024010411250890</t>
  </si>
  <si>
    <t>吴子杰</t>
  </si>
  <si>
    <t>A20240104114401142</t>
  </si>
  <si>
    <t>刘哲凡</t>
  </si>
  <si>
    <t>A2024010416262693</t>
  </si>
  <si>
    <t>顾艳辉</t>
  </si>
  <si>
    <t>A20240105154308198</t>
  </si>
  <si>
    <t>孟婷</t>
  </si>
  <si>
    <t>iPhone 15 Pro Max</t>
  </si>
  <si>
    <t>A20240106155449193</t>
  </si>
  <si>
    <t>罗文婷</t>
  </si>
  <si>
    <t>A20240106165905176</t>
  </si>
  <si>
    <t>李家杨</t>
  </si>
  <si>
    <t>A2024010617090337</t>
  </si>
  <si>
    <t>李灿灿</t>
  </si>
  <si>
    <t>A2024010618132431</t>
  </si>
  <si>
    <t>韩旺</t>
  </si>
  <si>
    <t>A2024010619165019</t>
  </si>
  <si>
    <t>李珊瑜</t>
  </si>
  <si>
    <t>A20240103175851168</t>
  </si>
  <si>
    <t>周建航</t>
  </si>
  <si>
    <t>A2024010613105633</t>
  </si>
  <si>
    <t>章毕武</t>
  </si>
  <si>
    <t>A20240106154617169</t>
  </si>
  <si>
    <t>张其华</t>
  </si>
  <si>
    <t>A20240106155436192</t>
  </si>
  <si>
    <t>李晓语</t>
  </si>
  <si>
    <t>A202401061909039</t>
  </si>
  <si>
    <t>宣汰和</t>
  </si>
  <si>
    <t>A2024010711293763</t>
  </si>
  <si>
    <t>单晨</t>
  </si>
  <si>
    <t>iPhone15</t>
  </si>
  <si>
    <t>A2024010712322187</t>
  </si>
  <si>
    <t>姜春雨</t>
  </si>
  <si>
    <t>A2024010713122229</t>
  </si>
  <si>
    <t>曹文玲</t>
  </si>
  <si>
    <t>A2024010713280464</t>
  </si>
  <si>
    <t>杨铭</t>
  </si>
  <si>
    <t>A2024010713343180</t>
  </si>
  <si>
    <t>程云霏</t>
  </si>
  <si>
    <t>A2024010714162353</t>
  </si>
  <si>
    <t>张磊</t>
  </si>
  <si>
    <t>A20240107153457106</t>
  </si>
  <si>
    <t>杜世帅</t>
  </si>
  <si>
    <t>A20240107154817151</t>
  </si>
  <si>
    <t>冯志庆</t>
  </si>
  <si>
    <t>A2024010716121622</t>
  </si>
  <si>
    <t>郝晓宇</t>
  </si>
  <si>
    <t>A2024010718533474</t>
  </si>
  <si>
    <t>王鑫琳</t>
  </si>
  <si>
    <t>A2024010810190069</t>
  </si>
  <si>
    <t>庞欣悦</t>
  </si>
  <si>
    <t>A20240108123543140</t>
  </si>
  <si>
    <t>黄亿衡</t>
  </si>
  <si>
    <t>A2024010813041812</t>
  </si>
  <si>
    <t>吴昊</t>
  </si>
  <si>
    <t>A2024010813185257</t>
  </si>
  <si>
    <t>李伟焱</t>
  </si>
  <si>
    <t>A20240108135625160</t>
  </si>
  <si>
    <t>庞俊怡</t>
  </si>
  <si>
    <t>A20240108142413102</t>
  </si>
  <si>
    <t>曹燕华</t>
  </si>
  <si>
    <t>A20240108143738164</t>
  </si>
  <si>
    <t>赵波</t>
  </si>
  <si>
    <t>A20240108145443260</t>
  </si>
  <si>
    <t>吴珍珍</t>
  </si>
  <si>
    <t>A2024010816163847</t>
  </si>
  <si>
    <t>吴修勇</t>
  </si>
  <si>
    <t>A20240108164839180</t>
  </si>
  <si>
    <t>陈豪泽</t>
  </si>
  <si>
    <t>A2024010817060224</t>
  </si>
  <si>
    <t>汪永康</t>
  </si>
  <si>
    <t>Apple Watch Series 9（铝金属）
星光色 /wifi /45mm</t>
  </si>
  <si>
    <t>A20240108172507103</t>
  </si>
  <si>
    <t>丁行</t>
  </si>
  <si>
    <t>A2024010812130349</t>
  </si>
  <si>
    <t>陈梦妹</t>
  </si>
  <si>
    <t>A20240109124122141</t>
  </si>
  <si>
    <t>陈平</t>
  </si>
  <si>
    <t>A2024010913033810</t>
  </si>
  <si>
    <t>赵瑞杰</t>
  </si>
  <si>
    <t>A20240109135919188</t>
  </si>
  <si>
    <t>郭腾龙</t>
  </si>
  <si>
    <t>A20240109143352131</t>
  </si>
  <si>
    <t>张嘉宁</t>
  </si>
  <si>
    <t>A20240109143725151</t>
  </si>
  <si>
    <t>秦征</t>
  </si>
  <si>
    <t>A20240109144819193</t>
  </si>
  <si>
    <t>吴国强</t>
  </si>
  <si>
    <t>A20240109144956205</t>
  </si>
  <si>
    <t>王威</t>
  </si>
  <si>
    <t>A20240109145427217</t>
  </si>
  <si>
    <t>沈贇</t>
  </si>
  <si>
    <t>A2024010916021911</t>
  </si>
  <si>
    <t>陈超</t>
  </si>
  <si>
    <t>A20240109164008168</t>
  </si>
  <si>
    <t>桂佳</t>
  </si>
  <si>
    <t>A20240109143753154</t>
  </si>
  <si>
    <t>李晓萍</t>
  </si>
  <si>
    <t>A2024010915162779</t>
  </si>
  <si>
    <t>杨芮淇</t>
  </si>
  <si>
    <t>A2024011008385054</t>
  </si>
  <si>
    <t>朱億琳</t>
  </si>
  <si>
    <t>A2024011009495392</t>
  </si>
  <si>
    <t>武智齐</t>
  </si>
  <si>
    <t>A202401101200231</t>
  </si>
  <si>
    <t>袁野</t>
  </si>
  <si>
    <t>A2024011012093522</t>
  </si>
  <si>
    <t>陈勇强</t>
  </si>
  <si>
    <t>A2024011013324898</t>
  </si>
  <si>
    <t>修德成</t>
  </si>
  <si>
    <t>A20240110134457132</t>
  </si>
  <si>
    <t>陈文君</t>
  </si>
  <si>
    <t>A20240110134949151</t>
  </si>
  <si>
    <t>刘阳</t>
  </si>
  <si>
    <t>A20240110135840175</t>
  </si>
  <si>
    <t>蓝宇俊</t>
  </si>
  <si>
    <t>A20240110174557168</t>
  </si>
  <si>
    <t>李珂</t>
  </si>
  <si>
    <t>A2024011018113427</t>
  </si>
  <si>
    <t>徐金鸽</t>
  </si>
  <si>
    <t>A2024011018224844</t>
  </si>
  <si>
    <t>蔡青园</t>
  </si>
  <si>
    <t>A20240110163300161</t>
  </si>
  <si>
    <t>王浩</t>
  </si>
  <si>
    <t>MacBook Air M1</t>
  </si>
  <si>
    <t>A2024011017275495</t>
  </si>
  <si>
    <t>黄晓磊</t>
  </si>
  <si>
    <t>AirPods (第三代)</t>
  </si>
  <si>
    <t>A2024011012172445</t>
  </si>
  <si>
    <t>曲静格</t>
  </si>
  <si>
    <t>A20240111153731146</t>
  </si>
  <si>
    <t>刘淑超</t>
  </si>
  <si>
    <t>A20240111153835150</t>
  </si>
  <si>
    <t>李贞</t>
  </si>
  <si>
    <t>A20240111115451222</t>
  </si>
  <si>
    <t>付文南</t>
  </si>
  <si>
    <t>A2024011116160882</t>
  </si>
  <si>
    <t>郑文进</t>
  </si>
  <si>
    <t>A2024011116185392</t>
  </si>
  <si>
    <t>冯衍起</t>
  </si>
  <si>
    <t>A20240111162204102</t>
  </si>
  <si>
    <t>安梦</t>
  </si>
  <si>
    <t>A20240111162604114</t>
  </si>
  <si>
    <t>高雪</t>
  </si>
  <si>
    <t>A20240111163640162</t>
  </si>
  <si>
    <t>郭金鑫</t>
  </si>
  <si>
    <t>A20240111164926214</t>
  </si>
  <si>
    <t>冯爱</t>
  </si>
  <si>
    <t>A20240111165411224</t>
  </si>
  <si>
    <t>A2024011117144342</t>
  </si>
  <si>
    <t>张泽文</t>
  </si>
  <si>
    <t>A2024011122303625</t>
  </si>
  <si>
    <t>韦卓锦</t>
  </si>
  <si>
    <t>A20240112165131191</t>
  </si>
  <si>
    <t>徐志勇</t>
  </si>
  <si>
    <t>A20240112155941241</t>
  </si>
  <si>
    <t>许国锴</t>
  </si>
  <si>
    <t>A2024011215223991</t>
  </si>
  <si>
    <t>王鸿宇</t>
  </si>
  <si>
    <t>A2024011215143958</t>
  </si>
  <si>
    <t>任田</t>
  </si>
  <si>
    <t>2024-01-12 15:14:39</t>
  </si>
  <si>
    <t>A2024011215025611</t>
  </si>
  <si>
    <t>邱清燕</t>
  </si>
  <si>
    <t>A202401121501548</t>
  </si>
  <si>
    <t>高莹</t>
  </si>
  <si>
    <t>A20240112145929273</t>
  </si>
  <si>
    <t>卫小兵</t>
  </si>
  <si>
    <t>A20240112133756117</t>
  </si>
  <si>
    <t>李亚鹏</t>
  </si>
  <si>
    <t>A2024011213292192</t>
  </si>
  <si>
    <t>刘继兆</t>
  </si>
  <si>
    <t>A202401131400151</t>
  </si>
  <si>
    <t>徐志军</t>
  </si>
  <si>
    <t>A2024011314070424</t>
  </si>
  <si>
    <t>杨翼泽</t>
  </si>
  <si>
    <t>A2023092408564034</t>
  </si>
  <si>
    <t>依冉</t>
  </si>
  <si>
    <t>已买断</t>
  </si>
  <si>
    <t>总融11781.84，线上已付租金3248.91，线下支付6432.93，优惠 200，押金抵扣1900 订单完结</t>
  </si>
  <si>
    <t>A2023120412405380</t>
  </si>
  <si>
    <t>孟皓</t>
  </si>
  <si>
    <t>买断=9623.79+1074</t>
  </si>
  <si>
    <t>A20231220124702121</t>
  </si>
  <si>
    <t>周雯</t>
  </si>
  <si>
    <t>A2023092510132541</t>
  </si>
  <si>
    <t>薄琴琴</t>
  </si>
  <si>
    <t>A2023111920152161</t>
  </si>
  <si>
    <t>吴锦斌</t>
  </si>
  <si>
    <t>A2023092509325833</t>
  </si>
  <si>
    <t>宋雨</t>
  </si>
  <si>
    <t>宁波展颂艺贸易有限公司</t>
  </si>
  <si>
    <t>91350503MA8UA2D367</t>
  </si>
  <si>
    <t>YYYYMM</t>
  </si>
  <si>
    <t>碎屏险</t>
  </si>
  <si>
    <t>碎屏险(1/0)</t>
  </si>
  <si>
    <t>首期1元(1/0)</t>
  </si>
  <si>
    <t>押金(1/0)</t>
  </si>
  <si>
    <t>买断(1/0)</t>
  </si>
  <si>
    <t>买断_手算</t>
  </si>
  <si>
    <t>行标签</t>
  </si>
  <si>
    <t>总计</t>
  </si>
  <si>
    <t>求和项:碎屏险(1/0)</t>
  </si>
  <si>
    <t>求和项:首期1元(1/0)</t>
  </si>
  <si>
    <t>求和项:押金(1/0)</t>
  </si>
  <si>
    <t>求和项:买断(1/0)</t>
  </si>
  <si>
    <t>计数项:订单号</t>
  </si>
  <si>
    <t>平均值项:押金</t>
  </si>
  <si>
    <t>6期(1/0)</t>
  </si>
  <si>
    <t>求和项:6期(1/0)</t>
  </si>
  <si>
    <t>月份</t>
  </si>
  <si>
    <t>列标签</t>
  </si>
  <si>
    <t>计数项:序号</t>
  </si>
  <si>
    <t>设备信息T0</t>
  </si>
  <si>
    <t>其他</t>
  </si>
  <si>
    <t>IPHONE14</t>
  </si>
  <si>
    <t>IPHONE15</t>
  </si>
  <si>
    <t>平均值项:买断_手算</t>
  </si>
  <si>
    <t>押金-平均值</t>
  </si>
  <si>
    <t>买断金-平均值</t>
  </si>
  <si>
    <t>订单量(左)</t>
  </si>
  <si>
    <t>碎屏险比例(右)</t>
  </si>
  <si>
    <t>首期1元比例(右)</t>
  </si>
  <si>
    <t>押金比例</t>
  </si>
  <si>
    <t>租即送比例</t>
  </si>
  <si>
    <t>6期比例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</si>
</sst>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\¥* #,##0.00_ ;_ \¥* \-#,##0.00_ ;_ \¥* &quot;-&quot;??_ ;_ @_ "/>
    <numFmt numFmtId="165" formatCode="yyyy/mm/dd\ hh:mm:ss"/>
    <numFmt numFmtId="166" formatCode="0.00_ "/>
    <numFmt numFmtId="167" formatCode="yyyy\-mm\-dd;@"/>
    <numFmt numFmtId="168" formatCode="0.0000"/>
    <numFmt numFmtId="173" formatCode="_(* #,##0_);_(* \(#,##0\);_(* &quot;-&quot;??_);_(@_)"/>
  </numFmts>
  <fonts count="7">
    <font>
      <sz val="11"/>
      <color rgb="FF000000"/>
      <name val="Calibri"/>
      <charset val="134"/>
      <scheme val="minor"/>
    </font>
    <font>
      <sz val="11"/>
      <color rgb="FF606266"/>
      <name val="Arial"/>
      <charset val="134"/>
    </font>
    <font>
      <sz val="11"/>
      <color rgb="FF000000"/>
      <name val="宋体"/>
      <charset val="134"/>
    </font>
    <font>
      <sz val="11"/>
      <color rgb="FFFF0000"/>
      <name val="Calibri"/>
      <charset val="134"/>
      <scheme val="minor"/>
    </font>
    <font>
      <sz val="36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E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5" fontId="2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5" fontId="2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164" fontId="0" fillId="3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/>
    </xf>
    <xf numFmtId="167" fontId="0" fillId="0" borderId="2" xfId="0" applyNumberFormat="1" applyFont="1" applyBorder="1" applyAlignment="1">
      <alignment horizontal="center" vertical="center"/>
    </xf>
    <xf numFmtId="167" fontId="0" fillId="5" borderId="2" xfId="0" applyNumberFormat="1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167" fontId="0" fillId="7" borderId="2" xfId="0" applyNumberFormat="1" applyFont="1" applyFill="1" applyBorder="1" applyAlignment="1">
      <alignment horizontal="center" vertical="center"/>
    </xf>
    <xf numFmtId="167" fontId="0" fillId="8" borderId="2" xfId="0" applyNumberFormat="1" applyFont="1" applyFill="1" applyBorder="1" applyAlignment="1">
      <alignment horizontal="center" vertical="center"/>
    </xf>
    <xf numFmtId="167" fontId="0" fillId="9" borderId="2" xfId="0" applyNumberFormat="1" applyFont="1" applyFill="1" applyBorder="1" applyAlignment="1">
      <alignment horizontal="center" vertical="center"/>
    </xf>
    <xf numFmtId="167" fontId="0" fillId="10" borderId="2" xfId="0" applyNumberFormat="1" applyFont="1" applyFill="1" applyBorder="1" applyAlignment="1">
      <alignment horizontal="center" vertical="center"/>
    </xf>
    <xf numFmtId="167" fontId="0" fillId="11" borderId="2" xfId="0" applyNumberFormat="1" applyFont="1" applyFill="1" applyBorder="1" applyAlignment="1">
      <alignment horizontal="center" vertical="center"/>
    </xf>
    <xf numFmtId="167" fontId="0" fillId="4" borderId="2" xfId="0" applyNumberFormat="1" applyFont="1" applyFill="1" applyBorder="1" applyAlignment="1">
      <alignment horizontal="center" vertical="center"/>
    </xf>
    <xf numFmtId="167" fontId="2" fillId="7" borderId="2" xfId="0" applyNumberFormat="1" applyFon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4" borderId="2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168" fontId="0" fillId="8" borderId="2" xfId="0" applyNumberFormat="1" applyFill="1" applyBorder="1">
      <alignment vertical="center"/>
    </xf>
    <xf numFmtId="0" fontId="4" fillId="7" borderId="0" xfId="0" applyFont="1" applyFill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3" applyFont="1" applyAlignment="1">
      <alignment vertical="center"/>
    </xf>
    <xf numFmtId="43" fontId="0" fillId="0" borderId="0" xfId="2" applyFont="1" applyAlignment="1">
      <alignment vertical="center"/>
    </xf>
    <xf numFmtId="173" fontId="0" fillId="0" borderId="0" xfId="2" applyNumberFormat="1" applyFont="1" applyAlignment="1">
      <alignment vertical="center"/>
    </xf>
  </cellXfs>
  <cellStyles count="4">
    <cellStyle name="千位分隔" xfId="2" builtinId="3"/>
    <cellStyle name="常规" xfId="0" builtinId="0"/>
    <cellStyle name="百分比" xfId="3" builtinId="5"/>
    <cellStyle name="货币" xfId="1" builtinId="4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机型统计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IPHONE14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Sheet1!$K$20:$K$24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Sheet1!$L$20:$L$24</c:f>
              <c:numCache>
                <c:formatCode>_(* #,##0_);_(* \(#,##0\);_(* "-"??_);_(@_)</c:formatCode>
                <c:ptCount val="5"/>
                <c:pt idx="0">
                  <c:v>92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56C-B593-D82BDCE3C315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IPHONE15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Sheet1!$K$20:$K$24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Sheet1!$M$20:$M$24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0</c:v>
                </c:pt>
                <c:pt idx="2">
                  <c:v>84</c:v>
                </c:pt>
                <c:pt idx="3">
                  <c:v>274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56C-B593-D82BDCE3C315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Sheet1!$K$20:$K$24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Sheet1!$N$20:$N$24</c:f>
              <c:numCache>
                <c:formatCode>_(* #,##0_);_(* \(#,##0\);_(* "-"??_);_(@_)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56C-B593-D82BDCE3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869136"/>
        <c:axId val="1966096992"/>
      </c:barChart>
      <c:dateAx>
        <c:axId val="19618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6992"/>
        <c:crosses val="autoZero"/>
        <c:auto val="1"/>
        <c:lblOffset val="100"/>
        <c:baseTimeUnit val="months"/>
      </c:dateAx>
      <c:valAx>
        <c:axId val="1966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押金-平均值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Sheet1!$A$29:$A$33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Sheet1!$B$29:$B$33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1871.0526315789473</c:v>
                </c:pt>
                <c:pt idx="3">
                  <c:v>1724.7422680412371</c:v>
                </c:pt>
                <c:pt idx="4">
                  <c:v>1620.1491176470588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2-4EED-B33F-484FF3201C13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买断金-平均值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Sheet1!$A$29:$A$33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Sheet1!$C$29:$C$33</c:f>
              <c:numCache>
                <c:formatCode>0</c:formatCode>
                <c:ptCount val="5"/>
                <c:pt idx="0">
                  <c:v>5017.0246153846138</c:v>
                </c:pt>
                <c:pt idx="1">
                  <c:v>4612.3418181818188</c:v>
                </c:pt>
                <c:pt idx="2">
                  <c:v>5575.56142857143</c:v>
                </c:pt>
                <c:pt idx="3">
                  <c:v>4824.9205833333244</c:v>
                </c:pt>
                <c:pt idx="4">
                  <c:v>4584.7369879518019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EED-B33F-484FF320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66384"/>
        <c:axId val="1810208592"/>
      </c:lineChart>
      <c:dateAx>
        <c:axId val="20774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08592"/>
        <c:crosses val="autoZero"/>
        <c:auto val="1"/>
        <c:lblOffset val="100"/>
        <c:baseTimeUnit val="months"/>
      </c:dateAx>
      <c:valAx>
        <c:axId val="18102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订单量(左)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117</c:v>
                </c:pt>
                <c:pt idx="1">
                  <c:v>11</c:v>
                </c:pt>
                <c:pt idx="2">
                  <c:v>84</c:v>
                </c:pt>
                <c:pt idx="3">
                  <c:v>283</c:v>
                </c:pt>
                <c:pt idx="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E-4CDD-BC6F-C2242630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410912"/>
        <c:axId val="1951817328"/>
      </c:lineChart>
      <c:lineChart>
        <c:grouping val="standard"/>
        <c:varyColors val="0"/>
        <c:ser>
          <c:idx val="1"/>
          <c:order val="1"/>
          <c:tx>
            <c:strRef>
              <c:f>Sheet1!$C$19</c:f>
              <c:strCache>
                <c:ptCount val="1"/>
                <c:pt idx="0">
                  <c:v>碎屏险比例(右)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Sheet1!$C$20:$C$24</c:f>
              <c:numCache>
                <c:formatCode>0%</c:formatCode>
                <c:ptCount val="5"/>
                <c:pt idx="0">
                  <c:v>0.17094017094017094</c:v>
                </c:pt>
                <c:pt idx="1">
                  <c:v>0.27272727272727271</c:v>
                </c:pt>
                <c:pt idx="2">
                  <c:v>5.9523809523809521E-2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E-4CDD-BC6F-C22426300ED7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首期1元比例(右)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Sheet1!$D$20:$D$24</c:f>
              <c:numCache>
                <c:formatCode>0%</c:formatCode>
                <c:ptCount val="5"/>
                <c:pt idx="0">
                  <c:v>0.17094017094017094</c:v>
                </c:pt>
                <c:pt idx="1">
                  <c:v>0.18181818181818182</c:v>
                </c:pt>
                <c:pt idx="2">
                  <c:v>0</c:v>
                </c:pt>
                <c:pt idx="3">
                  <c:v>0.15901060070671377</c:v>
                </c:pt>
                <c:pt idx="4">
                  <c:v>0.37575757575757573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E-4CDD-BC6F-C2242630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58928"/>
        <c:axId val="2080249488"/>
      </c:lineChart>
      <c:dateAx>
        <c:axId val="19764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17328"/>
        <c:crosses val="autoZero"/>
        <c:auto val="1"/>
        <c:lblOffset val="100"/>
        <c:baseTimeUnit val="months"/>
      </c:dateAx>
      <c:valAx>
        <c:axId val="19518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0912"/>
        <c:crosses val="autoZero"/>
        <c:crossBetween val="between"/>
      </c:valAx>
      <c:valAx>
        <c:axId val="2080249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8928"/>
        <c:crosses val="max"/>
        <c:crossBetween val="between"/>
      </c:valAx>
      <c:dateAx>
        <c:axId val="1970158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024948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押金比例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Sheet1!$F$20:$F$24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Sheet1!$G$20:$G$24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0.45238095238095238</c:v>
                </c:pt>
                <c:pt idx="3">
                  <c:v>0.34275618374558303</c:v>
                </c:pt>
                <c:pt idx="4">
                  <c:v>0.20606060606060606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7-4C1A-953F-5775BB3D19A1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租即送比例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Sheet1!$F$20:$F$24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Sheet1!$H$20:$H$24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0.57597173144876324</c:v>
                </c:pt>
                <c:pt idx="4">
                  <c:v>0.49696969696969695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7-4C1A-953F-5775BB3D19A1}"/>
            </c:ext>
          </c:extLst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6期比例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Sheet1!$F$20:$F$24</c:f>
              <c:numCache>
                <c:formatCode>m/d/yyyy</c:formatCode>
                <c:ptCount val="5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</c:numCache>
            </c:numRef>
          </c:cat>
          <c:val>
            <c:numRef>
              <c:f>Sheet1!$I$20:$I$24</c:f>
              <c:numCache>
                <c:formatCode>0%</c:formatCode>
                <c:ptCount val="5"/>
                <c:pt idx="0">
                  <c:v>0.35897435897435898</c:v>
                </c:pt>
                <c:pt idx="1">
                  <c:v>9.0909090909090912E-2</c:v>
                </c:pt>
                <c:pt idx="2">
                  <c:v>0.10714285714285714</c:v>
                </c:pt>
                <c:pt idx="3">
                  <c:v>3.5335689045936397E-2</c:v>
                </c:pt>
                <c:pt idx="4">
                  <c:v>6.0606060606060606E-3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7-4C1A-953F-5775BB3D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49856"/>
        <c:axId val="2075982912"/>
      </c:lineChart>
      <c:dateAx>
        <c:axId val="19508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82912"/>
        <c:crosses val="autoZero"/>
        <c:auto val="1"/>
        <c:lblOffset val="100"/>
        <c:baseTimeUnit val="months"/>
      </c:dateAx>
      <c:valAx>
        <c:axId val="20759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180974</xdr:rowOff>
    </xdr:from>
    <xdr:to>
      <xdr:col>15</xdr:col>
      <xdr:colOff>419100</xdr:colOff>
      <xdr:row>68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607C22-D091-49AE-92D3-7EFBF717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53</xdr:row>
      <xdr:rowOff>180974</xdr:rowOff>
    </xdr:from>
    <xdr:to>
      <xdr:col>6</xdr:col>
      <xdr:colOff>666750</xdr:colOff>
      <xdr:row>68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426757-AB53-4BA1-98AA-ECCBF970D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35</xdr:row>
      <xdr:rowOff>0</xdr:rowOff>
    </xdr:from>
    <xdr:to>
      <xdr:col>6</xdr:col>
      <xdr:colOff>647700</xdr:colOff>
      <xdr:row>51</xdr:row>
      <xdr:rowOff>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4AF0A426-8A9C-4A11-A0E1-AB726FBC2F07}"/>
            </a:ext>
          </a:extLst>
        </xdr:cNvPr>
        <xdr:cNvGrpSpPr/>
      </xdr:nvGrpSpPr>
      <xdr:grpSpPr>
        <a:xfrm>
          <a:off x="657224" y="6667500"/>
          <a:ext cx="6438901" cy="3048000"/>
          <a:chOff x="657224" y="6667500"/>
          <a:chExt cx="6438901" cy="304800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9907E559-C5C9-41D4-967D-7299804115D4}"/>
              </a:ext>
            </a:extLst>
          </xdr:cNvPr>
          <xdr:cNvGraphicFramePr/>
        </xdr:nvGraphicFramePr>
        <xdr:xfrm>
          <a:off x="657224" y="6667500"/>
          <a:ext cx="6438901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AD21EA4B-4297-4049-8FFC-304293EA6707}"/>
              </a:ext>
            </a:extLst>
          </xdr:cNvPr>
          <xdr:cNvSpPr txBox="1"/>
        </xdr:nvSpPr>
        <xdr:spPr>
          <a:xfrm>
            <a:off x="1200149" y="7210425"/>
            <a:ext cx="1590675" cy="4381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000"/>
              <a:t>(1)</a:t>
            </a:r>
            <a:r>
              <a:rPr lang="en-US" altLang="zh-CN" sz="1000" baseline="0"/>
              <a:t> </a:t>
            </a:r>
            <a:r>
              <a:rPr lang="zh-CN" altLang="en-US" sz="1000"/>
              <a:t>碎屏险销售量下降</a:t>
            </a:r>
            <a:endParaRPr lang="en-US" altLang="zh-CN" sz="1000"/>
          </a:p>
          <a:p>
            <a:r>
              <a:rPr lang="en-US" sz="1000"/>
              <a:t>(2) </a:t>
            </a:r>
            <a:r>
              <a:rPr lang="zh-CN" altLang="en-US" sz="1000"/>
              <a:t>首期</a:t>
            </a:r>
            <a:r>
              <a:rPr lang="en-US" altLang="zh-CN" sz="1000"/>
              <a:t>1</a:t>
            </a:r>
            <a:r>
              <a:rPr lang="zh-CN" altLang="en-US" sz="1000"/>
              <a:t>元比例上升</a:t>
            </a:r>
            <a:endParaRPr lang="en-US" sz="1000"/>
          </a:p>
        </xdr:txBody>
      </xdr:sp>
    </xdr:grpSp>
    <xdr:clientData/>
  </xdr:twoCellAnchor>
  <xdr:twoCellAnchor>
    <xdr:from>
      <xdr:col>7</xdr:col>
      <xdr:colOff>23811</xdr:colOff>
      <xdr:row>35</xdr:row>
      <xdr:rowOff>9525</xdr:rowOff>
    </xdr:from>
    <xdr:to>
      <xdr:col>15</xdr:col>
      <xdr:colOff>390525</xdr:colOff>
      <xdr:row>50</xdr:row>
      <xdr:rowOff>152401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2CE83A74-AC33-4A80-BB60-B260623C93EF}"/>
            </a:ext>
          </a:extLst>
        </xdr:cNvPr>
        <xdr:cNvGrpSpPr/>
      </xdr:nvGrpSpPr>
      <xdr:grpSpPr>
        <a:xfrm>
          <a:off x="7510461" y="6677025"/>
          <a:ext cx="6119814" cy="3000376"/>
          <a:chOff x="7510461" y="6677025"/>
          <a:chExt cx="6119814" cy="3000376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AA455918-7235-4A1F-BCA8-3E49ABA2CB95}"/>
              </a:ext>
            </a:extLst>
          </xdr:cNvPr>
          <xdr:cNvGraphicFramePr/>
        </xdr:nvGraphicFramePr>
        <xdr:xfrm>
          <a:off x="7510461" y="6677025"/>
          <a:ext cx="6119814" cy="3000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378F725F-3D71-4DFB-A9F6-AE120A658D97}"/>
              </a:ext>
            </a:extLst>
          </xdr:cNvPr>
          <xdr:cNvSpPr txBox="1"/>
        </xdr:nvSpPr>
        <xdr:spPr>
          <a:xfrm>
            <a:off x="7991475" y="7181849"/>
            <a:ext cx="2552700" cy="5619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000"/>
              <a:t>(1)</a:t>
            </a:r>
            <a:r>
              <a:rPr lang="en-US" altLang="zh-CN" sz="1000" baseline="0"/>
              <a:t> </a:t>
            </a:r>
            <a:r>
              <a:rPr lang="zh-CN" altLang="en-US" sz="1000" baseline="0"/>
              <a:t>押金、租即送比例</a:t>
            </a:r>
            <a:r>
              <a:rPr lang="en-US" altLang="zh-CN" sz="1000" baseline="0"/>
              <a:t>11</a:t>
            </a:r>
            <a:r>
              <a:rPr lang="zh-CN" altLang="en-US" sz="1000" baseline="0"/>
              <a:t>月最高，随后回落</a:t>
            </a:r>
            <a:endParaRPr lang="en-US" altLang="zh-CN" sz="1000"/>
          </a:p>
          <a:p>
            <a:r>
              <a:rPr lang="en-US" sz="1000"/>
              <a:t>(2) </a:t>
            </a:r>
            <a:r>
              <a:rPr lang="zh-CN" altLang="en-US" sz="1000"/>
              <a:t>新租机几乎都是</a:t>
            </a:r>
            <a:r>
              <a:rPr lang="en-US" altLang="zh-CN" sz="1000"/>
              <a:t>12</a:t>
            </a:r>
            <a:r>
              <a:rPr lang="zh-CN" altLang="en-US" sz="1000"/>
              <a:t>期</a:t>
            </a:r>
            <a:endParaRPr lang="en-US" sz="10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cheng ma" refreshedDate="45310.947989583336" createdVersion="6" refreshedVersion="6" minRefreshableVersion="3" recordCount="686" xr:uid="{EBF09D8D-180B-4672-AC92-745F5D18F1FD}">
  <cacheSource type="worksheet">
    <worksheetSource ref="A1:AD1048576" sheet="汇总"/>
  </cacheSource>
  <cacheFields count="30">
    <cacheField name="序号" numFmtId="0">
      <sharedItems containsString="0" containsBlank="1" containsNumber="1" containsInteger="1" minValue="1" maxValue="662"/>
    </cacheField>
    <cacheField name="订单号" numFmtId="0">
      <sharedItems containsBlank="1"/>
    </cacheField>
    <cacheField name="姓名" numFmtId="0">
      <sharedItems containsBlank="1"/>
    </cacheField>
    <cacheField name="商家" numFmtId="0">
      <sharedItems containsBlank="1"/>
    </cacheField>
    <cacheField name="下单时间" numFmtId="0">
      <sharedItems containsDate="1" containsBlank="1" containsMixedTypes="1" minDate="2023-09-22T13:17:27" maxDate="2024-01-13T14:07:04"/>
    </cacheField>
    <cacheField name="YYYYMM" numFmtId="167">
      <sharedItems containsDate="1" containsBlank="1" containsMixedTypes="1" minDate="1899-12-31T00:00:00" maxDate="2024-01-02T00:00:00" count="8">
        <d v="2023-10-01T00:00:00"/>
        <d v="2023-09-01T00:00:00"/>
        <d v="2023-11-01T00:00:00"/>
        <e v="#VALUE!"/>
        <d v="2023-12-01T00:00:00"/>
        <d v="1899-12-31T00:00:00"/>
        <d v="2024-01-01T00:00:00"/>
        <m/>
      </sharedItems>
    </cacheField>
    <cacheField name="设备信息" numFmtId="0">
      <sharedItems containsBlank="1"/>
    </cacheField>
    <cacheField name="设备信息T0" numFmtId="0">
      <sharedItems containsBlank="1" count="4">
        <s v="IPHONE14"/>
        <s v="IPHONE15"/>
        <s v="其他"/>
        <m/>
      </sharedItems>
    </cacheField>
    <cacheField name="官网售价" numFmtId="0">
      <sharedItems containsString="0" containsBlank="1" containsNumber="1" containsInteger="1" minValue="1399" maxValue="11999"/>
    </cacheField>
    <cacheField name="碎屏险" numFmtId="0">
      <sharedItems containsString="0" containsBlank="1" containsNumber="1" minValue="0" maxValue="398.00000000000011"/>
    </cacheField>
    <cacheField name="碎屏险(1/0)" numFmtId="0">
      <sharedItems containsString="0" containsBlank="1" containsNumber="1" containsInteger="1" minValue="0" maxValue="1"/>
    </cacheField>
    <cacheField name="首期1元(1/0)" numFmtId="0">
      <sharedItems containsString="0" containsBlank="1" containsNumber="1" containsInteger="1" minValue="0" maxValue="1"/>
    </cacheField>
    <cacheField name="押金(1/0)" numFmtId="0">
      <sharedItems containsString="0" containsBlank="1" containsNumber="1" containsInteger="1" minValue="0" maxValue="1"/>
    </cacheField>
    <cacheField name="买断(1/0)" numFmtId="0">
      <sharedItems containsString="0" containsBlank="1" containsNumber="1" containsInteger="1" minValue="0" maxValue="1"/>
    </cacheField>
    <cacheField name="6期(1/0)" numFmtId="0">
      <sharedItems containsString="0" containsBlank="1" containsNumber="1" containsInteger="1" minValue="0" maxValue="1"/>
    </cacheField>
    <cacheField name="买断_手算" numFmtId="0">
      <sharedItems containsBlank="1" containsMixedTypes="1" containsNumber="1" minValue="699.51" maxValue="6674.9300000000021"/>
    </cacheField>
    <cacheField name="第1期" numFmtId="0">
      <sharedItems containsBlank="1" containsMixedTypes="1" containsNumber="1" minValue="1" maxValue="1453.89"/>
    </cacheField>
    <cacheField name="第2期" numFmtId="0">
      <sharedItems containsString="0" containsBlank="1" containsNumber="1" minValue="92.1" maxValue="1289.8900000000001"/>
    </cacheField>
    <cacheField name="第3期" numFmtId="0">
      <sharedItems containsString="0" containsBlank="1" containsNumber="1" minValue="92.1" maxValue="1289.8900000000001"/>
    </cacheField>
    <cacheField name="第4期" numFmtId="0">
      <sharedItems containsString="0" containsBlank="1" containsNumber="1" minValue="92.1" maxValue="1289.8900000000001"/>
    </cacheField>
    <cacheField name="第5期" numFmtId="0">
      <sharedItems containsString="0" containsBlank="1" containsNumber="1" minValue="92.1" maxValue="1289.8900000000001"/>
    </cacheField>
    <cacheField name="第6期" numFmtId="0">
      <sharedItems containsString="0" containsBlank="1" containsNumber="1" minValue="92.1" maxValue="1289.8900000000001"/>
    </cacheField>
    <cacheField name="第7期" numFmtId="0">
      <sharedItems containsString="0" containsBlank="1" containsNumber="1" minValue="92.1" maxValue="1289.8900000000001"/>
    </cacheField>
    <cacheField name="第8期" numFmtId="0">
      <sharedItems containsString="0" containsBlank="1" containsNumber="1" minValue="92.1" maxValue="1289.8900000000001"/>
    </cacheField>
    <cacheField name="第9期" numFmtId="0">
      <sharedItems containsString="0" containsBlank="1" containsNumber="1" minValue="92.1" maxValue="1289.8900000000001"/>
    </cacheField>
    <cacheField name="第10期" numFmtId="0">
      <sharedItems containsString="0" containsBlank="1" containsNumber="1" minValue="92.1" maxValue="1289.8900000000001"/>
    </cacheField>
    <cacheField name="第11期" numFmtId="0">
      <sharedItems containsString="0" containsBlank="1" containsNumber="1" minValue="92.1" maxValue="1289.8900000000001"/>
    </cacheField>
    <cacheField name="第12期" numFmtId="0">
      <sharedItems containsString="0" containsBlank="1" containsNumber="1" minValue="92.1" maxValue="1289.8900000000001"/>
    </cacheField>
    <cacheField name="押金" numFmtId="0">
      <sharedItems containsString="0" containsBlank="1" containsNumber="1" minValue="500" maxValue="2999.55"/>
    </cacheField>
    <cacheField name="买断" numFmtId="0">
      <sharedItems containsBlank="1" containsMixedTypes="1" containsNumber="1" minValue="930.48" maxValue="6499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n v="1"/>
    <s v="A2023100116495366"/>
    <s v="刘一阳"/>
    <s v="自营店铺"/>
    <d v="2023-10-01T16:49:53"/>
    <x v="0"/>
    <s v="iPhone14 Pro "/>
    <x v="0"/>
    <n v="8899"/>
    <n v="0"/>
    <n v="0"/>
    <n v="0"/>
    <n v="0"/>
    <n v="1"/>
    <n v="0"/>
    <n v="4449.5099999999993"/>
    <n v="585.85"/>
    <n v="585.85"/>
    <n v="585.85"/>
    <n v="585.85"/>
    <n v="585.85"/>
    <n v="585.85"/>
    <n v="585.85"/>
    <n v="585.85"/>
    <n v="585.85"/>
    <n v="585.85"/>
    <n v="585.85"/>
    <n v="585.85"/>
    <m/>
    <m/>
  </r>
  <r>
    <n v="2"/>
    <s v="A2023100116085516"/>
    <s v="乔宝文"/>
    <s v="自营店铺"/>
    <d v="2023-10-01T16:08:55"/>
    <x v="0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3"/>
    <s v="A2023100115405156"/>
    <s v="金琪"/>
    <s v="自营店铺"/>
    <d v="2023-10-01T15:40:51"/>
    <x v="0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4"/>
    <s v="A2023100115230825"/>
    <s v="张明"/>
    <s v="自营店铺"/>
    <d v="2023-10-01T15:23:08"/>
    <x v="0"/>
    <s v="iPhone14 Pro Max 全新上市 "/>
    <x v="0"/>
    <n v="8999"/>
    <n v="0"/>
    <n v="0"/>
    <n v="0"/>
    <n v="0"/>
    <n v="1"/>
    <n v="0"/>
    <n v="4499.5300000000016"/>
    <n v="296.22000000000003"/>
    <n v="619.36"/>
    <n v="619.36"/>
    <n v="619.36"/>
    <n v="619.36"/>
    <n v="619.36"/>
    <n v="619.36"/>
    <n v="619.36"/>
    <n v="619.36"/>
    <n v="619.36"/>
    <n v="619.36"/>
    <n v="619.36"/>
    <m/>
    <m/>
  </r>
  <r>
    <n v="5"/>
    <s v="A202310011503282"/>
    <s v="罗奎"/>
    <s v="自营店铺"/>
    <d v="2023-10-01T15:03:28"/>
    <x v="0"/>
    <s v="iPhone14 "/>
    <x v="0"/>
    <n v="6899"/>
    <n v="0"/>
    <n v="0"/>
    <n v="0"/>
    <n v="0"/>
    <n v="1"/>
    <n v="0"/>
    <n v="3449.5500000000011"/>
    <n v="454.18"/>
    <n v="454.18"/>
    <n v="454.18"/>
    <n v="454.18"/>
    <n v="454.18"/>
    <n v="454.18"/>
    <n v="454.18"/>
    <n v="454.18"/>
    <n v="454.18"/>
    <n v="454.18"/>
    <n v="454.18"/>
    <n v="454.18"/>
    <m/>
    <m/>
  </r>
  <r>
    <n v="6"/>
    <s v="A2023100113281328"/>
    <s v="李嵩"/>
    <s v="自营店铺"/>
    <d v="2023-10-01T13:28:13"/>
    <x v="0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7"/>
    <s v="A2023100111210224"/>
    <s v="金婉莹"/>
    <s v="自营店铺"/>
    <d v="2023-10-01T11:21:02"/>
    <x v="0"/>
    <s v="iPhone14 Pro "/>
    <x v="0"/>
    <n v="8899"/>
    <n v="298"/>
    <n v="1"/>
    <n v="0"/>
    <n v="0"/>
    <n v="1"/>
    <n v="1"/>
    <n v="5486.3300000000017"/>
    <n v="1247.23"/>
    <n v="949.23"/>
    <n v="949.23"/>
    <n v="949.23"/>
    <n v="949.23"/>
    <n v="949.23"/>
    <m/>
    <m/>
    <m/>
    <m/>
    <m/>
    <m/>
    <m/>
    <m/>
  </r>
  <r>
    <n v="8"/>
    <s v="A2023100110061713"/>
    <s v="孟庆梅"/>
    <s v="自营店铺"/>
    <d v="2023-10-01T10:06:17"/>
    <x v="0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9"/>
    <s v="A2023100109394438"/>
    <s v="李芷晗"/>
    <s v="自营店铺"/>
    <d v="2023-10-01T09:39:44"/>
    <x v="0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0"/>
    <s v="A202310010805188"/>
    <s v="朱晓婷"/>
    <s v="自营店铺"/>
    <d v="2023-10-01T08:05:18"/>
    <x v="0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1"/>
    <s v="A2023100100172620"/>
    <s v=" 黄仰忠"/>
    <s v="自营店铺"/>
    <d v="2023-10-01T00:17:26"/>
    <x v="0"/>
    <s v="iPhone14 plus "/>
    <x v="0"/>
    <n v="7899"/>
    <n v="0"/>
    <n v="0"/>
    <n v="1"/>
    <n v="0"/>
    <n v="1"/>
    <n v="0"/>
    <n v="3949.510000000002"/>
    <n v="1"/>
    <n v="567.20000000000005"/>
    <n v="567.20000000000005"/>
    <n v="567.20000000000005"/>
    <n v="567.20000000000005"/>
    <n v="567.20000000000005"/>
    <n v="567.20000000000005"/>
    <n v="567.20000000000005"/>
    <n v="567.20000000000005"/>
    <n v="567.20000000000005"/>
    <n v="567.20000000000005"/>
    <n v="567.20000000000005"/>
    <m/>
    <m/>
  </r>
  <r>
    <n v="12"/>
    <s v="A2023093023265420"/>
    <s v="林云"/>
    <s v="自营店铺"/>
    <d v="2023-09-30T23:26:54"/>
    <x v="1"/>
    <s v=" iPhone15"/>
    <x v="1"/>
    <n v="5999"/>
    <n v="0"/>
    <n v="0"/>
    <n v="0"/>
    <n v="0"/>
    <n v="1"/>
    <n v="0"/>
    <n v="2999.55"/>
    <n v="394.93"/>
    <n v="394.93"/>
    <n v="394.93"/>
    <n v="394.93"/>
    <n v="394.93"/>
    <n v="394.93"/>
    <n v="394.93"/>
    <n v="394.93"/>
    <n v="394.93"/>
    <n v="394.93"/>
    <n v="394.93"/>
    <n v="394.93"/>
    <m/>
    <m/>
  </r>
  <r>
    <n v="13"/>
    <s v="A2023093021485244"/>
    <s v="楼帅"/>
    <s v="自营店铺"/>
    <d v="2023-09-30T21:48:52"/>
    <x v="1"/>
    <s v="iPhone14 Pro Max 全新上市 "/>
    <x v="0"/>
    <n v="9899"/>
    <n v="0"/>
    <n v="0"/>
    <n v="0"/>
    <n v="0"/>
    <n v="1"/>
    <n v="0"/>
    <n v="4551.5800000000017"/>
    <n v="399"/>
    <n v="710.83"/>
    <n v="710.83"/>
    <n v="710.83"/>
    <n v="710.83"/>
    <n v="710.83"/>
    <n v="710.83"/>
    <n v="710.83"/>
    <n v="710.83"/>
    <n v="710.83"/>
    <n v="710.83"/>
    <n v="710.83"/>
    <m/>
    <m/>
  </r>
  <r>
    <n v="14"/>
    <s v="A2023093021350431"/>
    <s v="段雨青"/>
    <s v="自营店铺"/>
    <d v="2023-09-30T21:35:04"/>
    <x v="1"/>
    <s v="iPhone14 Pro Max 全新上市 "/>
    <x v="0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m/>
  </r>
  <r>
    <n v="15"/>
    <s v="A2023093020184613"/>
    <s v="侯佳福"/>
    <s v="自营店铺"/>
    <d v="2023-09-30T20:18:46"/>
    <x v="1"/>
    <s v="iPhone14 "/>
    <x v="0"/>
    <n v="5999"/>
    <n v="297.99999999999994"/>
    <n v="1"/>
    <n v="0"/>
    <n v="0"/>
    <n v="1"/>
    <n v="0"/>
    <n v="2701.55"/>
    <n v="692.93"/>
    <n v="394.93"/>
    <n v="394.93"/>
    <n v="394.93"/>
    <n v="394.93"/>
    <n v="394.93"/>
    <n v="394.93"/>
    <n v="394.93"/>
    <n v="394.93"/>
    <n v="394.93"/>
    <n v="394.93"/>
    <n v="394.93"/>
    <m/>
    <m/>
  </r>
  <r>
    <n v="16"/>
    <s v="A2023093018163912"/>
    <s v="王鹏"/>
    <s v="自营店铺"/>
    <d v="2023-09-30T18:16:39"/>
    <x v="1"/>
    <s v="iPhone14 Pro Max 全新上市 "/>
    <x v="0"/>
    <n v="9899"/>
    <n v="0"/>
    <n v="0"/>
    <n v="0"/>
    <n v="0"/>
    <n v="1"/>
    <n v="1"/>
    <n v="6434.3600000000006"/>
    <n v="527.95000000000005"/>
    <n v="1161.48"/>
    <n v="1161.48"/>
    <n v="1161.48"/>
    <n v="1161.48"/>
    <n v="1161.48"/>
    <m/>
    <m/>
    <m/>
    <m/>
    <m/>
    <m/>
    <m/>
    <m/>
  </r>
  <r>
    <n v="17"/>
    <s v="A2023093011285652"/>
    <s v="李佳其"/>
    <s v="自营店铺"/>
    <d v="2023-09-30T11:28:56"/>
    <x v="1"/>
    <s v=" iPhone15"/>
    <x v="1"/>
    <n v="5999"/>
    <n v="0"/>
    <n v="0"/>
    <n v="1"/>
    <n v="0"/>
    <n v="1"/>
    <n v="0"/>
    <n v="2999.5700000000015"/>
    <n v="1"/>
    <n v="430.74"/>
    <n v="430.74"/>
    <n v="430.74"/>
    <n v="430.74"/>
    <n v="430.74"/>
    <n v="430.74"/>
    <n v="430.74"/>
    <n v="430.74"/>
    <n v="430.74"/>
    <n v="430.74"/>
    <n v="430.74"/>
    <m/>
    <m/>
  </r>
  <r>
    <n v="18"/>
    <s v="A2023093009525678"/>
    <s v=" 段可"/>
    <s v="自营店铺"/>
    <d v="2023-09-30T09:52:56"/>
    <x v="1"/>
    <s v="iPhone14 Pro Max 全新上市 "/>
    <x v="0"/>
    <n v="9899"/>
    <n v="344.54999999999995"/>
    <n v="1"/>
    <n v="0"/>
    <n v="0"/>
    <n v="1"/>
    <n v="0"/>
    <n v="4551.6000000000004"/>
    <n v="1000.68"/>
    <n v="656.13"/>
    <n v="656.13"/>
    <n v="656.13"/>
    <n v="656.13"/>
    <n v="656.13"/>
    <n v="656.13"/>
    <n v="656.13"/>
    <n v="656.13"/>
    <n v="656.13"/>
    <n v="656.13"/>
    <n v="656.13"/>
    <m/>
    <m/>
  </r>
  <r>
    <n v="19"/>
    <s v="A2023093009280546"/>
    <s v="李进强"/>
    <s v="自营店铺"/>
    <d v="2023-09-30T09:28:05"/>
    <x v="1"/>
    <s v="iPhone14 Pro "/>
    <x v="0"/>
    <n v="8899"/>
    <n v="0"/>
    <n v="0"/>
    <n v="1"/>
    <n v="0"/>
    <n v="1"/>
    <n v="0"/>
    <n v="4449.49"/>
    <n v="1"/>
    <n v="639.02"/>
    <n v="639.02"/>
    <n v="639.02"/>
    <n v="639.02"/>
    <n v="639.02"/>
    <n v="639.02"/>
    <n v="639.02"/>
    <n v="639.02"/>
    <n v="639.02"/>
    <n v="639.02"/>
    <n v="639.02"/>
    <m/>
    <m/>
  </r>
  <r>
    <n v="20"/>
    <s v="A2023093000395742"/>
    <s v="江泽鑫"/>
    <s v="自营店铺"/>
    <d v="2023-09-30T00:39:57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21"/>
    <s v="A2023092923360951"/>
    <s v="罗仑"/>
    <s v="自营店铺"/>
    <d v="2023-09-29T23:36:09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22"/>
    <s v="A2023092918283918"/>
    <s v="李子韩"/>
    <s v="自营店铺"/>
    <d v="2023-09-29T18:28:39"/>
    <x v="1"/>
    <s v="iPhone 15 plus"/>
    <x v="1"/>
    <n v="6999"/>
    <n v="0"/>
    <n v="0"/>
    <n v="0"/>
    <n v="0"/>
    <n v="1"/>
    <n v="1"/>
    <n v="4829.3100000000013"/>
    <n v="699.9"/>
    <n v="699.9"/>
    <n v="699.9"/>
    <n v="699.9"/>
    <n v="699.9"/>
    <n v="699.9"/>
    <m/>
    <m/>
    <m/>
    <m/>
    <m/>
    <m/>
    <m/>
    <m/>
  </r>
  <r>
    <n v="23"/>
    <s v="A2023092918261915"/>
    <s v="杨戚俊"/>
    <s v="自营店铺"/>
    <d v="2023-09-29T18:26:19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24"/>
    <s v="A2023092917133611"/>
    <s v="刘家成"/>
    <s v="自营店铺"/>
    <d v="2023-09-29T17:13:36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25"/>
    <s v="A2023092916522560"/>
    <s v="李志森"/>
    <s v="自营店铺"/>
    <d v="2023-09-29T16:52:25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26"/>
    <s v="A202309291300282"/>
    <s v="侯振明"/>
    <s v="自营店铺"/>
    <d v="2023-09-29T13:00:28"/>
    <x v="1"/>
    <s v="iPhone 15 Pro （溢价）"/>
    <x v="1"/>
    <n v="8999"/>
    <n v="0"/>
    <n v="0"/>
    <n v="0"/>
    <n v="0"/>
    <n v="1"/>
    <n v="1"/>
    <n v="5084.43"/>
    <n v="1087.3800000000001"/>
    <n v="1087.3800000000001"/>
    <n v="1087.3800000000001"/>
    <n v="1087.3800000000001"/>
    <n v="1087.3800000000001"/>
    <n v="1087.3800000000001"/>
    <m/>
    <m/>
    <m/>
    <m/>
    <m/>
    <m/>
    <m/>
    <m/>
  </r>
  <r>
    <n v="27"/>
    <s v="A2023092909261831"/>
    <s v="李亚坤"/>
    <s v="自营店铺"/>
    <d v="2023-09-29T09:26:18"/>
    <x v="1"/>
    <s v=" iPhone15"/>
    <x v="1"/>
    <n v="5999"/>
    <n v="0"/>
    <n v="0"/>
    <n v="0"/>
    <n v="0"/>
    <n v="1"/>
    <n v="0"/>
    <n v="2999.55"/>
    <n v="394.93"/>
    <n v="394.93"/>
    <n v="394.93"/>
    <n v="394.93"/>
    <n v="394.93"/>
    <n v="394.93"/>
    <n v="394.93"/>
    <n v="394.93"/>
    <n v="394.93"/>
    <n v="394.93"/>
    <n v="394.93"/>
    <n v="394.93"/>
    <m/>
    <m/>
  </r>
  <r>
    <n v="28"/>
    <s v="A2023092823332243"/>
    <s v="肖元生"/>
    <s v="自营店铺"/>
    <d v="2023-09-28T23:33:22"/>
    <x v="1"/>
    <s v="iPhone14 Pro Max 全新上市 "/>
    <x v="0"/>
    <n v="8999"/>
    <n v="398"/>
    <n v="1"/>
    <n v="0"/>
    <n v="0"/>
    <n v="1"/>
    <n v="0"/>
    <n v="4101.55"/>
    <n v="990.43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m/>
  </r>
  <r>
    <n v="29"/>
    <s v="A2023092822593769"/>
    <s v="蔡光杰"/>
    <s v="自营店铺"/>
    <d v="2023-09-28T22:59:37"/>
    <x v="1"/>
    <s v="(二手) iPhone14 Pro Max "/>
    <x v="0"/>
    <n v="9899"/>
    <n v="0"/>
    <n v="0"/>
    <n v="0"/>
    <n v="0"/>
    <n v="1"/>
    <n v="0"/>
    <n v="5840.4299999999985"/>
    <n v="577.44000000000005"/>
    <n v="577.44000000000005"/>
    <n v="577.44000000000005"/>
    <n v="577.44000000000005"/>
    <n v="577.44000000000005"/>
    <n v="577.44000000000005"/>
    <n v="577.44000000000005"/>
    <n v="577.44000000000005"/>
    <n v="577.44000000000005"/>
    <n v="577.44000000000005"/>
    <n v="577.44000000000005"/>
    <n v="577.44000000000005"/>
    <m/>
    <m/>
  </r>
  <r>
    <n v="30"/>
    <s v="A2023092820555242"/>
    <s v="陈蒋鹏"/>
    <s v="自营店铺"/>
    <d v="2023-09-28T20:55:52"/>
    <x v="1"/>
    <s v=" iPhone15"/>
    <x v="1"/>
    <n v="6999"/>
    <n v="0"/>
    <n v="0"/>
    <n v="0"/>
    <n v="0"/>
    <n v="1"/>
    <n v="1"/>
    <n v="4829.3100000000013"/>
    <n v="699.9"/>
    <n v="699.9"/>
    <n v="699.9"/>
    <n v="699.9"/>
    <n v="699.9"/>
    <n v="699.9"/>
    <m/>
    <m/>
    <m/>
    <m/>
    <m/>
    <m/>
    <m/>
    <m/>
  </r>
  <r>
    <n v="31"/>
    <s v="A20230928154750160"/>
    <s v="郑非凡"/>
    <s v="自营店铺"/>
    <d v="2023-09-28T15:47:50"/>
    <x v="1"/>
    <s v="iPhone14 Pro "/>
    <x v="0"/>
    <n v="8899"/>
    <n v="0"/>
    <n v="0"/>
    <n v="0"/>
    <n v="0"/>
    <n v="1"/>
    <n v="1"/>
    <n v="5784.3300000000017"/>
    <n v="949.23"/>
    <n v="949.23"/>
    <n v="949.23"/>
    <n v="949.23"/>
    <n v="949.23"/>
    <n v="949.23"/>
    <m/>
    <m/>
    <m/>
    <m/>
    <m/>
    <m/>
    <m/>
    <m/>
  </r>
  <r>
    <n v="32"/>
    <s v="A20230928135124114"/>
    <s v="封龙宾"/>
    <s v="自营店铺"/>
    <d v="2023-09-28T13:51:24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33"/>
    <s v="A20230928105643157"/>
    <s v="吴茂兴"/>
    <s v="自营店铺"/>
    <d v="2023-09-28T10:56:43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34"/>
    <s v="A20230928104457128"/>
    <s v="胡江粉"/>
    <s v="自营店铺"/>
    <d v="2023-09-28T10:44:57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35"/>
    <s v="A20230928104310123"/>
    <s v="黄亚"/>
    <s v="自营店铺"/>
    <d v="2023-09-28T10:43:10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36"/>
    <s v="A2023092810151337"/>
    <s v="范政伟"/>
    <s v="自营店铺"/>
    <d v="2023-09-28T10:15:13"/>
    <x v="1"/>
    <s v="iPhone14 Pro "/>
    <x v="0"/>
    <n v="8899"/>
    <n v="0"/>
    <n v="0"/>
    <n v="0"/>
    <n v="0"/>
    <n v="1"/>
    <n v="0"/>
    <n v="4449.5099999999993"/>
    <n v="585.85"/>
    <n v="585.85"/>
    <n v="585.85"/>
    <n v="585.85"/>
    <n v="585.85"/>
    <n v="585.85"/>
    <n v="585.85"/>
    <n v="585.85"/>
    <n v="585.85"/>
    <n v="585.85"/>
    <n v="585.85"/>
    <n v="585.85"/>
    <m/>
    <m/>
  </r>
  <r>
    <n v="37"/>
    <s v="A2023092810065815"/>
    <s v="冉鑫"/>
    <s v="自营店铺"/>
    <d v="2023-09-28T10:06:58"/>
    <x v="1"/>
    <s v="iPhone 15 plus"/>
    <x v="1"/>
    <n v="7999"/>
    <n v="0"/>
    <n v="0"/>
    <n v="0"/>
    <n v="0"/>
    <n v="1"/>
    <n v="1"/>
    <n v="5519.3100000000013"/>
    <n v="799.9"/>
    <n v="799.9"/>
    <n v="799.9"/>
    <n v="799.9"/>
    <n v="799.9"/>
    <n v="799.9"/>
    <m/>
    <m/>
    <m/>
    <m/>
    <m/>
    <m/>
    <m/>
    <m/>
  </r>
  <r>
    <n v="38"/>
    <s v="A2023092809225857"/>
    <s v="张凯瑶"/>
    <s v="自营店铺"/>
    <d v="2023-09-28T09:22:58"/>
    <x v="1"/>
    <s v="iPhone14 Pro "/>
    <x v="0"/>
    <n v="8899"/>
    <n v="298"/>
    <n v="1"/>
    <n v="0"/>
    <n v="0"/>
    <n v="1"/>
    <n v="1"/>
    <n v="5486.3300000000017"/>
    <n v="1247.23"/>
    <n v="949.23"/>
    <n v="949.23"/>
    <n v="949.23"/>
    <n v="949.23"/>
    <n v="949.23"/>
    <m/>
    <m/>
    <m/>
    <m/>
    <m/>
    <m/>
    <m/>
    <m/>
  </r>
  <r>
    <n v="39"/>
    <s v="A202309280901513"/>
    <s v="李敏"/>
    <s v="自营店铺"/>
    <d v="2023-09-28T09:01:51"/>
    <x v="1"/>
    <s v="iPhone14 Pro "/>
    <x v="0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m/>
  </r>
  <r>
    <n v="40"/>
    <s v="A2023092808373725"/>
    <s v="谭飞"/>
    <s v="自营店铺"/>
    <d v="2023-09-28T08:37:37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41"/>
    <s v="A202309280810235"/>
    <s v="付春博"/>
    <s v="自营店铺"/>
    <d v="2023-09-28T08:10:23"/>
    <x v="1"/>
    <s v="（二手）iPhone14 Pro "/>
    <x v="0"/>
    <n v="8899"/>
    <n v="0"/>
    <n v="0"/>
    <n v="0"/>
    <n v="0"/>
    <n v="1"/>
    <n v="1"/>
    <n v="6353.9100000000008"/>
    <n v="854.3"/>
    <n v="854.3"/>
    <n v="854.3"/>
    <n v="854.3"/>
    <n v="854.3"/>
    <n v="854.3"/>
    <m/>
    <m/>
    <m/>
    <m/>
    <m/>
    <m/>
    <m/>
    <m/>
  </r>
  <r>
    <n v="42"/>
    <s v="A2023092800525165"/>
    <s v="左慧茹"/>
    <s v="自营店铺"/>
    <d v="2023-09-28T00:52:51"/>
    <x v="1"/>
    <s v="iPhone 15 Pro （溢价）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m/>
  </r>
  <r>
    <n v="43"/>
    <s v="A202309280000241"/>
    <s v="杨忠秀"/>
    <s v="自营店铺"/>
    <d v="2023-09-28T00:00:24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44"/>
    <s v="A2023092722423259"/>
    <s v=" 孔令辉"/>
    <s v="自营店铺"/>
    <d v="2023-09-27T22:42:32"/>
    <x v="1"/>
    <s v="iPhone14 Pro "/>
    <x v="0"/>
    <n v="8899"/>
    <n v="0"/>
    <n v="0"/>
    <n v="0"/>
    <n v="0"/>
    <n v="1"/>
    <n v="0"/>
    <n v="4449.5099999999993"/>
    <n v="585.85"/>
    <n v="585.85"/>
    <n v="585.85"/>
    <n v="585.85"/>
    <n v="585.85"/>
    <n v="585.85"/>
    <n v="585.85"/>
    <n v="585.85"/>
    <n v="585.85"/>
    <n v="585.85"/>
    <n v="585.85"/>
    <n v="585.85"/>
    <m/>
    <m/>
  </r>
  <r>
    <n v="45"/>
    <s v="A2023092721300222"/>
    <s v="陈世崇"/>
    <s v="自营店铺"/>
    <d v="2023-09-27T21:30:02"/>
    <x v="1"/>
    <s v="OPPO一加 Ace 2 OnePlus"/>
    <x v="2"/>
    <n v="3499"/>
    <n v="0"/>
    <n v="0"/>
    <n v="0"/>
    <n v="0"/>
    <n v="1"/>
    <n v="0"/>
    <n v="1749.5100000000007"/>
    <n v="230.35"/>
    <n v="230.35"/>
    <n v="230.35"/>
    <n v="230.35"/>
    <n v="230.35"/>
    <n v="230.35"/>
    <n v="230.35"/>
    <n v="230.35"/>
    <n v="230.35"/>
    <n v="230.35"/>
    <n v="230.35"/>
    <n v="230.35"/>
    <m/>
    <m/>
  </r>
  <r>
    <n v="46"/>
    <s v="A2023092718593360"/>
    <s v="王小铭"/>
    <s v="自营店铺"/>
    <d v="2023-09-27T18:59:33"/>
    <x v="1"/>
    <s v="iPhone 15 Pro Max（溢价）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m/>
  </r>
  <r>
    <n v="47"/>
    <s v="A2023092718460747"/>
    <s v="张明凯"/>
    <s v="自营店铺"/>
    <d v="2023-09-27T18:46:08"/>
    <x v="1"/>
    <s v="iPhone 15 Pro Max（溢价）"/>
    <x v="1"/>
    <n v="9999"/>
    <n v="0"/>
    <n v="0"/>
    <n v="0"/>
    <n v="0"/>
    <n v="1"/>
    <n v="1"/>
    <n v="5649.4500000000007"/>
    <n v="1208.21"/>
    <n v="1208.21"/>
    <n v="1208.21"/>
    <n v="1208.21"/>
    <n v="1208.21"/>
    <n v="1208.21"/>
    <m/>
    <m/>
    <m/>
    <m/>
    <m/>
    <m/>
    <m/>
    <m/>
  </r>
  <r>
    <n v="48"/>
    <s v="A2023092713454884"/>
    <s v="方寒"/>
    <s v="自营店铺"/>
    <d v="2023-09-27T13:45:48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49"/>
    <s v="A2023092712283288"/>
    <s v="赵康宁"/>
    <s v="自营店铺"/>
    <d v="2023-09-27T12:28:33"/>
    <x v="1"/>
    <s v="iPhone14 "/>
    <x v="0"/>
    <n v="5999"/>
    <n v="297.99999999999994"/>
    <n v="1"/>
    <n v="0"/>
    <n v="0"/>
    <n v="1"/>
    <n v="0"/>
    <n v="2701.55"/>
    <n v="692.93"/>
    <n v="394.93"/>
    <n v="394.93"/>
    <n v="394.93"/>
    <n v="394.93"/>
    <n v="394.93"/>
    <n v="394.93"/>
    <n v="394.93"/>
    <n v="394.93"/>
    <n v="394.93"/>
    <n v="394.93"/>
    <n v="394.93"/>
    <m/>
    <m/>
  </r>
  <r>
    <n v="50"/>
    <s v="A2023092712050821"/>
    <s v="王龙海"/>
    <s v="自营店铺"/>
    <d v="2023-09-27T12:05:08"/>
    <x v="1"/>
    <s v="iPhone 15 Pro （溢价）"/>
    <x v="1"/>
    <n v="8999"/>
    <n v="0"/>
    <n v="0"/>
    <n v="0"/>
    <n v="0"/>
    <n v="1"/>
    <n v="1"/>
    <n v="5084.43"/>
    <n v="1087.3800000000001"/>
    <n v="1087.3800000000001"/>
    <n v="1087.3800000000001"/>
    <n v="1087.3800000000001"/>
    <n v="1087.3800000000001"/>
    <n v="1087.3800000000001"/>
    <m/>
    <m/>
    <m/>
    <m/>
    <m/>
    <m/>
    <m/>
    <m/>
  </r>
  <r>
    <n v="51"/>
    <s v="A20230927115203152"/>
    <s v="章凌"/>
    <s v="自营店铺"/>
    <d v="2023-09-27T11:52:03"/>
    <x v="1"/>
    <s v="iPhone14 Pro "/>
    <x v="0"/>
    <n v="8899"/>
    <n v="298"/>
    <n v="1"/>
    <n v="0"/>
    <n v="0"/>
    <n v="1"/>
    <n v="1"/>
    <n v="5486.3300000000017"/>
    <n v="1247.23"/>
    <n v="949.23"/>
    <n v="949.23"/>
    <n v="949.23"/>
    <n v="949.23"/>
    <n v="949.23"/>
    <m/>
    <m/>
    <m/>
    <m/>
    <m/>
    <m/>
    <m/>
    <m/>
  </r>
  <r>
    <n v="52"/>
    <s v="A20230927114324124"/>
    <s v="陈浩"/>
    <s v="自营店铺"/>
    <d v="2023-09-27T11:43:24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53"/>
    <s v="A2023092711215265"/>
    <s v="宋玉萍"/>
    <s v="自营店铺"/>
    <d v="2023-09-27T11:21:52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54"/>
    <s v="A20230927105415165"/>
    <s v="李敏聪"/>
    <s v="自营店铺"/>
    <d v="2023-09-27T10:54:15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55"/>
    <s v="A20230927103422103"/>
    <s v="姚强国"/>
    <s v="自营店铺"/>
    <d v="2023-09-27T10:34:22"/>
    <x v="1"/>
    <s v="iPhone 15 Pro （溢价）"/>
    <x v="1"/>
    <n v="8999"/>
    <n v="0"/>
    <n v="0"/>
    <n v="0"/>
    <n v="0"/>
    <n v="1"/>
    <n v="1"/>
    <n v="5084.43"/>
    <n v="1087.3800000000001"/>
    <n v="1087.3800000000001"/>
    <n v="1087.3800000000001"/>
    <n v="1087.3800000000001"/>
    <n v="1087.3800000000001"/>
    <n v="1087.3800000000001"/>
    <m/>
    <m/>
    <m/>
    <m/>
    <m/>
    <m/>
    <m/>
    <m/>
  </r>
  <r>
    <n v="56"/>
    <s v="A2023092710172856"/>
    <s v="郭瑜帆"/>
    <s v="自营店铺"/>
    <d v="2023-09-27T10:17:28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57"/>
    <s v="A2023092710112535"/>
    <s v="吴磊"/>
    <s v="自营店铺"/>
    <d v="2023-09-27T10:11:25"/>
    <x v="1"/>
    <s v="iPad Air5(2022款10.9寸)"/>
    <x v="2"/>
    <n v="5999"/>
    <n v="0"/>
    <n v="0"/>
    <n v="1"/>
    <n v="0"/>
    <n v="1"/>
    <n v="0"/>
    <n v="2999.5700000000015"/>
    <n v="1"/>
    <n v="430.74"/>
    <n v="430.74"/>
    <n v="430.74"/>
    <n v="430.74"/>
    <n v="430.74"/>
    <n v="430.74"/>
    <n v="430.74"/>
    <n v="430.74"/>
    <n v="430.74"/>
    <n v="430.74"/>
    <n v="430.74"/>
    <m/>
    <m/>
  </r>
  <r>
    <n v="58"/>
    <s v="A2023092710071919"/>
    <s v="汪文"/>
    <s v="自营店铺"/>
    <d v="2023-09-27T10:07:19"/>
    <x v="1"/>
    <s v="iPhone14 Pro "/>
    <x v="0"/>
    <n v="8899"/>
    <n v="298"/>
    <n v="1"/>
    <n v="0"/>
    <n v="0"/>
    <n v="1"/>
    <n v="1"/>
    <n v="5486.3300000000017"/>
    <n v="1247.23"/>
    <n v="949.23"/>
    <n v="949.23"/>
    <n v="949.23"/>
    <n v="949.23"/>
    <n v="949.23"/>
    <m/>
    <m/>
    <m/>
    <m/>
    <m/>
    <m/>
    <m/>
    <m/>
  </r>
  <r>
    <n v="59"/>
    <s v="A2023092709292355"/>
    <s v="何锡伟"/>
    <s v="自营店铺"/>
    <d v="2023-09-27T09:29:23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60"/>
    <s v="A202309262201465"/>
    <s v="吕澳"/>
    <s v="自营店铺"/>
    <d v="2023-09-26T22:01:46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1"/>
    <s v="A20230926175225101"/>
    <s v="孙兆茜"/>
    <s v="自营店铺"/>
    <d v="2023-09-26T17:52:25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2"/>
    <s v="A2023092617095822"/>
    <s v="张康"/>
    <s v="自营店铺"/>
    <d v="2023-09-26T17:09:58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3"/>
    <s v="A20230926164651137"/>
    <s v="姚静"/>
    <s v="自营店铺"/>
    <d v="2023-09-26T16:46:51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4"/>
    <s v="A2023092616225663"/>
    <s v="刘欢"/>
    <s v="自营店铺"/>
    <d v="2023-09-26T16:22:56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5"/>
    <s v="A20230926155003153"/>
    <s v="朱哲"/>
    <s v="自营店铺"/>
    <d v="2023-09-26T15:50:03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6"/>
    <s v="A20230926154337133"/>
    <s v="黄泽帆"/>
    <s v="自营店铺"/>
    <d v="2023-09-26T15:43:37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67"/>
    <s v="A2023092615151646"/>
    <s v="李亚坤"/>
    <s v="自营店铺"/>
    <d v="2023-09-26T15:15:16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68"/>
    <s v="A2023092615051112"/>
    <s v="袁秀涛"/>
    <s v="自营店铺"/>
    <d v="2023-09-26T15:05:11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69"/>
    <s v="A2023092614132533"/>
    <s v="顾林长"/>
    <s v="自营店铺"/>
    <d v="2023-09-26T14:13:25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70"/>
    <s v="A20230926135717167"/>
    <s v="毛文倩"/>
    <s v="自营店铺"/>
    <d v="2023-09-26T13:57:17"/>
    <x v="1"/>
    <s v="iPhone 15 Pro （溢价）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m/>
  </r>
  <r>
    <n v="71"/>
    <s v="A20230926134832151"/>
    <s v="张露英"/>
    <s v="自营店铺"/>
    <d v="2023-09-26T13:48:32"/>
    <x v="1"/>
    <s v="iPhone14 Pro Max 全新上市 "/>
    <x v="0"/>
    <n v="9899"/>
    <n v="0"/>
    <n v="0"/>
    <n v="0"/>
    <n v="0"/>
    <n v="1"/>
    <n v="1"/>
    <n v="6434.3600000000006"/>
    <n v="527.95000000000005"/>
    <n v="1161.48"/>
    <n v="1161.48"/>
    <n v="1161.48"/>
    <n v="1161.48"/>
    <n v="1161.48"/>
    <m/>
    <m/>
    <m/>
    <m/>
    <m/>
    <m/>
    <m/>
    <m/>
  </r>
  <r>
    <n v="72"/>
    <s v="A20230926123922132"/>
    <s v="邬家怡"/>
    <s v="自营店铺"/>
    <d v="2023-09-26T12:39:22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73"/>
    <s v="A20230926104334119"/>
    <s v="廖政"/>
    <s v="自营店铺"/>
    <d v="2023-09-26T10:43:34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74"/>
    <s v="A2023092610292478"/>
    <s v="于斌"/>
    <s v="自营店铺"/>
    <d v="2023-09-26T10:29:24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75"/>
    <s v="A2023092610245368"/>
    <s v="林永丽"/>
    <s v="自营店铺"/>
    <d v="2023-09-26T10:24:53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76"/>
    <s v="A202309260608467"/>
    <s v="杨涛"/>
    <s v="自营店铺"/>
    <d v="2023-09-26T06:08:46"/>
    <x v="1"/>
    <s v="iPhone 15 Pro Max（溢价）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m/>
  </r>
  <r>
    <n v="77"/>
    <s v="A2023092604285716"/>
    <s v="郭勇浩"/>
    <s v="自营店铺"/>
    <d v="2023-09-26T04:28:57"/>
    <x v="1"/>
    <s v=" iPhone15"/>
    <x v="1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m/>
  </r>
  <r>
    <n v="78"/>
    <s v="A2023092600373148"/>
    <s v="汝辉"/>
    <s v="自营店铺"/>
    <d v="2023-09-26T00:37:31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79"/>
    <s v="A2023092520324262"/>
    <s v="姚铭笙"/>
    <s v="自营店铺"/>
    <d v="2023-09-25T20:32:42"/>
    <x v="1"/>
    <s v="芝麻租物-iPhone14 Pro Max "/>
    <x v="0"/>
    <n v="9899"/>
    <n v="0"/>
    <n v="0"/>
    <n v="0"/>
    <n v="0"/>
    <n v="1"/>
    <n v="0"/>
    <n v="6674.9100000000017"/>
    <n v="507.9"/>
    <n v="507.9"/>
    <n v="507.9"/>
    <n v="507.9"/>
    <n v="507.9"/>
    <n v="507.9"/>
    <n v="507.9"/>
    <n v="507.9"/>
    <n v="507.9"/>
    <n v="507.9"/>
    <n v="507.9"/>
    <n v="507.9"/>
    <m/>
    <m/>
  </r>
  <r>
    <n v="80"/>
    <s v="A2023092518322477"/>
    <s v="艾嘉"/>
    <s v="自营店铺"/>
    <d v="2023-09-25T18:32:24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81"/>
    <s v="A2023092518234854"/>
    <s v="陈枫"/>
    <s v="自营店铺"/>
    <d v="2023-09-25T18:23:48"/>
    <x v="1"/>
    <s v="芝麻租物-iPhone 15 plus（溢价）"/>
    <x v="1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m/>
  </r>
  <r>
    <n v="82"/>
    <s v="A2023092515310795"/>
    <s v="张蕾"/>
    <s v="自营店铺"/>
    <d v="2023-09-25T15:31:07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83"/>
    <s v="A20230925145257145"/>
    <s v="徐琳丹"/>
    <s v="自营店铺"/>
    <d v="2023-09-25T14:52:57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84"/>
    <s v="A2023092514340885"/>
    <s v="蒋正江"/>
    <s v="自营店铺"/>
    <d v="2023-09-25T14:34:08"/>
    <x v="1"/>
    <s v="iPhone14 "/>
    <x v="0"/>
    <n v="6899"/>
    <n v="0"/>
    <n v="0"/>
    <n v="0"/>
    <n v="0"/>
    <n v="1"/>
    <n v="0"/>
    <n v="3449.5500000000011"/>
    <n v="454.18"/>
    <n v="454.18"/>
    <n v="454.18"/>
    <n v="454.18"/>
    <n v="454.18"/>
    <n v="454.18"/>
    <n v="454.18"/>
    <n v="454.18"/>
    <n v="454.18"/>
    <n v="454.18"/>
    <n v="454.18"/>
    <n v="454.18"/>
    <m/>
    <m/>
  </r>
  <r>
    <n v="85"/>
    <s v="A2023092514264568"/>
    <s v="庞聪"/>
    <s v="自营店铺"/>
    <d v="2023-09-25T14:26:45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86"/>
    <s v="A2023092514080022"/>
    <s v="付永强"/>
    <s v="自营店铺"/>
    <d v="2023-09-25T14:08:00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87"/>
    <s v="A2023092512043715"/>
    <s v="杨振"/>
    <s v="自营店铺"/>
    <d v="2023-09-25T12:04:37"/>
    <x v="1"/>
    <s v="iPhone14 Pro Max 全新上市 "/>
    <x v="0"/>
    <n v="9899"/>
    <n v="0"/>
    <n v="0"/>
    <n v="0"/>
    <n v="0"/>
    <n v="1"/>
    <n v="0"/>
    <n v="4551.5800000000017"/>
    <n v="399"/>
    <n v="710.83"/>
    <n v="710.83"/>
    <n v="710.83"/>
    <n v="710.83"/>
    <n v="710.83"/>
    <n v="710.83"/>
    <n v="710.83"/>
    <n v="710.83"/>
    <n v="710.83"/>
    <n v="710.83"/>
    <n v="710.83"/>
    <m/>
    <m/>
  </r>
  <r>
    <n v="88"/>
    <s v="A20230925115457163"/>
    <s v="张晗"/>
    <s v="自营店铺"/>
    <d v="2023-09-25T11:54:57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89"/>
    <s v="A20230925115320161"/>
    <s v="秦浩园"/>
    <s v="自营店铺"/>
    <d v="2023-09-25T11:53:20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90"/>
    <s v="A20230925114640141"/>
    <s v="史晨鹏"/>
    <s v="自营店铺"/>
    <d v="2023-09-25T11:46:40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91"/>
    <s v="A2023092511273588"/>
    <s v="杨磊"/>
    <s v="自营店铺"/>
    <d v="2023-09-25T11:27:35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92"/>
    <s v="A2023092511223574"/>
    <s v="张佳彬"/>
    <s v="自营店铺"/>
    <d v="2023-09-25T11:22:36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93"/>
    <s v="A2023092511104343"/>
    <s v="胡美"/>
    <s v="自营店铺"/>
    <d v="2023-09-25T11:10:43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94"/>
    <s v="A20230925105741170"/>
    <s v="李晟兴"/>
    <s v="自营店铺"/>
    <d v="2023-09-25T10:57:41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95"/>
    <s v="A20230925105407158"/>
    <s v="王仁哲"/>
    <s v="自营店铺"/>
    <d v="2023-09-25T10:54:07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96"/>
    <s v="A20230925105204153"/>
    <s v="孙晓晗"/>
    <s v="自营店铺"/>
    <d v="2023-09-25T10:52:04"/>
    <x v="1"/>
    <s v="iPhone14 Pro Max 全新上市 "/>
    <x v="0"/>
    <n v="8999"/>
    <n v="0"/>
    <n v="0"/>
    <n v="0"/>
    <n v="0"/>
    <n v="1"/>
    <n v="1"/>
    <n v="5849.3700000000008"/>
    <n v="959.89"/>
    <n v="959.89"/>
    <n v="959.89"/>
    <n v="959.89"/>
    <n v="959.89"/>
    <n v="959.89"/>
    <m/>
    <m/>
    <m/>
    <m/>
    <m/>
    <m/>
    <m/>
    <m/>
  </r>
  <r>
    <n v="97"/>
    <s v="A2023092510263879"/>
    <s v="熊霜霜"/>
    <s v="自营店铺"/>
    <d v="2023-09-25T10:26:38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98"/>
    <s v="A2023092509401647"/>
    <s v="张津"/>
    <s v="自营店铺"/>
    <d v="2023-09-25T09:40:16"/>
    <x v="1"/>
    <s v="iPhone 15 Pro Max（溢价）"/>
    <x v="1"/>
    <n v="9999"/>
    <n v="0"/>
    <n v="0"/>
    <n v="0"/>
    <n v="0"/>
    <n v="1"/>
    <n v="1"/>
    <n v="5649.4500000000007"/>
    <n v="1208.21"/>
    <n v="1208.21"/>
    <n v="1208.21"/>
    <n v="1208.21"/>
    <n v="1208.21"/>
    <n v="1208.21"/>
    <m/>
    <m/>
    <m/>
    <m/>
    <m/>
    <m/>
    <m/>
    <m/>
  </r>
  <r>
    <n v="99"/>
    <s v="A2023092418581283"/>
    <s v="叶青青"/>
    <s v="自营店铺"/>
    <d v="2023-09-24T18:58:12"/>
    <x v="1"/>
    <s v="iPhone 15 Pro （溢价）"/>
    <x v="1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m/>
  </r>
  <r>
    <n v="100"/>
    <s v="A20230924144234106"/>
    <s v="刘森森"/>
    <s v="自营店铺"/>
    <d v="2023-09-24T14:42:34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01"/>
    <s v="A2023092414093027"/>
    <s v="王立"/>
    <s v="自营店铺"/>
    <d v="2023-09-24T14:09:30"/>
    <x v="1"/>
    <s v="iPhone14 Pro Max 全新上市 "/>
    <x v="0"/>
    <n v="9899"/>
    <n v="398.00000000000011"/>
    <n v="1"/>
    <n v="0"/>
    <n v="0"/>
    <n v="1"/>
    <n v="0"/>
    <n v="4551.5499999999993"/>
    <n v="1049.68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02"/>
    <s v="A2023092414070918"/>
    <s v="朱掏"/>
    <s v="自营店铺"/>
    <d v="2023-09-24T14:07:09"/>
    <x v="1"/>
    <s v="iPhone14 Pro Max 全新上市 "/>
    <x v="0"/>
    <n v="9899"/>
    <n v="398"/>
    <n v="1"/>
    <n v="0"/>
    <n v="0"/>
    <n v="1"/>
    <n v="1"/>
    <n v="6036.37"/>
    <n v="1453.89"/>
    <n v="1055.8900000000001"/>
    <n v="1055.8900000000001"/>
    <n v="1055.8900000000001"/>
    <n v="1055.8900000000001"/>
    <n v="1055.8900000000001"/>
    <m/>
    <m/>
    <m/>
    <m/>
    <m/>
    <m/>
    <m/>
    <m/>
  </r>
  <r>
    <n v="103"/>
    <s v="A2023092413210342"/>
    <s v="江德利"/>
    <s v="自营店铺"/>
    <d v="2023-09-24T13:21:03"/>
    <x v="1"/>
    <s v="iPhone14 Pro Max 全新上市 "/>
    <x v="0"/>
    <n v="9899"/>
    <n v="0"/>
    <n v="0"/>
    <n v="0"/>
    <n v="0"/>
    <n v="1"/>
    <n v="0"/>
    <n v="4551.5800000000017"/>
    <n v="399"/>
    <n v="710.83"/>
    <n v="710.83"/>
    <n v="710.83"/>
    <n v="710.83"/>
    <n v="710.83"/>
    <n v="710.83"/>
    <n v="710.83"/>
    <n v="710.83"/>
    <n v="710.83"/>
    <n v="710.83"/>
    <n v="710.83"/>
    <m/>
    <m/>
  </r>
  <r>
    <n v="104"/>
    <s v="A2023092412441182"/>
    <s v="冉嘉钦"/>
    <s v="自营店铺"/>
    <d v="2023-09-24T12:44:11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105"/>
    <s v="A20230924114733113"/>
    <s v="王水平"/>
    <s v="自营店铺"/>
    <d v="2023-09-24T11:47:33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06"/>
    <s v="A20230924114654111"/>
    <s v="周杰"/>
    <s v="自营店铺"/>
    <d v="2023-09-24T11:46:54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107"/>
    <s v="A2023092411171936"/>
    <s v="吴飞虎"/>
    <s v="自营店铺"/>
    <d v="2023-09-24T11:17:19"/>
    <x v="1"/>
    <s v="iPhone14 Pro "/>
    <x v="0"/>
    <n v="8899"/>
    <n v="298"/>
    <n v="1"/>
    <n v="0"/>
    <n v="0"/>
    <n v="1"/>
    <n v="0"/>
    <n v="4151.5099999999993"/>
    <n v="883.85"/>
    <n v="585.85"/>
    <n v="585.85"/>
    <n v="585.85"/>
    <n v="585.85"/>
    <n v="585.85"/>
    <n v="585.85"/>
    <n v="585.85"/>
    <n v="585.85"/>
    <n v="585.85"/>
    <n v="585.85"/>
    <n v="585.85"/>
    <m/>
    <m/>
  </r>
  <r>
    <n v="108"/>
    <s v="A2023092410245844"/>
    <s v="王蒙"/>
    <s v="自营店铺"/>
    <d v="2023-09-24T10:24:58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09"/>
    <s v="A2023092409373040"/>
    <s v="吴勇标"/>
    <s v="自营店铺"/>
    <d v="2023-09-24T09:37:30"/>
    <x v="1"/>
    <s v="iPhone14 "/>
    <x v="0"/>
    <n v="5999"/>
    <n v="0"/>
    <n v="0"/>
    <n v="0"/>
    <n v="0"/>
    <n v="1"/>
    <n v="1"/>
    <n v="3899.3700000000003"/>
    <n v="639.89"/>
    <n v="639.89"/>
    <n v="639.89"/>
    <n v="639.89"/>
    <n v="639.89"/>
    <n v="639.89"/>
    <m/>
    <m/>
    <m/>
    <m/>
    <m/>
    <m/>
    <m/>
    <m/>
  </r>
  <r>
    <n v="110"/>
    <s v="A2023092409262526"/>
    <s v="程玺臻"/>
    <s v="自营店铺"/>
    <d v="2023-09-24T09:26:25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11"/>
    <s v="A202309240915157"/>
    <s v="陈继松"/>
    <s v="自营店铺"/>
    <d v="2023-09-24T09:15:15"/>
    <x v="1"/>
    <s v="iPhone 15 Pro （溢价）"/>
    <x v="1"/>
    <n v="8999"/>
    <n v="0"/>
    <n v="0"/>
    <n v="0"/>
    <n v="0"/>
    <n v="1"/>
    <n v="1"/>
    <n v="5084.43"/>
    <n v="1087.3800000000001"/>
    <n v="1087.3800000000001"/>
    <n v="1087.3800000000001"/>
    <n v="1087.3800000000001"/>
    <n v="1087.3800000000001"/>
    <n v="1087.3800000000001"/>
    <m/>
    <m/>
    <m/>
    <m/>
    <m/>
    <m/>
    <m/>
    <m/>
  </r>
  <r>
    <n v="112"/>
    <s v="A2023092320404555"/>
    <s v="宋宁"/>
    <s v="自营店铺"/>
    <d v="2023-09-23T20:40:45"/>
    <x v="1"/>
    <s v="iPhone 15 Pro （溢价）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m/>
  </r>
  <r>
    <n v="113"/>
    <s v="A2023092319294846"/>
    <s v="李嘉靖"/>
    <s v="自营店铺"/>
    <d v="2023-09-23T19:29:48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14"/>
    <s v="A2023092316030617"/>
    <s v="李凯"/>
    <s v="自营店铺"/>
    <d v="2023-09-23T16:03:06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15"/>
    <s v="A2023092315254389"/>
    <s v="张茫"/>
    <s v="自营店铺"/>
    <d v="2023-09-23T15:25:43"/>
    <x v="1"/>
    <s v="iPhone14 Pro "/>
    <x v="0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m/>
  </r>
  <r>
    <n v="116"/>
    <s v="A2023092315102734"/>
    <s v="王高兴"/>
    <s v="自营店铺"/>
    <d v="2023-09-23T15:10:27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117"/>
    <s v="A202309231500151"/>
    <s v="冯恩来"/>
    <s v="自营店铺"/>
    <d v="2023-09-23T15:00:15"/>
    <x v="1"/>
    <s v="iPhone14 "/>
    <x v="0"/>
    <n v="5999"/>
    <n v="0"/>
    <n v="0"/>
    <n v="0"/>
    <n v="0"/>
    <n v="1"/>
    <n v="1"/>
    <n v="3899.3700000000003"/>
    <n v="639.89"/>
    <n v="639.89"/>
    <n v="639.89"/>
    <n v="639.89"/>
    <n v="639.89"/>
    <n v="639.89"/>
    <m/>
    <m/>
    <m/>
    <m/>
    <m/>
    <m/>
    <m/>
    <m/>
  </r>
  <r>
    <n v="118"/>
    <s v="A20230923145528166"/>
    <s v="宋莉亭"/>
    <s v="自营店铺"/>
    <d v="2023-09-23T14:55:28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19"/>
    <s v="A2023092314314893"/>
    <s v="钟繇"/>
    <s v="自营店铺"/>
    <d v="2023-09-23T14:31:48"/>
    <x v="1"/>
    <s v="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20"/>
    <s v="A2023092314232062"/>
    <s v="王明军"/>
    <s v="自营店铺"/>
    <d v="2023-09-23T14:23:20"/>
    <x v="1"/>
    <s v="iPhone14 Pro "/>
    <x v="0"/>
    <n v="8899"/>
    <n v="0"/>
    <n v="0"/>
    <n v="0"/>
    <n v="0"/>
    <n v="1"/>
    <n v="0"/>
    <n v="4449.5099999999993"/>
    <n v="585.85"/>
    <n v="585.85"/>
    <n v="585.85"/>
    <n v="585.85"/>
    <n v="585.85"/>
    <n v="585.85"/>
    <n v="585.85"/>
    <n v="585.85"/>
    <n v="585.85"/>
    <n v="585.85"/>
    <n v="585.85"/>
    <n v="585.85"/>
    <m/>
    <m/>
  </r>
  <r>
    <n v="121"/>
    <s v="A2023092312473894"/>
    <s v="王昊"/>
    <s v="自营店铺"/>
    <d v="2023-09-23T12:47:38"/>
    <x v="1"/>
    <s v="iPhone14 Pro Max 全新上市 "/>
    <x v="0"/>
    <n v="9899"/>
    <n v="0"/>
    <n v="0"/>
    <n v="0"/>
    <n v="0"/>
    <n v="1"/>
    <n v="0"/>
    <n v="4949.5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n v="651.67999999999995"/>
    <m/>
    <m/>
  </r>
  <r>
    <n v="122"/>
    <s v="A2023092312082114"/>
    <s v="杨恩郴"/>
    <s v="自营店铺"/>
    <d v="2023-09-23T12:08:21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123"/>
    <s v="A2023092311111540"/>
    <s v="李伟"/>
    <s v="自营店铺"/>
    <d v="2023-09-23T11:11:15"/>
    <x v="1"/>
    <s v="iPhone14 Pro Max 全新上市 "/>
    <x v="0"/>
    <n v="9899"/>
    <n v="0"/>
    <n v="0"/>
    <n v="0"/>
    <n v="0"/>
    <n v="1"/>
    <n v="1"/>
    <n v="6434.37"/>
    <n v="1055.8900000000001"/>
    <n v="1055.8900000000001"/>
    <n v="1055.8900000000001"/>
    <n v="1055.8900000000001"/>
    <n v="1055.8900000000001"/>
    <n v="1055.8900000000001"/>
    <m/>
    <m/>
    <m/>
    <m/>
    <m/>
    <m/>
    <m/>
    <m/>
  </r>
  <r>
    <n v="124"/>
    <s v="A20230923105544171"/>
    <s v="许州扬"/>
    <s v="自营店铺"/>
    <d v="2023-09-23T10:55:44"/>
    <x v="1"/>
    <s v="iPhone 15 Pro （溢价）"/>
    <x v="1"/>
    <n v="8999"/>
    <n v="0"/>
    <n v="0"/>
    <n v="0"/>
    <n v="0"/>
    <n v="1"/>
    <n v="1"/>
    <n v="5309.43"/>
    <n v="1049.8800000000001"/>
    <n v="1049.8800000000001"/>
    <n v="1049.8800000000001"/>
    <n v="1049.8800000000001"/>
    <n v="1049.8800000000001"/>
    <n v="1049.8800000000001"/>
    <m/>
    <m/>
    <m/>
    <m/>
    <m/>
    <m/>
    <m/>
    <m/>
  </r>
  <r>
    <n v="125"/>
    <s v="A20230923103659120"/>
    <s v="关成松"/>
    <s v="自营店铺"/>
    <d v="2023-09-23T10:36:59"/>
    <x v="1"/>
    <s v=" iPhone15（溢价）"/>
    <x v="1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m/>
  </r>
  <r>
    <n v="126"/>
    <s v="A20230923103259109"/>
    <s v="徐志刚"/>
    <s v="自营店铺"/>
    <d v="2023-09-23T10:32:59"/>
    <x v="1"/>
    <s v="芝麻租物-iPhone14 Pro Max "/>
    <x v="0"/>
    <n v="9899"/>
    <n v="0"/>
    <n v="0"/>
    <n v="1"/>
    <n v="0"/>
    <n v="1"/>
    <n v="0"/>
    <n v="6674.9300000000021"/>
    <n v="1"/>
    <n v="553.98"/>
    <n v="553.98"/>
    <n v="553.98"/>
    <n v="553.98"/>
    <n v="553.98"/>
    <n v="553.98"/>
    <n v="553.98"/>
    <n v="553.98"/>
    <n v="553.98"/>
    <n v="553.98"/>
    <n v="553.98"/>
    <m/>
    <m/>
  </r>
  <r>
    <n v="127"/>
    <s v="A2023092310131642"/>
    <s v="刘贻杏"/>
    <s v="自营店铺"/>
    <d v="2023-09-23T10:13:16"/>
    <x v="1"/>
    <s v="芝麻租物-iPhone15（溢价）"/>
    <x v="1"/>
    <n v="5999"/>
    <n v="0"/>
    <n v="0"/>
    <n v="0"/>
    <n v="0"/>
    <n v="1"/>
    <n v="0"/>
    <n v="2999.55"/>
    <n v="394.93"/>
    <n v="394.93"/>
    <n v="394.93"/>
    <n v="394.93"/>
    <n v="394.93"/>
    <n v="394.93"/>
    <n v="394.93"/>
    <n v="394.93"/>
    <n v="394.93"/>
    <n v="394.93"/>
    <n v="394.93"/>
    <n v="394.93"/>
    <m/>
    <m/>
  </r>
  <r>
    <n v="128"/>
    <s v="A2023092213172732"/>
    <s v="高文斌"/>
    <s v="自营店铺"/>
    <d v="2023-09-22T13:17:27"/>
    <x v="1"/>
    <s v="【春日焕新专享】iPhone14 Pro Max 全新上市 "/>
    <x v="0"/>
    <n v="9899"/>
    <n v="0"/>
    <n v="0"/>
    <n v="1"/>
    <n v="0"/>
    <n v="1"/>
    <n v="0"/>
    <n v="4949.5800000000008"/>
    <n v="1"/>
    <n v="710.83"/>
    <n v="710.83"/>
    <n v="710.83"/>
    <n v="710.83"/>
    <n v="710.83"/>
    <n v="710.83"/>
    <n v="710.83"/>
    <n v="710.83"/>
    <n v="710.83"/>
    <n v="710.83"/>
    <n v="710.83"/>
    <m/>
    <m/>
  </r>
  <r>
    <n v="129"/>
    <s v="A2023110911244396"/>
    <s v="廖珂"/>
    <m/>
    <d v="2023-11-09T11:24:43"/>
    <x v="2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130"/>
    <s v="A20231109105332203 "/>
    <s v="孙国鑫"/>
    <m/>
    <d v="2023-11-09T10:53:32"/>
    <x v="2"/>
    <s v="金秋特惠-iPhone 15 Pro Max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131"/>
    <s v="A2023110912175742"/>
    <s v="张源"/>
    <m/>
    <d v="2023-11-09T12:17:57"/>
    <x v="2"/>
    <s v="_x000a_iPhone 15 Pro Max"/>
    <x v="1"/>
    <n v="9999"/>
    <n v="0"/>
    <n v="0"/>
    <n v="0"/>
    <n v="1"/>
    <n v="0"/>
    <n v="0"/>
    <s v=""/>
    <n v="107.49000000000001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2000"/>
    <m/>
  </r>
  <r>
    <n v="132"/>
    <s v="A20231109124244113 "/>
    <s v="吴阳"/>
    <m/>
    <d v="2023-11-09T12:42:44"/>
    <x v="2"/>
    <s v="iPhone 15 Pro"/>
    <x v="1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500"/>
    <s v="4499.55      _x000a_"/>
  </r>
  <r>
    <n v="133"/>
    <s v="A2023110917080925"/>
    <s v="高志雷"/>
    <m/>
    <s v="2023-11-09 17:08:09_x000a_"/>
    <x v="3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800"/>
    <m/>
  </r>
  <r>
    <n v="134"/>
    <s v="A2023111009282055 "/>
    <s v="陈思思"/>
    <m/>
    <d v="2023-11-10T09:28:20"/>
    <x v="2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135"/>
    <s v="A2023111009331169"/>
    <s v="罗兴林"/>
    <m/>
    <d v="2023-11-10T09:33:11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600"/>
    <n v="4999.47"/>
  </r>
  <r>
    <n v="136"/>
    <s v="A2023111012025312"/>
    <s v="杨庭"/>
    <m/>
    <d v="2023-11-10T12:02:54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37"/>
    <s v="A2023111015181849"/>
    <s v="李文棋"/>
    <m/>
    <d v="2023-11-10T15:18:18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38"/>
    <s v="A2023111018423290 "/>
    <s v="冯菲菲"/>
    <m/>
    <d v="2023-11-10T18:42:32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139"/>
    <s v="A2023111108503348 "/>
    <s v=" 张也"/>
    <m/>
    <d v="2023-11-11T08:50:33"/>
    <x v="2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140"/>
    <s v="A2023111110312088"/>
    <s v=" 陈何超"/>
    <m/>
    <d v="2023-11-11T10:31:20"/>
    <x v="2"/>
    <s v="iPhone 15 Pro Max "/>
    <x v="1"/>
    <n v="9999"/>
    <n v="8.3399999999999181"/>
    <n v="1"/>
    <n v="0"/>
    <n v="1"/>
    <n v="0"/>
    <n v="0"/>
    <s v=""/>
    <n v="1083.23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500"/>
    <m/>
  </r>
  <r>
    <n v="141"/>
    <s v="A20231111104351116 "/>
    <s v=" 钟诚"/>
    <m/>
    <d v="2023-11-11T10:43:51"/>
    <x v="2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1500"/>
    <n v="6499.32"/>
  </r>
  <r>
    <n v="142"/>
    <s v="A2023111111154742"/>
    <s v="孙政齐"/>
    <m/>
    <d v="2023-11-11T11:15:47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43"/>
    <s v="A20231111115341144 "/>
    <s v="孙小敏"/>
    <m/>
    <d v="2023-11-11T11:53:41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44"/>
    <s v="A20231111174213107 "/>
    <s v="韩旋"/>
    <m/>
    <d v="2023-11-11T17:42:13"/>
    <x v="2"/>
    <s v="iPhone 15 Pro Max "/>
    <x v="1"/>
    <n v="9999"/>
    <n v="8.3399999999999181"/>
    <n v="1"/>
    <n v="0"/>
    <n v="0"/>
    <n v="0"/>
    <n v="0"/>
    <s v=""/>
    <n v="1083.23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45"/>
    <s v="A2023111211232535 "/>
    <s v="叶利刚"/>
    <m/>
    <d v="2023-11-12T11:23:25"/>
    <x v="2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146"/>
    <s v="A2023111209495373 "/>
    <s v=" 张迪"/>
    <m/>
    <d v="2023-11-12T09:49:53"/>
    <x v="2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500"/>
    <n v="6499.32"/>
  </r>
  <r>
    <n v="147"/>
    <s v="A2023111305433120 "/>
    <s v="吉明泽"/>
    <m/>
    <d v="2023-11-13T05:43:31"/>
    <x v="2"/>
    <s v="i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148"/>
    <s v="A2023111311172748 "/>
    <s v=" 陈俊杰"/>
    <m/>
    <d v="2023-11-13T11:17:27"/>
    <x v="2"/>
    <s v="i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149"/>
    <s v="A2023111312410196 "/>
    <s v="黄少荣"/>
    <m/>
    <d v="2023-11-13T12:41:01"/>
    <x v="2"/>
    <s v="iPhone 15 Pro Max "/>
    <x v="1"/>
    <n v="9999"/>
    <n v="8.3399999999999181"/>
    <n v="1"/>
    <n v="0"/>
    <n v="0"/>
    <n v="0"/>
    <n v="0"/>
    <s v=""/>
    <n v="1083.23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50"/>
    <s v="A2023111300251523 "/>
    <s v="邵溢华"/>
    <m/>
    <d v="2023-11-13T00:25:15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51"/>
    <s v="A20231113143942123 "/>
    <s v="李鲜"/>
    <m/>
    <d v="2023-11-13T14:39:43"/>
    <x v="2"/>
    <s v="iPhone 15 Pro"/>
    <x v="1"/>
    <n v="7999"/>
    <n v="0"/>
    <n v="0"/>
    <n v="0"/>
    <n v="0"/>
    <n v="0"/>
    <n v="0"/>
    <s v=""/>
    <n v="85.99"/>
    <n v="930.24"/>
    <n v="930.24"/>
    <n v="930.24"/>
    <n v="930.24"/>
    <n v="930.24"/>
    <n v="930.24"/>
    <n v="930.24"/>
    <n v="930.24"/>
    <n v="930.24"/>
    <n v="930.24"/>
    <n v="930.24"/>
    <m/>
    <m/>
  </r>
  <r>
    <n v="152"/>
    <s v="A2023111315043413 "/>
    <s v="程兆鑫"/>
    <m/>
    <d v="2023-11-13T15:04:34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53"/>
    <s v="A20231119212833110"/>
    <s v="叶荣"/>
    <m/>
    <d v="2023-11-19T21:28:33"/>
    <x v="2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154"/>
    <s v="A2023112010044218"/>
    <s v="施嘉玮"/>
    <m/>
    <d v="2023-11-20T10:04:42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55"/>
    <s v="A20231120103100139"/>
    <s v="肖晓奎"/>
    <m/>
    <d v="2023-11-20T10:31:00"/>
    <x v="2"/>
    <s v="Phone 15 Pro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2000"/>
    <m/>
  </r>
  <r>
    <n v="156"/>
    <s v="A20231120104525214"/>
    <s v="鲁军保"/>
    <m/>
    <d v="2023-11-20T10:45:25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57"/>
    <s v="A20231120112642112"/>
    <s v="李强"/>
    <m/>
    <d v="2023-11-20T11:26:43"/>
    <x v="2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158"/>
    <s v="A20231120144920189"/>
    <s v="邵明盖"/>
    <m/>
    <d v="2023-11-20T14:49:20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s v="4999.47  "/>
  </r>
  <r>
    <n v="159"/>
    <s v="A20231120224457117"/>
    <s v="魏安"/>
    <m/>
    <d v="2023-11-20T22:44:57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60"/>
    <s v="A2023112013150858"/>
    <s v="陈新雄"/>
    <m/>
    <d v="2023-11-20T13:15:08"/>
    <x v="2"/>
    <s v="iPhone 15 Pro Max "/>
    <x v="1"/>
    <n v="9999"/>
    <n v="8.3399999999999181"/>
    <n v="1"/>
    <n v="0"/>
    <n v="0"/>
    <n v="0"/>
    <n v="0"/>
    <s v=""/>
    <n v="1083.23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61"/>
    <s v="A2023112021201854"/>
    <s v="张力"/>
    <m/>
    <d v="2023-11-20T21:20:18"/>
    <x v="2"/>
    <s v="iPhone 15 Pro Max "/>
    <x v="1"/>
    <n v="9999"/>
    <n v="0"/>
    <n v="0"/>
    <n v="0"/>
    <n v="1"/>
    <n v="0"/>
    <n v="0"/>
    <s v=""/>
    <n v="874.89"/>
    <n v="1093.07"/>
    <n v="1093.07"/>
    <n v="1093.07"/>
    <n v="1093.07"/>
    <n v="1093.07"/>
    <n v="1093.07"/>
    <n v="1093.07"/>
    <n v="1093.07"/>
    <n v="1093.07"/>
    <n v="1093.07"/>
    <n v="1093.07"/>
    <n v="2000"/>
    <m/>
  </r>
  <r>
    <n v="162"/>
    <s v="A2023112021324785"/>
    <s v="梁玩赞"/>
    <m/>
    <d v="2023-11-20T21:32:47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63"/>
    <s v="A2023112023153071"/>
    <s v="夏斌林"/>
    <m/>
    <d v="2023-11-20T23:15:30"/>
    <x v="2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s v="6499.32 "/>
  </r>
  <r>
    <n v="164"/>
    <s v="A202311211000302"/>
    <s v="王婷"/>
    <m/>
    <d v="2023-11-21T10:00:30"/>
    <x v="2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s v="6499.32 "/>
  </r>
  <r>
    <n v="165"/>
    <s v="A20231121095901123"/>
    <s v="项光兴"/>
    <m/>
    <d v="2023-11-21T09:59:01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66"/>
    <s v="A2023112112221590"/>
    <s v="刘海帆"/>
    <m/>
    <d v="2023-11-21T12:22:15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67"/>
    <s v="A2023112113094133"/>
    <s v="陈敏"/>
    <m/>
    <d v="2023-11-21T13:09:41"/>
    <x v="2"/>
    <s v="Phone 15 Pro"/>
    <x v="1"/>
    <n v="8999"/>
    <n v="0"/>
    <n v="0"/>
    <n v="0"/>
    <n v="1"/>
    <n v="0"/>
    <n v="0"/>
    <s v=""/>
    <n v="96.74"/>
    <n v="1046.54"/>
    <n v="1046.54"/>
    <n v="1046.54"/>
    <n v="1046.54"/>
    <n v="1046.54"/>
    <n v="1046.54"/>
    <n v="1046.54"/>
    <n v="1046.54"/>
    <n v="1046.54"/>
    <n v="1046.54"/>
    <n v="1046.54"/>
    <n v="1500"/>
    <m/>
  </r>
  <r>
    <n v="168"/>
    <s v="A2023112113205956"/>
    <s v="周俊安"/>
    <m/>
    <d v="2023-11-21T13:20:59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69"/>
    <s v="A2023112114114445"/>
    <s v="杨飞"/>
    <m/>
    <d v="2023-11-21T14:11:44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800"/>
    <m/>
  </r>
  <r>
    <n v="170"/>
    <s v="A20231122134133132"/>
    <s v="郑文科"/>
    <m/>
    <d v="2023-11-22T13:41:33"/>
    <x v="2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171"/>
    <s v="A2023112214095626"/>
    <s v="张星"/>
    <m/>
    <d v="2023-11-22T14:09:56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m/>
  </r>
  <r>
    <n v="172"/>
    <s v="A20231122144613148"/>
    <s v="王霄"/>
    <m/>
    <d v="2023-11-22T14:46:13"/>
    <x v="2"/>
    <s v="iPhone 15 Pro Max "/>
    <x v="1"/>
    <n v="9999"/>
    <n v="0"/>
    <n v="0"/>
    <n v="0"/>
    <n v="1"/>
    <n v="1"/>
    <n v="0"/>
    <n v="5498.4699999999993"/>
    <n v="159.26999999999998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173"/>
    <s v="A20231122144745155"/>
    <s v="宋健"/>
    <m/>
    <d v="2023-11-22T14:47:46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74"/>
    <s v="A20231122163102119"/>
    <s v="丁琬璐"/>
    <m/>
    <d v="2023-11-22T16:31:02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75"/>
    <s v="A2023112217023313"/>
    <s v="胡景富"/>
    <m/>
    <d v="2023-11-22T17:02:33"/>
    <x v="2"/>
    <s v="Phone 15 Pro"/>
    <x v="1"/>
    <n v="8999"/>
    <n v="0"/>
    <n v="0"/>
    <n v="0"/>
    <n v="1"/>
    <n v="1"/>
    <n v="0"/>
    <n v="4499.5700000000024"/>
    <n v="59.24"/>
    <n v="640.9"/>
    <n v="640.9"/>
    <n v="640.9"/>
    <n v="640.9"/>
    <n v="640.9"/>
    <n v="640.9"/>
    <n v="640.9"/>
    <n v="640.9"/>
    <n v="640.9"/>
    <n v="640.9"/>
    <n v="640.9"/>
    <n v="1700"/>
    <s v="4499.55 "/>
  </r>
  <r>
    <n v="176"/>
    <s v="A2023112217233191"/>
    <s v="刘文强"/>
    <m/>
    <d v="2023-11-22T17:23:31"/>
    <x v="2"/>
    <s v="Phone 15 Pro"/>
    <x v="1"/>
    <n v="7999"/>
    <n v="1.1368683772161603E-13"/>
    <n v="1"/>
    <n v="0"/>
    <n v="0"/>
    <n v="0"/>
    <n v="0"/>
    <s v=""/>
    <n v="859.8900000000001"/>
    <n v="859.89"/>
    <n v="859.89"/>
    <n v="859.89"/>
    <n v="859.89"/>
    <n v="859.89"/>
    <n v="859.89"/>
    <n v="859.89"/>
    <n v="859.89"/>
    <n v="859.89"/>
    <n v="859.89"/>
    <n v="859.89"/>
    <m/>
    <m/>
  </r>
  <r>
    <n v="177"/>
    <s v="A20231122175739167"/>
    <s v="王雪龙"/>
    <m/>
    <d v="2023-11-22T17:57:39"/>
    <x v="2"/>
    <s v="iPhone 15 Pro Max "/>
    <x v="1"/>
    <n v="9999"/>
    <n v="0"/>
    <n v="0"/>
    <n v="0"/>
    <n v="0"/>
    <n v="0"/>
    <n v="0"/>
    <s v=""/>
    <n v="874.89"/>
    <n v="1093.07"/>
    <n v="1093.07"/>
    <n v="1093.07"/>
    <n v="1093.07"/>
    <n v="1093.07"/>
    <n v="1093.07"/>
    <n v="1093.07"/>
    <n v="1093.07"/>
    <n v="1093.07"/>
    <n v="1093.07"/>
    <n v="1093.07"/>
    <m/>
    <m/>
  </r>
  <r>
    <n v="178"/>
    <s v="A20231123095345155"/>
    <s v="梁雨生"/>
    <m/>
    <d v="2023-11-23T09:53:46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s v="4999.47 "/>
  </r>
  <r>
    <n v="179"/>
    <s v="A20231123105057191"/>
    <s v="韩亮"/>
    <m/>
    <d v="2023-11-23T10:50:57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80"/>
    <s v="A20231123125704169"/>
    <s v="曾森林"/>
    <m/>
    <d v="2023-11-23T12:57:04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1"/>
    <s v="A2023112314042718"/>
    <s v="沈芳羽"/>
    <m/>
    <d v="2023-11-23T14:04:27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2"/>
    <s v="A20231123143537133"/>
    <s v="郑金浩"/>
    <m/>
    <d v="2023-11-23T14:35:37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3"/>
    <s v="A2023112408403927"/>
    <s v="陈理想"/>
    <m/>
    <d v="2023-11-24T08:40:39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4"/>
    <s v="A2023112410143328"/>
    <s v="张凯丽"/>
    <m/>
    <d v="2023-11-24T10:14:33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185"/>
    <s v="A2023112410170037"/>
    <s v="王鑫"/>
    <m/>
    <d v="2023-11-24T10:17:00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6"/>
    <s v="A2023112412575697"/>
    <s v="陈奇源"/>
    <m/>
    <d v="2023-11-24T12:57:56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7"/>
    <s v="A2023112410394186"/>
    <s v="陈永超"/>
    <m/>
    <d v="2023-11-24T10:39:41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8"/>
    <s v="A2023112412391860"/>
    <s v="刘畅"/>
    <m/>
    <d v="2023-11-24T12:39:18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89"/>
    <s v="A20231124154829101"/>
    <s v="梁凤雷"/>
    <m/>
    <d v="2023-11-24T15:48:30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190"/>
    <s v="A2023112408384024"/>
    <s v="谢煜"/>
    <m/>
    <d v="2023-11-24T08:38:40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91"/>
    <s v="A20231124165917127"/>
    <s v="刘丽红"/>
    <m/>
    <d v="2023-11-24T16:59:17"/>
    <x v="2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s v="4999.47 "/>
  </r>
  <r>
    <n v="192"/>
    <s v="A20231125105742104"/>
    <s v="葛海峰"/>
    <m/>
    <d v="2023-11-25T10:57:42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93"/>
    <s v="A202311251101382"/>
    <s v="王正锋"/>
    <m/>
    <d v="2023-11-25T11:01:38"/>
    <x v="2"/>
    <s v="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194"/>
    <s v="A2023112512111822"/>
    <s v="李天"/>
    <m/>
    <d v="2023-11-25T12:11:18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95"/>
    <s v="A2023112513103811"/>
    <s v="徐莹"/>
    <m/>
    <d v="2023-11-25T13:10:39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196"/>
    <s v="A202311251502034"/>
    <s v="王虎"/>
    <m/>
    <d v="2023-11-25T15:02:03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97"/>
    <s v="A2023112515130324"/>
    <s v="陈杰"/>
    <m/>
    <d v="2023-11-25T15:13:03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198"/>
    <s v="A2023112613165217"/>
    <s v="尚鹏飞"/>
    <m/>
    <d v="2023-11-26T13:16:52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s v="4999.47 "/>
  </r>
  <r>
    <n v="199"/>
    <s v="A2023112613354133"/>
    <s v="王海龙"/>
    <m/>
    <d v="2023-11-26T13:35:41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00"/>
    <s v="A2023112615272931"/>
    <s v="谢燕婷"/>
    <m/>
    <d v="2023-11-26T15:27:29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01"/>
    <s v="A2023112716490670"/>
    <s v="杨萍萍"/>
    <m/>
    <d v="2023-11-27T16:49:06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02"/>
    <s v="A2023112710554584"/>
    <s v="王顺建"/>
    <m/>
    <d v="2023-11-27T10:55:45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03"/>
    <s v="A202311270805522"/>
    <s v="邵佳琦"/>
    <m/>
    <d v="2023-11-27T08:05:52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04"/>
    <s v="A2023112717341767"/>
    <s v="张思同"/>
    <m/>
    <d v="2023-11-27T17:34:17"/>
    <x v="2"/>
    <s v="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05"/>
    <s v="A202311271211237"/>
    <s v="杨兰"/>
    <m/>
    <d v="2023-11-27T12:11:23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06"/>
    <s v="A2023112812540254"/>
    <s v="刘华雨"/>
    <m/>
    <d v="2023-11-28T12:54:02"/>
    <x v="2"/>
    <s v="Phone 15 Pro"/>
    <x v="1"/>
    <n v="8999"/>
    <n v="0"/>
    <n v="0"/>
    <n v="0"/>
    <n v="1"/>
    <n v="0"/>
    <n v="0"/>
    <s v=""/>
    <n v="500"/>
    <n v="1055.24"/>
    <n v="1055.24"/>
    <n v="1055.24"/>
    <n v="1055.24"/>
    <n v="1055.24"/>
    <n v="1055.24"/>
    <n v="1055.24"/>
    <n v="1055.24"/>
    <n v="1055.24"/>
    <n v="1055.24"/>
    <n v="1055.24"/>
    <n v="1500"/>
    <m/>
  </r>
  <r>
    <n v="207"/>
    <s v="A2023112819431345"/>
    <s v="许清琴"/>
    <m/>
    <d v="2023-11-28T19:43:13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08"/>
    <s v="A202311280005475"/>
    <s v="杨涛"/>
    <m/>
    <d v="2023-11-28T00:05:47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09"/>
    <s v="A2023113011045722"/>
    <s v="张文清"/>
    <m/>
    <d v="2023-11-30T11:04:57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10"/>
    <s v="A2023113014091131"/>
    <s v="江樊霞"/>
    <m/>
    <d v="2023-11-30T14:09:11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11"/>
    <s v="A2023113011250186"/>
    <s v="陈智勇"/>
    <m/>
    <d v="2023-11-30T11:25:01"/>
    <x v="2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s v="4999.47 "/>
  </r>
  <r>
    <n v="212"/>
    <s v="A2023113014063819"/>
    <s v="薛明峰"/>
    <m/>
    <d v="2023-11-30T14:06:38"/>
    <x v="2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13"/>
    <s v="A2023113018425643"/>
    <s v="李应靖"/>
    <m/>
    <d v="2023-11-30T18:42:56"/>
    <x v="2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14"/>
    <s v="A2023120110292086"/>
    <s v="聂宜奥"/>
    <m/>
    <d v="2023-12-01T10:29:20"/>
    <x v="4"/>
    <s v="Phone 15 Pro"/>
    <x v="1"/>
    <n v="8999"/>
    <n v="0"/>
    <n v="0"/>
    <n v="0"/>
    <n v="0"/>
    <n v="1"/>
    <n v="0"/>
    <n v="3891.980000000000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200"/>
    <m/>
    <s v="4499.55  "/>
  </r>
  <r>
    <n v="215"/>
    <s v="A202312011504505"/>
    <s v="焦宗宝"/>
    <m/>
    <d v="2023-12-01T15:04:50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16"/>
    <s v="A20231202145724218"/>
    <s v="蒋艳辉"/>
    <m/>
    <d v="2023-12-02T14:57:24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s v="4999.47 "/>
  </r>
  <r>
    <n v="217"/>
    <s v="A20231202155246182"/>
    <s v="熊博健"/>
    <m/>
    <d v="2023-12-02T15:52:4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18"/>
    <s v="A2023120410221575"/>
    <s v="唐万飞"/>
    <m/>
    <d v="2023-12-04T10:22:15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19"/>
    <s v="A20231204105442167"/>
    <s v="刘晓洋"/>
    <m/>
    <d v="2023-12-04T10:54:42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s v="4999.47 "/>
  </r>
  <r>
    <n v="220"/>
    <s v="A20231204113738119"/>
    <s v="骆慧萍"/>
    <m/>
    <d v="2023-12-04T11:37:38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s v="4999.47 "/>
  </r>
  <r>
    <n v="221"/>
    <s v="A20231204115320160"/>
    <s v="郭美鑫"/>
    <m/>
    <d v="2023-12-04T11:53:20"/>
    <x v="4"/>
    <s v="Phone 15 Pro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222"/>
    <s v="A20231204115556168"/>
    <s v="李婷"/>
    <m/>
    <d v="2023-12-04T11:55:5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23"/>
    <s v="A2023120412134329"/>
    <s v="杜贝贝"/>
    <m/>
    <d v="2023-12-04T12:13:4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24"/>
    <s v="A2023120413281150"/>
    <s v="杨洋"/>
    <m/>
    <d v="2023-12-04T13:28:1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25"/>
    <s v="A20231204135324103"/>
    <s v="李浩鑫"/>
    <m/>
    <d v="2023-12-04T13:53:24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26"/>
    <s v="A202312041400134"/>
    <s v="李浩然"/>
    <m/>
    <d v="2023-12-04T14:00:13"/>
    <x v="4"/>
    <s v="Phone 15 Pro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227"/>
    <s v="A20231204143740117"/>
    <s v="王航"/>
    <m/>
    <d v="2023-12-04T14:37:40"/>
    <x v="4"/>
    <s v="华为 Mate 60 Pro+ "/>
    <x v="2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800"/>
    <s v="4409.56 "/>
  </r>
  <r>
    <n v="228"/>
    <s v="A20231204144040125"/>
    <s v="牟哲敏"/>
    <m/>
    <d v="2023-12-04T14:40:40"/>
    <x v="4"/>
    <s v="Phone 15 Pro"/>
    <x v="1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500"/>
    <s v="4499.55  "/>
  </r>
  <r>
    <n v="229"/>
    <s v="A2023120415123946"/>
    <s v="周亚"/>
    <m/>
    <d v="2023-12-04T15:12:39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300"/>
    <m/>
  </r>
  <r>
    <n v="230"/>
    <s v="A2023120415233073"/>
    <s v="李廷泉"/>
    <m/>
    <d v="2023-12-04T15:23:30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700"/>
    <s v="4999.47 "/>
  </r>
  <r>
    <n v="231"/>
    <s v="A2023120415294993"/>
    <s v="曹鹏"/>
    <m/>
    <d v="2023-12-04T15:29:49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32"/>
    <s v="A20231204153609105"/>
    <s v="杨正茜"/>
    <m/>
    <d v="2023-12-04T15:36:09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33"/>
    <s v="A202312041600292"/>
    <s v="王雪婷"/>
    <m/>
    <d v="2023-12-04T16:00:2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34"/>
    <s v="A2023120416050819"/>
    <s v="张瑞青"/>
    <m/>
    <d v="2023-12-04T16:05:08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235"/>
    <s v="A2023120417330782"/>
    <s v="黄广建"/>
    <m/>
    <d v="2023-12-04T17:33:0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36"/>
    <s v="A20231204173935104"/>
    <s v="王欣丽"/>
    <m/>
    <d v="2023-12-04T17:39:3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37"/>
    <s v="A202312050601011"/>
    <s v="林培培"/>
    <m/>
    <d v="2023-12-05T06:01:0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38"/>
    <s v="A2023120506263919"/>
    <s v="刘永强"/>
    <m/>
    <d v="2023-12-05T06:26:3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39"/>
    <s v="A20231205094925102"/>
    <s v="李秉钧"/>
    <m/>
    <d v="2023-12-05T09:49:2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40"/>
    <s v="A20231205095313117"/>
    <s v="王涛"/>
    <m/>
    <d v="2023-12-05T09:53:13"/>
    <x v="4"/>
    <s v="iPhone 15  "/>
    <x v="1"/>
    <n v="6999"/>
    <n v="0"/>
    <n v="0"/>
    <n v="0"/>
    <n v="0"/>
    <n v="0"/>
    <n v="0"/>
    <s v=""/>
    <n v="752.39"/>
    <n v="752.39"/>
    <n v="752.39"/>
    <n v="752.39"/>
    <n v="752.39"/>
    <n v="752.39"/>
    <n v="752.39"/>
    <n v="752.39"/>
    <n v="752.39"/>
    <n v="752.39"/>
    <n v="752.39"/>
    <n v="752.39"/>
    <m/>
    <m/>
  </r>
  <r>
    <n v="241"/>
    <s v="A2023120510190689"/>
    <s v="罗佳佳"/>
    <m/>
    <d v="2023-12-05T10:19:0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42"/>
    <s v="A202312051101056"/>
    <s v="潘旭"/>
    <m/>
    <d v="2023-12-05T11:01:05"/>
    <x v="4"/>
    <s v="iPhone 15 plus"/>
    <x v="1"/>
    <n v="6999"/>
    <n v="0"/>
    <n v="0"/>
    <n v="0"/>
    <n v="1"/>
    <n v="1"/>
    <n v="0"/>
    <n v="3499.4900000000016"/>
    <n v="260.77"/>
    <n v="478.95"/>
    <n v="478.95"/>
    <n v="478.95"/>
    <n v="478.95"/>
    <n v="478.95"/>
    <n v="478.95"/>
    <n v="478.95"/>
    <n v="478.95"/>
    <n v="478.95"/>
    <n v="478.95"/>
    <n v="478.95"/>
    <n v="1400"/>
    <s v="3499.47   "/>
  </r>
  <r>
    <n v="243"/>
    <s v="A2023120511031616"/>
    <s v="刘月梅"/>
    <m/>
    <d v="2023-12-05T11:03:16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44"/>
    <s v="A2023120511052222"/>
    <s v="马钰"/>
    <m/>
    <d v="2023-12-05T11:05:22"/>
    <x v="4"/>
    <s v="iPhone 15 Pro Max "/>
    <x v="1"/>
    <n v="8999"/>
    <n v="0"/>
    <n v="0"/>
    <n v="0"/>
    <n v="1"/>
    <n v="1"/>
    <n v="0"/>
    <n v="370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245"/>
    <s v="A2023120511260494"/>
    <s v="黄焃"/>
    <m/>
    <d v="2023-12-05T11:26:04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46"/>
    <s v="A20231205115711195"/>
    <s v="麦刚"/>
    <m/>
    <d v="2023-12-05T11:57:12"/>
    <x v="4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247"/>
    <s v="A20231205115849200"/>
    <s v="王艳林"/>
    <m/>
    <d v="2023-12-05T11:58:49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48"/>
    <s v="A2023120512173341"/>
    <s v="刘庆"/>
    <m/>
    <d v="2023-12-05T12:17:3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49"/>
    <s v="A2023120512332587"/>
    <s v="常峰瑞"/>
    <m/>
    <d v="2023-12-05T12:33:25"/>
    <x v="4"/>
    <s v="iPhone 15 Pro 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n v="250"/>
    <s v="A2023120513434283"/>
    <s v="杨霞"/>
    <m/>
    <d v="2023-12-05T13:43:42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51"/>
    <s v="A2023120514100417"/>
    <s v="傅嘉臻"/>
    <m/>
    <d v="2023-12-05T14:10:04"/>
    <x v="4"/>
    <s v="iPhone 15 "/>
    <x v="1"/>
    <n v="6999"/>
    <n v="0"/>
    <n v="0"/>
    <n v="0"/>
    <n v="0"/>
    <n v="0"/>
    <n v="0"/>
    <s v=""/>
    <n v="500"/>
    <n v="820.7"/>
    <n v="820.7"/>
    <n v="820.7"/>
    <n v="820.7"/>
    <n v="820.7"/>
    <n v="820.7"/>
    <n v="820.7"/>
    <n v="820.7"/>
    <n v="820.7"/>
    <n v="820.7"/>
    <n v="820.7"/>
    <m/>
    <m/>
  </r>
  <r>
    <n v="252"/>
    <s v="A20231205145439116"/>
    <s v="高江涛"/>
    <m/>
    <d v="2023-12-05T14:54:39"/>
    <x v="4"/>
    <s v="iPhone 15 "/>
    <x v="1"/>
    <n v="5999"/>
    <n v="0"/>
    <n v="0"/>
    <n v="0"/>
    <n v="1"/>
    <n v="0"/>
    <n v="0"/>
    <s v=""/>
    <n v="644.89"/>
    <n v="644.89"/>
    <n v="644.89"/>
    <n v="644.89"/>
    <n v="644.89"/>
    <n v="644.89"/>
    <n v="644.89"/>
    <n v="644.89"/>
    <n v="644.89"/>
    <n v="644.89"/>
    <n v="644.89"/>
    <n v="644.89"/>
    <n v="1000"/>
    <m/>
  </r>
  <r>
    <n v="253"/>
    <s v="A2023120515080512"/>
    <s v="段昭佑"/>
    <m/>
    <d v="2023-12-05T15:08:05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254"/>
    <s v="A2023120515395997"/>
    <s v="叶宝夫"/>
    <m/>
    <d v="2023-12-05T15:39:59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255"/>
    <s v="A20231205155932142"/>
    <s v="谢枫"/>
    <m/>
    <d v="2023-12-05T15:59:3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56"/>
    <s v="A2023120519262319"/>
    <s v="柏秀琴"/>
    <m/>
    <d v="2023-12-05T19:26:2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57"/>
    <s v="A202312052202164"/>
    <s v="孙欣欣"/>
    <m/>
    <d v="2023-12-06T11:34:25"/>
    <x v="4"/>
    <s v="iPhone 15 Pro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2000"/>
    <m/>
  </r>
  <r>
    <n v="258"/>
    <s v="A20231206113425102"/>
    <s v="孙欣欣"/>
    <m/>
    <d v="2023-12-06T11:34:25"/>
    <x v="4"/>
    <s v="iPhone 15 Pro "/>
    <x v="1"/>
    <n v="8999"/>
    <n v="0"/>
    <n v="0"/>
    <n v="0"/>
    <n v="0"/>
    <n v="0"/>
    <n v="0"/>
    <s v=""/>
    <n v="500"/>
    <n v="1055.24"/>
    <n v="1055.24"/>
    <n v="1055.24"/>
    <n v="1055.24"/>
    <n v="1055.24"/>
    <n v="1055.24"/>
    <n v="1055.24"/>
    <n v="1055.24"/>
    <n v="1055.24"/>
    <n v="1055.24"/>
    <n v="1055.24"/>
    <m/>
    <m/>
  </r>
  <r>
    <n v="259"/>
    <s v="A20231206115918173"/>
    <s v="王遥波"/>
    <m/>
    <d v="2023-12-06T11:59:18"/>
    <x v="4"/>
    <s v="iPhone 15 Pro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260"/>
    <s v="A2023120613133330"/>
    <s v="李万成"/>
    <m/>
    <d v="2023-12-06T13:13:3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61"/>
    <s v="A2023120613282756"/>
    <s v="金潘"/>
    <m/>
    <d v="2023-12-06T13:28:2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62"/>
    <s v="A20231206135711137"/>
    <s v="赵继"/>
    <m/>
    <d v="2023-12-06T13:57:11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263"/>
    <s v="A2023120614354679"/>
    <s v="张雨"/>
    <m/>
    <d v="2023-12-06T14:35:46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264"/>
    <s v="A2023120614430592"/>
    <s v="宋娟"/>
    <m/>
    <d v="2023-12-06T14:43:05"/>
    <x v="4"/>
    <s v="iPhone 15 Pro 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n v="4499.55"/>
  </r>
  <r>
    <n v="265"/>
    <s v="A2023120614445296"/>
    <s v="纪佳慧"/>
    <m/>
    <d v="2023-12-06T14:44:52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266"/>
    <s v="A20231206145150120"/>
    <s v="沈国毫"/>
    <m/>
    <d v="2023-12-06T14:51:5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67"/>
    <s v="A2023120615211258"/>
    <s v="余郅瑶"/>
    <m/>
    <d v="2023-12-06T15:21:12"/>
    <x v="4"/>
    <s v="iPhone 15 Pro Max "/>
    <x v="1"/>
    <n v="9999"/>
    <n v="0"/>
    <n v="0"/>
    <n v="0"/>
    <n v="0"/>
    <n v="0"/>
    <n v="0"/>
    <s v=""/>
    <n v="874.89"/>
    <n v="1093.07"/>
    <n v="1093.07"/>
    <n v="1093.07"/>
    <n v="1093.07"/>
    <n v="1093.07"/>
    <n v="1093.07"/>
    <n v="1093.07"/>
    <n v="1093.07"/>
    <n v="1093.07"/>
    <n v="1093.07"/>
    <n v="1093.07"/>
    <m/>
    <m/>
  </r>
  <r>
    <n v="268"/>
    <s v="A2023120615270676"/>
    <s v="周思妍"/>
    <m/>
    <d v="2023-12-06T15:27:0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69"/>
    <s v="A2023120615282281"/>
    <s v="王永新"/>
    <m/>
    <d v="2023-12-06T15:28:22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70"/>
    <s v="A2023120615295684"/>
    <s v="于金波"/>
    <m/>
    <d v="2023-12-06T15:29:56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271"/>
    <s v="A2023120810363295"/>
    <s v="于利东"/>
    <m/>
    <d v="2023-12-08T10:36:32"/>
    <x v="4"/>
    <s v="iPhone 15 Pro "/>
    <x v="1"/>
    <n v="8999"/>
    <n v="0"/>
    <n v="0"/>
    <n v="0"/>
    <n v="1"/>
    <n v="0"/>
    <n v="0"/>
    <s v=""/>
    <n v="96.74"/>
    <n v="1046.54"/>
    <n v="1046.54"/>
    <n v="1046.54"/>
    <n v="1046.54"/>
    <n v="1046.54"/>
    <n v="1046.54"/>
    <n v="1046.54"/>
    <n v="1046.54"/>
    <n v="1046.54"/>
    <n v="1046.54"/>
    <n v="1074.8900000000001"/>
    <n v="1300"/>
    <m/>
  </r>
  <r>
    <n v="272"/>
    <s v="A2023120811064219"/>
    <s v="王金炜"/>
    <m/>
    <d v="2023-12-08T11:06:4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73"/>
    <s v="A20231208114804140"/>
    <s v="张桃"/>
    <m/>
    <d v="2023-12-08T11:48:04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74"/>
    <s v="A20231208134922126"/>
    <s v="徐银珠"/>
    <m/>
    <d v="2023-12-08T13:49:22"/>
    <x v="4"/>
    <s v="iPhone 15 Pro "/>
    <x v="1"/>
    <n v="8999"/>
    <n v="0"/>
    <n v="0"/>
    <n v="0"/>
    <n v="1"/>
    <n v="0"/>
    <n v="0"/>
    <s v=""/>
    <n v="500"/>
    <n v="1055.24"/>
    <n v="1055.24"/>
    <n v="1055.24"/>
    <n v="1055.24"/>
    <n v="1055.24"/>
    <n v="1055.24"/>
    <n v="1055.24"/>
    <n v="1055.24"/>
    <n v="1055.24"/>
    <n v="1055.24"/>
    <n v="1055.24"/>
    <n v="1800"/>
    <m/>
  </r>
  <r>
    <n v="275"/>
    <s v="A20231208144319152"/>
    <s v="朱攀"/>
    <m/>
    <d v="2023-12-08T14:43:20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276"/>
    <s v="A20231208174159121"/>
    <s v="郑坚南"/>
    <m/>
    <d v="2023-12-08T17:41:59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277"/>
    <s v="A2023120818210842"/>
    <s v="吴启扬"/>
    <m/>
    <d v="2023-12-08T18:21:09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278"/>
    <s v="A20231208185701120"/>
    <s v="晏创"/>
    <m/>
    <d v="2023-12-08T18:57:01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79"/>
    <s v="A2023120901411778"/>
    <s v="姜果"/>
    <m/>
    <d v="2023-12-09T01:41:17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900"/>
    <n v="4999.47"/>
  </r>
  <r>
    <n v="280"/>
    <s v="A2023120908384760"/>
    <s v="崔浩"/>
    <m/>
    <d v="2023-12-09T08:38:47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281"/>
    <s v="A2023120911151351"/>
    <s v="胡良"/>
    <m/>
    <d v="2023-12-09T11:15:13"/>
    <x v="4"/>
    <s v="iPhone 15 "/>
    <x v="1"/>
    <n v="6999"/>
    <n v="0"/>
    <n v="0"/>
    <n v="0"/>
    <n v="0"/>
    <n v="0"/>
    <n v="0"/>
    <s v=""/>
    <n v="752.39"/>
    <n v="752.39"/>
    <n v="752.39"/>
    <n v="752.39"/>
    <n v="752.39"/>
    <n v="752.39"/>
    <n v="752.39"/>
    <n v="752.39"/>
    <n v="752.39"/>
    <n v="752.39"/>
    <n v="752.39"/>
    <n v="752.39"/>
    <m/>
    <m/>
  </r>
  <r>
    <n v="282"/>
    <s v="A20231209134213118"/>
    <s v="师艺"/>
    <m/>
    <d v="2023-12-09T13:42:14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83"/>
    <s v="A20231209134343123"/>
    <s v="史雷豪"/>
    <m/>
    <d v="2023-12-09T13:43:43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84"/>
    <s v="A2023120915183252"/>
    <s v="郑颖馨"/>
    <m/>
    <d v="2023-12-09T15:18:32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285"/>
    <s v="A20231209153509105"/>
    <s v="叶发全"/>
    <m/>
    <d v="2023-12-09T15:35:0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86"/>
    <s v="A202312091800343"/>
    <s v="张思源"/>
    <m/>
    <d v="2023-12-09T18:00:34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287"/>
    <s v="A20231210005539130"/>
    <s v="陈志伟"/>
    <m/>
    <d v="2023-12-10T00:55:39"/>
    <x v="4"/>
    <s v="iPhone 15 Pro Max "/>
    <x v="1"/>
    <n v="9999"/>
    <n v="0"/>
    <n v="0"/>
    <n v="0"/>
    <n v="1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800"/>
    <m/>
  </r>
  <r>
    <n v="288"/>
    <s v="A2023121005282015"/>
    <s v="樊事军"/>
    <m/>
    <d v="2023-12-10T05:28:20"/>
    <x v="4"/>
    <s v="iPhone 15 Pro Max "/>
    <x v="1"/>
    <n v="9999"/>
    <n v="0"/>
    <n v="0"/>
    <n v="0"/>
    <n v="1"/>
    <n v="0"/>
    <n v="0"/>
    <s v=""/>
    <n v="606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2300"/>
    <m/>
  </r>
  <r>
    <n v="289"/>
    <s v="A202312101101543"/>
    <s v="赵芳燕"/>
    <m/>
    <d v="2023-12-10T11:01:54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290"/>
    <s v="A2023121011043616"/>
    <s v="徐金"/>
    <m/>
    <d v="2023-12-10T11:04:36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291"/>
    <s v="A2023121012054416"/>
    <s v="李鸿来"/>
    <m/>
    <d v="2023-12-10T12:05:44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292"/>
    <s v="A20231210135310137"/>
    <s v="周恩巧"/>
    <m/>
    <d v="2023-12-10T13:53:1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293"/>
    <s v="A20231210135827160"/>
    <s v="赵松"/>
    <m/>
    <d v="2023-12-10T13:58:28"/>
    <x v="4"/>
    <s v="iPhone 15 "/>
    <x v="1"/>
    <n v="5999"/>
    <n v="0"/>
    <n v="0"/>
    <n v="0"/>
    <n v="0"/>
    <n v="0"/>
    <n v="0"/>
    <s v=""/>
    <n v="644.89"/>
    <n v="644.89"/>
    <n v="644.89"/>
    <n v="644.89"/>
    <n v="644.89"/>
    <n v="644.89"/>
    <n v="644.89"/>
    <n v="644.89"/>
    <n v="644.89"/>
    <n v="644.89"/>
    <n v="644.89"/>
    <n v="644.89"/>
    <m/>
    <m/>
  </r>
  <r>
    <n v="294"/>
    <s v="A2023121014240166"/>
    <s v="傅志耿"/>
    <m/>
    <d v="2023-12-10T14:24:01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95"/>
    <s v="A2023121016410890"/>
    <s v="华小颖"/>
    <m/>
    <d v="2023-12-10T16:41:08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96"/>
    <s v="A2023121018345734"/>
    <s v="王子轩"/>
    <m/>
    <d v="2023-12-10T18:34:57"/>
    <x v="4"/>
    <s v="Mate 60 Pro+"/>
    <x v="2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s v="4409.56 "/>
  </r>
  <r>
    <n v="297"/>
    <s v="A2023121018490757"/>
    <s v="张靓文"/>
    <m/>
    <d v="2023-12-10T18:49:07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298"/>
    <s v="A2023121107373240"/>
    <s v="王安栋"/>
    <m/>
    <d v="2023-12-11T07:37:32"/>
    <x v="4"/>
    <s v="iPhone 15 Pro Max "/>
    <x v="1"/>
    <n v="9999"/>
    <n v="0"/>
    <n v="0"/>
    <n v="0"/>
    <n v="1"/>
    <n v="1"/>
    <n v="0"/>
    <n v="4999.4900000000025"/>
    <n v="458.27"/>
    <n v="676.45"/>
    <n v="676.45"/>
    <n v="676.45"/>
    <n v="676.45"/>
    <n v="676.45"/>
    <n v="676.45"/>
    <n v="676.45"/>
    <n v="676.45"/>
    <n v="676.45"/>
    <n v="676.45"/>
    <n v="676.45"/>
    <n v="1500"/>
    <n v="4999.47"/>
  </r>
  <r>
    <n v="299"/>
    <s v="A2023121111153862"/>
    <s v="阮玉德"/>
    <m/>
    <d v="2023-12-11T11:15:38"/>
    <x v="4"/>
    <s v="iPhone 15 Pro Max "/>
    <x v="1"/>
    <n v="9999"/>
    <n v="0"/>
    <n v="0"/>
    <n v="0"/>
    <n v="1"/>
    <n v="0"/>
    <n v="0"/>
    <s v=""/>
    <n v="873.89"/>
    <n v="1093.07"/>
    <n v="1093.07"/>
    <n v="1093.07"/>
    <n v="1093.07"/>
    <n v="1093.07"/>
    <n v="1093.07"/>
    <n v="1093.07"/>
    <n v="1093.07"/>
    <n v="1093.07"/>
    <n v="1093.07"/>
    <n v="1093.07"/>
    <n v="1700"/>
    <m/>
  </r>
  <r>
    <n v="300"/>
    <s v="A2023121113255298"/>
    <s v="杨康"/>
    <m/>
    <d v="2023-12-11T13:25:5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01"/>
    <s v="A20231211133228112"/>
    <s v="徐睿伶"/>
    <m/>
    <d v="2023-12-11T13:32:28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02"/>
    <s v="A20231211145005171"/>
    <s v="张世权"/>
    <m/>
    <d v="2023-12-11T14:50:05"/>
    <x v="4"/>
    <s v="iPhone 15 Pro Max 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500"/>
    <n v="4999.47"/>
  </r>
  <r>
    <n v="303"/>
    <s v="A20231211145313181"/>
    <s v="孙家鹏"/>
    <m/>
    <d v="2023-12-11T14:53:13"/>
    <x v="4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04"/>
    <s v="A2023121115255874"/>
    <s v="郭正志"/>
    <m/>
    <d v="2023-12-11T15:25:58"/>
    <x v="4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05"/>
    <s v="A2023121115310086"/>
    <s v="郑国"/>
    <m/>
    <d v="2023-12-11T15:31:00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306"/>
    <s v="A20231211154622117"/>
    <s v="杨嘉伟"/>
    <m/>
    <d v="2023-12-11T15:46:2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07"/>
    <s v="A2023121116453894"/>
    <s v="袁海波"/>
    <m/>
    <d v="2023-12-11T16:45:38"/>
    <x v="4"/>
    <s v="iPhone 15 Pro Max "/>
    <x v="1"/>
    <n v="9999"/>
    <n v="0"/>
    <n v="0"/>
    <n v="0"/>
    <n v="1"/>
    <n v="1"/>
    <n v="0"/>
    <n v="4500.49"/>
    <n v="500"/>
    <n v="718.02"/>
    <n v="718.02"/>
    <n v="718.02"/>
    <n v="718.02"/>
    <n v="718.02"/>
    <n v="718.02"/>
    <n v="718.02"/>
    <n v="718.02"/>
    <n v="718.02"/>
    <n v="718.02"/>
    <n v="718.02"/>
    <n v="1600"/>
    <n v="4999.47"/>
  </r>
  <r>
    <n v="308"/>
    <s v="A2023121208243942"/>
    <s v="安诗尧"/>
    <m/>
    <d v="2023-12-12T08:24:39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09"/>
    <s v="A2023121211111037"/>
    <s v="解锦涛"/>
    <m/>
    <d v="2023-12-12T11:11:1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10"/>
    <s v="A2023121212175066"/>
    <s v="刘常凯"/>
    <m/>
    <d v="2023-12-12T12:17:5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11"/>
    <s v="A20231212124631161"/>
    <s v="狄文强"/>
    <m/>
    <d v="2023-12-12T12:46:31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312"/>
    <s v="A20231212135258124"/>
    <s v="欧忠平"/>
    <m/>
    <d v="2023-12-12T13:52:58"/>
    <x v="4"/>
    <s v="iPhone 15 "/>
    <x v="1"/>
    <n v="5999"/>
    <n v="0"/>
    <n v="0"/>
    <n v="0"/>
    <n v="0"/>
    <n v="0"/>
    <n v="0"/>
    <s v=""/>
    <n v="644.89"/>
    <n v="644.89"/>
    <n v="644.89"/>
    <n v="644.89"/>
    <n v="644.89"/>
    <n v="644.89"/>
    <n v="644.89"/>
    <n v="644.89"/>
    <n v="644.89"/>
    <n v="644.89"/>
    <n v="644.89"/>
    <n v="644.89"/>
    <m/>
    <m/>
  </r>
  <r>
    <n v="313"/>
    <s v="A2023121214250093"/>
    <s v="陈杰"/>
    <m/>
    <d v="2023-12-12T14:25:00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314"/>
    <s v="A20231212143353117"/>
    <s v="周加伟"/>
    <m/>
    <d v="2023-12-12T14:33:53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500"/>
    <n v="4999.47"/>
  </r>
  <r>
    <n v="315"/>
    <s v="A20231212145010172"/>
    <s v="肖红文"/>
    <m/>
    <d v="2023-12-12T14:50:10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16"/>
    <s v="A20231212153048110"/>
    <s v="岳云飞"/>
    <m/>
    <d v="2023-12-12T15:30:48"/>
    <x v="4"/>
    <s v="iPhone 15 Pro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317"/>
    <s v="A2023121217070225"/>
    <s v="白顺德"/>
    <m/>
    <d v="2023-12-12T17:07:0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18"/>
    <s v="A202312121907568"/>
    <s v="柯尊辉"/>
    <m/>
    <d v="2023-12-12T19:07:56"/>
    <x v="4"/>
    <s v="iPhone 15 Pro "/>
    <x v="1"/>
    <n v="8999"/>
    <n v="0"/>
    <n v="0"/>
    <n v="1"/>
    <n v="1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1800"/>
    <n v="4499.55"/>
  </r>
  <r>
    <n v="319"/>
    <s v="A202312130900291"/>
    <s v="洪太峰"/>
    <m/>
    <d v="2023-12-13T09:00:2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20"/>
    <s v="A20231213102552103"/>
    <s v="魏佳思"/>
    <m/>
    <d v="2023-12-13T10:25:5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21"/>
    <s v="A202312131204458"/>
    <s v="汪静"/>
    <m/>
    <d v="2023-12-13T12:04:45"/>
    <x v="4"/>
    <s v="iPhone 15 Pro  "/>
    <x v="1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800"/>
    <n v="4499.55"/>
  </r>
  <r>
    <n v="322"/>
    <s v="A20231213114435151"/>
    <s v="尚学敏"/>
    <m/>
    <d v="2023-12-13T11:44:35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23"/>
    <s v="A20231213124603137"/>
    <s v="林明钿"/>
    <m/>
    <d v="2023-12-13T12:46:0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24"/>
    <s v="A2023121314112540"/>
    <s v="李晋"/>
    <m/>
    <d v="2023-12-13T14:11:25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25"/>
    <s v="A2023121315084435"/>
    <s v="林领胜"/>
    <m/>
    <d v="2023-12-13T15:08:44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26"/>
    <s v="A2023121315203174"/>
    <s v="张垲滢"/>
    <m/>
    <d v="2023-12-13T15:20:31"/>
    <x v="4"/>
    <s v="iPhone 15 Pro  "/>
    <x v="1"/>
    <n v="9999"/>
    <n v="0"/>
    <n v="0"/>
    <n v="1"/>
    <n v="0"/>
    <n v="1"/>
    <n v="0"/>
    <n v="578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327"/>
    <s v="A20231213155941187"/>
    <s v="杨佳惠"/>
    <m/>
    <d v="2023-12-13T15:59:41"/>
    <x v="4"/>
    <s v="iPhone 15 Pro  "/>
    <x v="1"/>
    <n v="9999"/>
    <n v="0"/>
    <n v="0"/>
    <n v="1"/>
    <n v="0"/>
    <n v="1"/>
    <n v="0"/>
    <n v="1290.0700000000015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328"/>
    <s v="A20231213165548183"/>
    <s v="杨百玲"/>
    <m/>
    <d v="2023-12-13T16:55:48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29"/>
    <s v="A2023121319202418"/>
    <s v="向湉"/>
    <m/>
    <d v="2023-12-13T19:20:24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30"/>
    <s v="A2023121403331418"/>
    <s v="史佳鑫"/>
    <m/>
    <d v="2023-12-14T03:33:14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31"/>
    <s v="A2023121408244230"/>
    <s v="闫菀东"/>
    <m/>
    <d v="2023-12-14T08:24:4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32"/>
    <s v="A2023121409104610"/>
    <s v="唐明轩"/>
    <m/>
    <d v="2023-12-14T09:10:46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333"/>
    <s v="A2023121415130541"/>
    <s v="金佰雪"/>
    <m/>
    <d v="2023-12-14T15:13:05"/>
    <x v="4"/>
    <s v="iPhone 15 "/>
    <x v="1"/>
    <n v="5999"/>
    <n v="0"/>
    <n v="0"/>
    <n v="1"/>
    <n v="0"/>
    <n v="0"/>
    <n v="0"/>
    <s v=""/>
    <n v="1"/>
    <n v="703.43"/>
    <n v="703.43"/>
    <n v="703.43"/>
    <n v="703.43"/>
    <n v="703.43"/>
    <n v="703.43"/>
    <n v="703.43"/>
    <n v="703.43"/>
    <n v="703.43"/>
    <n v="703.43"/>
    <n v="703.43"/>
    <m/>
    <m/>
  </r>
  <r>
    <n v="334"/>
    <s v="A20231214155123170"/>
    <s v="王越"/>
    <m/>
    <d v="2023-12-14T15:51:23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35"/>
    <s v="A20231214155754191"/>
    <s v="王雪"/>
    <m/>
    <d v="2023-12-14T15:57:54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500"/>
    <m/>
  </r>
  <r>
    <n v="336"/>
    <s v="A2023121416240064"/>
    <s v="刘鑫"/>
    <m/>
    <d v="2023-12-14T16:24:00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37"/>
    <s v="A20231214165828189"/>
    <s v="郁晨瑶"/>
    <m/>
    <d v="2023-12-14T16:58:28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338"/>
    <s v="A2023121417124141"/>
    <s v="李佳诺"/>
    <m/>
    <d v="2023-12-14T17:12:4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39"/>
    <s v="A2023121417130343"/>
    <s v="雷肖肖"/>
    <m/>
    <d v="2023-12-14T17:13:03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40"/>
    <s v="A20231214174946122"/>
    <s v="何银银"/>
    <m/>
    <d v="2023-12-14T17:49:46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41"/>
    <s v="A202312142115575"/>
    <s v="张婉容"/>
    <m/>
    <d v="2023-12-14T21:15:5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42"/>
    <s v="A2023121508505125"/>
    <s v="吴杰"/>
    <m/>
    <d v="2023-12-15T08:50:51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343"/>
    <s v="A2023121511171145"/>
    <s v="汪佳"/>
    <m/>
    <d v="2023-12-15T11:17:1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44"/>
    <s v="A20231215115527152"/>
    <s v="彭雨晴"/>
    <m/>
    <d v="2023-12-15T11:55:2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45"/>
    <s v="A2023121512133236"/>
    <s v="黄佳玲"/>
    <m/>
    <d v="2023-12-15T12:13:32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46"/>
    <s v="A20231215135344143"/>
    <s v="宋佳丽"/>
    <m/>
    <d v="2023-12-15T13:53:44"/>
    <x v="4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347"/>
    <s v="A20231215145728223"/>
    <s v="黄逸芳"/>
    <m/>
    <d v="2023-12-15T14:57:28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48"/>
    <s v="A20231215153225126"/>
    <s v="邝凯欣"/>
    <m/>
    <d v="2023-12-15T15:32:25"/>
    <x v="4"/>
    <s v="iPhone 15 Pro  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349"/>
    <s v="A2023121516222375"/>
    <s v="单士刚"/>
    <m/>
    <d v="2023-12-15T16:22:23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50"/>
    <s v="A20231215174247110"/>
    <s v="潘文远"/>
    <m/>
    <d v="2023-12-15T17:42:4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51"/>
    <s v="A2023121611305456"/>
    <s v="邓晓珏"/>
    <m/>
    <d v="2023-12-16T11:30:54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52"/>
    <s v="A2023121611372573"/>
    <s v="喻雯雯"/>
    <m/>
    <d v="2023-12-16T11:37:2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53"/>
    <s v="A20231216123506103"/>
    <s v="陈康明"/>
    <m/>
    <d v="2023-12-16T12:35:06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354"/>
    <s v="A20231216124708137"/>
    <s v="张宇寰"/>
    <m/>
    <d v="2023-12-16T12:47:08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500"/>
    <n v="4999.47"/>
  </r>
  <r>
    <n v="355"/>
    <s v="A2023121615182053"/>
    <s v="王海琴"/>
    <m/>
    <d v="2023-12-16T15:18:20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356"/>
    <s v="A2023121617265062"/>
    <s v="陆嘉毅"/>
    <m/>
    <d v="2023-12-16T17:26:50"/>
    <x v="4"/>
    <s v="iPhone 15  "/>
    <x v="1"/>
    <n v="5999"/>
    <n v="0"/>
    <n v="0"/>
    <n v="0"/>
    <n v="1"/>
    <n v="1"/>
    <n v="0"/>
    <n v="2999.55"/>
    <n v="394.93"/>
    <n v="394.93"/>
    <n v="394.93"/>
    <n v="394.93"/>
    <n v="394.93"/>
    <n v="394.93"/>
    <n v="394.93"/>
    <n v="394.93"/>
    <n v="394.93"/>
    <n v="394.93"/>
    <n v="394.93"/>
    <n v="394.93"/>
    <n v="800"/>
    <n v="2999.55"/>
  </r>
  <r>
    <n v="357"/>
    <s v="A2023121611110123"/>
    <s v="楼鑫荣"/>
    <m/>
    <d v="2023-12-16T11:11:01"/>
    <x v="4"/>
    <s v="iPhone 15 Pro 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800"/>
    <m/>
  </r>
  <r>
    <n v="358"/>
    <s v="A2023121601152413"/>
    <s v="朱恒仪"/>
    <m/>
    <d v="2023-12-16T01:15:24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359"/>
    <s v="A2023121612070617"/>
    <s v="程晨"/>
    <m/>
    <d v="2023-12-16T12:07:06"/>
    <x v="4"/>
    <s v="Mate 60 Pro"/>
    <x v="2"/>
    <n v="6999"/>
    <n v="0"/>
    <n v="0"/>
    <n v="0"/>
    <n v="1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n v="1300"/>
    <n v="3429.48"/>
  </r>
  <r>
    <n v="360"/>
    <s v="A2023121619430941"/>
    <s v="俞泽民"/>
    <m/>
    <d v="2023-12-16T19:43:09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61"/>
    <s v="A2023121709095810"/>
    <s v="王孟伟"/>
    <m/>
    <d v="2023-12-17T09:09:58"/>
    <x v="4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362"/>
    <s v="A2023121711081312"/>
    <s v="张泽怡"/>
    <m/>
    <d v="2023-12-17T11:08:13"/>
    <x v="4"/>
    <s v="Mate 60 Pro+"/>
    <x v="2"/>
    <n v="8999"/>
    <n v="0"/>
    <n v="0"/>
    <n v="1"/>
    <n v="1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1000"/>
    <n v="4409.5600000000004"/>
  </r>
  <r>
    <n v="363"/>
    <s v="A2023121711374760"/>
    <s v="曾迪"/>
    <m/>
    <d v="2023-12-17T11:37:47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364"/>
    <s v="A2023121711471474"/>
    <s v="徐杰"/>
    <m/>
    <d v="2023-12-17T11:47:14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65"/>
    <s v="A202312171203528"/>
    <s v="申海威"/>
    <m/>
    <d v="2023-12-17T12:03:5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66"/>
    <s v="A20231217125008112"/>
    <s v="校安"/>
    <m/>
    <d v="2023-12-17T12:50:08"/>
    <x v="4"/>
    <s v="iPhone 15 Pro 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367"/>
    <s v="A2023121713102618"/>
    <s v="李梦莹"/>
    <m/>
    <d v="2023-12-17T13:10:26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500"/>
    <n v="4499.47"/>
  </r>
  <r>
    <n v="368"/>
    <s v="A2023121714103621"/>
    <s v="丁绍江"/>
    <m/>
    <d v="2023-12-17T14:10:3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69"/>
    <s v="A2023121714223453"/>
    <s v="郇玉涵"/>
    <m/>
    <d v="2023-12-17T14:22:34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370"/>
    <s v="A20231217144339101"/>
    <s v="冀腾"/>
    <m/>
    <d v="2023-12-17T14:43:3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71"/>
    <s v="A2023121715072611"/>
    <s v="尹凯旋"/>
    <m/>
    <d v="2023-12-17T15:07:26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72"/>
    <s v="A20231217155844168"/>
    <s v="张程"/>
    <m/>
    <d v="2023-12-17T15:58:44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73"/>
    <s v="A202312180504422"/>
    <s v="金芮绮"/>
    <m/>
    <d v="2023-12-18T05:04:4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74"/>
    <s v="A2023121807363922"/>
    <s v="周文琦"/>
    <m/>
    <d v="2023-12-18T07:36:39"/>
    <x v="4"/>
    <s v="iPhone 15  "/>
    <x v="1"/>
    <n v="5999"/>
    <n v="0"/>
    <n v="0"/>
    <n v="0"/>
    <n v="0"/>
    <n v="1"/>
    <n v="0"/>
    <n v="2999.55"/>
    <n v="394.93"/>
    <n v="394.93"/>
    <n v="394.93"/>
    <n v="394.93"/>
    <n v="394.93"/>
    <n v="394.93"/>
    <n v="394.93"/>
    <n v="394.93"/>
    <n v="394.93"/>
    <n v="394.93"/>
    <n v="394.93"/>
    <n v="394.93"/>
    <m/>
    <n v="2999.55"/>
  </r>
  <r>
    <n v="375"/>
    <s v="A2023121808550843"/>
    <s v="王子轩"/>
    <m/>
    <d v="2023-12-18T08:55:08"/>
    <x v="4"/>
    <s v="iPhone 15 Pro 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76"/>
    <s v="A2023121810142136"/>
    <s v="杨晓静"/>
    <m/>
    <d v="2023-12-18T10:14:21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377"/>
    <s v="A2023121810161645"/>
    <s v="程若轩"/>
    <m/>
    <d v="2023-12-18T10:16:16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78"/>
    <s v="A20231218104122124"/>
    <s v="高昂"/>
    <m/>
    <d v="2023-12-18T10:41:22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379"/>
    <s v="A20231218113754142"/>
    <s v="王绎博"/>
    <m/>
    <d v="2023-12-18T11:37:54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800"/>
    <m/>
  </r>
  <r>
    <n v="380"/>
    <s v="A20231218115325182"/>
    <s v="邓伟健"/>
    <m/>
    <d v="2023-12-18T11:53:2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81"/>
    <s v="A20231218134932125"/>
    <s v="赵诗奕"/>
    <m/>
    <d v="2023-12-18T13:49:32"/>
    <x v="4"/>
    <s v="iPhone 15 Pro 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300"/>
    <m/>
  </r>
  <r>
    <n v="382"/>
    <s v="A20231218153838111"/>
    <s v="何雨薇"/>
    <m/>
    <d v="2023-12-18T15:38:38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83"/>
    <s v="A20231218155425157"/>
    <s v="董磊磊"/>
    <m/>
    <d v="2023-12-18T15:54:25"/>
    <x v="4"/>
    <s v="AirPods Pro"/>
    <x v="2"/>
    <n v="1899"/>
    <n v="0"/>
    <n v="0"/>
    <n v="0"/>
    <n v="0"/>
    <n v="1"/>
    <n v="0"/>
    <n v="949.47"/>
    <n v="125.02"/>
    <n v="125.02"/>
    <n v="125.02"/>
    <n v="125.02"/>
    <n v="125.02"/>
    <n v="125.02"/>
    <n v="125.02"/>
    <n v="125.02"/>
    <n v="125.02"/>
    <n v="125.02"/>
    <n v="125.02"/>
    <n v="125.02"/>
    <m/>
    <n v="930.48"/>
  </r>
  <r>
    <n v="384"/>
    <s v="A20231218165336171"/>
    <s v="杨宇"/>
    <m/>
    <d v="2023-12-18T16:53:36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85"/>
    <s v="A202312181900232"/>
    <s v="施子凡"/>
    <m/>
    <d v="2023-12-18T19:00:23"/>
    <x v="4"/>
    <s v="iPhone 15 Pro  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386"/>
    <s v="A202312190806394"/>
    <s v="段茹玉"/>
    <m/>
    <d v="2023-12-19T08:06:39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387"/>
    <s v="A20231219094749108"/>
    <s v="韩杨"/>
    <m/>
    <d v="2023-12-19T09:47:49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388"/>
    <s v="A2023121910101428"/>
    <s v="陈枫"/>
    <m/>
    <d v="2023-12-19T10:10:14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389"/>
    <s v="A2023121910122234"/>
    <s v="杨洋"/>
    <m/>
    <d v="2023-12-19T10:12:22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390"/>
    <s v="A2023121910353796"/>
    <s v="郑枫"/>
    <m/>
    <d v="2023-12-19T10:35:37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91"/>
    <s v="A20231219115532160"/>
    <s v="刘彬"/>
    <m/>
    <d v="2023-12-19T11:55:32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92"/>
    <s v="A20231219125717174"/>
    <s v="郝哲欣"/>
    <m/>
    <d v="2023-12-19T12:57:17"/>
    <x v="4"/>
    <s v="iPhone 15 "/>
    <x v="1"/>
    <n v="5999"/>
    <n v="0"/>
    <n v="0"/>
    <n v="0"/>
    <n v="0"/>
    <n v="0"/>
    <n v="0"/>
    <s v=""/>
    <n v="752.39"/>
    <n v="752.39"/>
    <n v="752.39"/>
    <n v="752.39"/>
    <n v="752.39"/>
    <n v="752.39"/>
    <n v="752.39"/>
    <n v="752.39"/>
    <n v="752.39"/>
    <n v="752.39"/>
    <n v="752.39"/>
    <n v="752.39"/>
    <m/>
    <m/>
  </r>
  <r>
    <n v="393"/>
    <s v="A2023121913024713"/>
    <s v="周俊"/>
    <m/>
    <d v="2023-12-19T13:02:47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394"/>
    <s v="A2023121913051422"/>
    <s v="邹生财"/>
    <m/>
    <d v="2023-12-19T13:05:14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95"/>
    <s v="A20231219135209144"/>
    <s v="冼皓霖"/>
    <m/>
    <d v="2023-12-19T13:52:09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396"/>
    <s v="A2023121914225571"/>
    <s v="徐侠胜"/>
    <m/>
    <d v="2023-12-19T14:22:55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397"/>
    <s v="A20231219145059175"/>
    <s v="陈佳伟"/>
    <m/>
    <d v="2023-12-19T14:50:5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398"/>
    <s v="A20231219153247112"/>
    <s v="王帅"/>
    <m/>
    <d v="2023-12-19T15:32:48"/>
    <x v="4"/>
    <s v="iPhone 15 Pro Max 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500"/>
    <n v="4999.47"/>
  </r>
  <r>
    <n v="399"/>
    <s v="A20231219155556200"/>
    <s v="刘晓曼"/>
    <m/>
    <d v="2023-12-19T15:55:56"/>
    <x v="4"/>
    <s v="iPhone 15 Pro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400"/>
    <s v="A202312191601294"/>
    <s v="李欢"/>
    <m/>
    <d v="2023-12-19T16:01:29"/>
    <x v="4"/>
    <s v="iPhone 15 Pro 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n v="401"/>
    <s v="A2023122000571459"/>
    <s v="安培"/>
    <m/>
    <d v="2023-12-20T00:57:14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02"/>
    <s v="A20231220103943102"/>
    <s v="赵广鑫"/>
    <m/>
    <d v="2023-12-20T10:39:43"/>
    <x v="4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403"/>
    <s v="A20231220124303112"/>
    <s v="王涤尘"/>
    <m/>
    <d v="2023-12-20T12:43:03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404"/>
    <s v="A20231220135513163"/>
    <s v="王书杰"/>
    <m/>
    <d v="2023-12-20T13:55:13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05"/>
    <s v="A20231220135907177"/>
    <s v="邹铭晨"/>
    <m/>
    <d v="2023-12-20T13:59:07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06"/>
    <s v="A20231220145011160"/>
    <s v="谢欣蕊"/>
    <m/>
    <d v="2023-12-20T14:50:1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07"/>
    <s v="A20231220145029161"/>
    <s v="常明凯"/>
    <m/>
    <d v="2023-12-20T14:50:30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08"/>
    <s v="A2023122015100932"/>
    <s v="闫国建"/>
    <m/>
    <d v="2023-12-20T15:10:10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09"/>
    <s v="A2023122015185062"/>
    <s v="王标"/>
    <m/>
    <d v="2023-12-20T15:18:50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410"/>
    <s v="A2023122015191864"/>
    <s v="钱勇"/>
    <m/>
    <d v="2023-12-20T15:19:18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11"/>
    <s v="A2023122016231997"/>
    <s v="郑章磊"/>
    <m/>
    <d v="2023-12-20T16:23:1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12"/>
    <s v="A20231220165434211"/>
    <s v="汪柏根"/>
    <m/>
    <d v="2023-12-20T16:54:34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13"/>
    <s v="A2023122017193177"/>
    <s v="管俊翔"/>
    <m/>
    <d v="2023-12-20T17:19:31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14"/>
    <s v="A2023122017202983"/>
    <s v="王华健"/>
    <m/>
    <d v="2023-12-20T17:20:29"/>
    <x v="4"/>
    <s v="iPhone 15 Pro  "/>
    <x v="1"/>
    <n v="8999"/>
    <n v="0"/>
    <n v="0"/>
    <n v="0"/>
    <n v="1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n v="1500"/>
    <m/>
  </r>
  <r>
    <n v="415"/>
    <s v="A2023122018195937"/>
    <s v="朱慧彬"/>
    <m/>
    <d v="2023-12-20T18:19:59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16"/>
    <s v="A2023122111274091"/>
    <s v="万一媛"/>
    <m/>
    <d v="2023-12-21T11:27:40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417"/>
    <s v="A20231221115809204"/>
    <s v="付帅"/>
    <m/>
    <d v="2023-12-21T11:58:09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18"/>
    <s v="A20231221124812106"/>
    <s v="刘文彬"/>
    <m/>
    <d v="2023-12-21T12:48:12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419"/>
    <s v="A2023122113273466"/>
    <s v="刘嘉琪"/>
    <m/>
    <d v="2023-12-21T13:27:34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20"/>
    <s v="A2023122114043013"/>
    <s v="于洪章"/>
    <m/>
    <d v="2023-12-21T14:04:3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21"/>
    <s v="A2023122114183953"/>
    <s v="万中平"/>
    <m/>
    <d v="2023-12-21T14:18:39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22"/>
    <s v="A2023122114191555"/>
    <s v="邹娜"/>
    <m/>
    <d v="2023-12-21T14:19:15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23"/>
    <s v="A2023122114205262"/>
    <s v="骆廷"/>
    <m/>
    <d v="2023-12-21T14:20:52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24"/>
    <s v="A20231221144643167"/>
    <s v="李平"/>
    <m/>
    <d v="2023-12-21T14:46:43"/>
    <x v="4"/>
    <s v="iPhone 15 Pro 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425"/>
    <s v="A2023122115135752"/>
    <s v="程云遥"/>
    <m/>
    <d v="2023-12-21T15:13:57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26"/>
    <s v="A2023122115180867"/>
    <s v="赵业成"/>
    <m/>
    <d v="2023-12-21T15:18:08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27"/>
    <s v="A20231221155421199"/>
    <s v="赵磊"/>
    <m/>
    <d v="2023-12-21T15:54:21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28"/>
    <s v="A2023122116080435"/>
    <s v="沈飞飞"/>
    <m/>
    <d v="2023-12-21T16:08:04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29"/>
    <s v="A2023122116080537"/>
    <s v="史鑫博"/>
    <m/>
    <d v="2023-12-21T16:08:05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400"/>
    <n v="4999.47"/>
  </r>
  <r>
    <n v="430"/>
    <s v="A2023122116220781"/>
    <s v="于海鸥"/>
    <m/>
    <d v="2023-12-21T16:22:07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31"/>
    <s v="A2023122116230285"/>
    <s v="王梦凡"/>
    <m/>
    <d v="2023-12-21T16:23:0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32"/>
    <s v="A20231221165946214"/>
    <s v="王吉鑫"/>
    <m/>
    <d v="2023-12-21T16:59:46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33"/>
    <s v="A202312211905352"/>
    <s v="杨勇"/>
    <m/>
    <d v="2023-12-21T19:05:3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34"/>
    <s v="A20231222103726117"/>
    <s v="陈晨"/>
    <m/>
    <d v="2023-12-22T10:37:26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35"/>
    <s v="A2023122211221379"/>
    <s v="廖润楷"/>
    <m/>
    <d v="2023-12-22T11:22:13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36"/>
    <s v="A20231222144450147"/>
    <s v="张靖"/>
    <m/>
    <d v="2023-12-22T14:44:50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437"/>
    <s v="A2023122219323826"/>
    <s v="文芯"/>
    <m/>
    <d v="2023-12-22T19:32:38"/>
    <x v="4"/>
    <s v="iPhone 15 Pro  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438"/>
    <s v="A2023122220101210"/>
    <s v="王文睿"/>
    <m/>
    <d v="2023-12-22T20:10:1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39"/>
    <s v="A2023122314371476"/>
    <s v="胡凯凯"/>
    <m/>
    <d v="2023-12-23T14:37:14"/>
    <x v="4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440"/>
    <s v="A20231223165410185"/>
    <s v="宋操"/>
    <m/>
    <d v="2023-12-23T16:54:10"/>
    <x v="4"/>
    <s v="iPhone 15 Pro Max "/>
    <x v="1"/>
    <n v="9999"/>
    <n v="0"/>
    <n v="0"/>
    <n v="0"/>
    <n v="1"/>
    <n v="1"/>
    <n v="1"/>
    <n v="6399.3300000000017"/>
    <n v="1083.23"/>
    <n v="1083.23"/>
    <n v="1083.23"/>
    <n v="1083.23"/>
    <n v="1083.23"/>
    <n v="1083.23"/>
    <m/>
    <m/>
    <m/>
    <m/>
    <m/>
    <m/>
    <n v="2000"/>
    <n v="6499.32"/>
  </r>
  <r>
    <n v="441"/>
    <s v="A2023122414394591"/>
    <s v="王轩"/>
    <m/>
    <d v="2023-12-24T14:39:45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42"/>
    <s v="A2023122415071936"/>
    <s v="倪钢"/>
    <m/>
    <d v="2023-12-24T15:07:19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43"/>
    <s v="A20231224155752159"/>
    <s v="王会"/>
    <m/>
    <d v="2023-12-24T15:57:5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44"/>
    <s v="A20231224155937163"/>
    <s v="谢朋航"/>
    <m/>
    <d v="2023-12-24T15:59:37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45"/>
    <s v="A2023122417425085"/>
    <s v="梅悦"/>
    <m/>
    <d v="2023-12-24T17:42:50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446"/>
    <s v="A20231225145528229"/>
    <s v="刘孝东"/>
    <m/>
    <d v="2023-12-25T14:55:28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47"/>
    <s v="A20231225163535144"/>
    <s v="普浩"/>
    <m/>
    <d v="2023-12-25T16:35:35"/>
    <x v="4"/>
    <s v="iPhone 15 Pro  "/>
    <x v="1"/>
    <n v="7999"/>
    <n v="0"/>
    <n v="0"/>
    <n v="1"/>
    <n v="1"/>
    <n v="1"/>
    <n v="0"/>
    <n v="3999.5300000000007"/>
    <n v="1"/>
    <n v="574.38"/>
    <n v="574.38"/>
    <n v="574.38"/>
    <n v="574.38"/>
    <n v="574.38"/>
    <n v="574.38"/>
    <n v="574.38"/>
    <n v="574.38"/>
    <n v="574.38"/>
    <n v="574.38"/>
    <n v="574.38"/>
    <n v="1500"/>
    <n v="3999.51"/>
  </r>
  <r>
    <n v="448"/>
    <s v="A20231225173846142"/>
    <s v="邹云飞"/>
    <m/>
    <d v="2023-12-25T17:38:46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49"/>
    <s v="A2023122518472073"/>
    <s v="王晶"/>
    <m/>
    <d v="2023-12-25T18:47:20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50"/>
    <s v="A2023122519281124"/>
    <s v="许峰"/>
    <m/>
    <d v="2023-12-25T19:28:11"/>
    <x v="4"/>
    <s v="iPhone 15 Pro  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451"/>
    <s v="A2023122607393229"/>
    <s v="陈凌宇"/>
    <m/>
    <d v="2023-12-26T07:39:32"/>
    <x v="4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52"/>
    <s v="A2023122608210523"/>
    <s v="张艺"/>
    <m/>
    <d v="2023-12-26T08:21:05"/>
    <x v="4"/>
    <s v="iPhone 15 Pro Max "/>
    <x v="1"/>
    <n v="9999"/>
    <n v="0"/>
    <n v="0"/>
    <n v="0"/>
    <n v="0"/>
    <n v="1"/>
    <n v="0"/>
    <n v="4999.45"/>
    <n v="65.83"/>
    <n v="712.13"/>
    <n v="712.13"/>
    <n v="712.13"/>
    <n v="712.13"/>
    <n v="712.13"/>
    <n v="712.13"/>
    <n v="712.13"/>
    <n v="712.13"/>
    <n v="712.13"/>
    <n v="712.13"/>
    <n v="712.13"/>
    <m/>
    <n v="4999.47"/>
  </r>
  <r>
    <n v="453"/>
    <s v="A2023122609223141"/>
    <s v="林海香"/>
    <m/>
    <d v="2023-12-26T09:22:31"/>
    <x v="4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454"/>
    <s v="A20231226155200181"/>
    <s v="余浩"/>
    <m/>
    <d v="2023-12-26T15:52:0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55"/>
    <s v="A20231226164848175"/>
    <s v="庞克君"/>
    <m/>
    <d v="2023-12-26T16:48:48"/>
    <x v="4"/>
    <s v="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s v="3429.48 "/>
  </r>
  <r>
    <n v="456"/>
    <s v="A2023122617065518"/>
    <s v="董华娇"/>
    <m/>
    <d v="2023-12-26T17:06:55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457"/>
    <s v="A2023122618120218"/>
    <s v="孙昕聪"/>
    <m/>
    <d v="2023-12-26T18:12:02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58"/>
    <s v="A2023122618225540"/>
    <s v="池怡泉"/>
    <m/>
    <d v="2023-12-26T18:22:55"/>
    <x v="4"/>
    <s v="iPhone 15 Pro Max "/>
    <x v="1"/>
    <n v="9999"/>
    <n v="0"/>
    <n v="0"/>
    <n v="0"/>
    <n v="0"/>
    <n v="1"/>
    <n v="0"/>
    <n v="4999.45"/>
    <n v="65.83"/>
    <n v="712.13"/>
    <n v="712.13"/>
    <n v="712.13"/>
    <n v="712.13"/>
    <n v="712.13"/>
    <n v="712.13"/>
    <n v="712.13"/>
    <n v="712.13"/>
    <n v="712.13"/>
    <n v="712.13"/>
    <n v="712.13"/>
    <m/>
    <n v="4999.47"/>
  </r>
  <r>
    <n v="459"/>
    <s v="A20231227152646108"/>
    <s v="田敏"/>
    <m/>
    <d v="2023-12-27T15:26:46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60"/>
    <s v="A20231227155056207"/>
    <s v="罗开宇"/>
    <m/>
    <d v="2023-12-27T15:50:56"/>
    <x v="4"/>
    <s v="iPhone 15 Pro Max 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1500"/>
    <m/>
  </r>
  <r>
    <n v="461"/>
    <s v="A2023122716120247"/>
    <s v="刘泽平"/>
    <m/>
    <d v="2023-12-27T16:12:02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62"/>
    <s v="A20231227165900208"/>
    <s v="张茜"/>
    <m/>
    <d v="2023-12-27T16:59:00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63"/>
    <s v="A2023122717042012"/>
    <s v="李江丽"/>
    <m/>
    <d v="2023-12-27T17:04:20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464"/>
    <s v="A2023122717165437"/>
    <s v="童杰"/>
    <m/>
    <d v="2023-12-27T17:16:54"/>
    <x v="4"/>
    <s v="iPhone 15 Pro 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n v="465"/>
    <s v="A2023122717293266"/>
    <s v="吴思宇"/>
    <m/>
    <d v="2023-12-27T17:29:32"/>
    <x v="4"/>
    <s v="iPhone 15 Pro  "/>
    <x v="1"/>
    <n v="7999"/>
    <n v="0"/>
    <n v="0"/>
    <n v="1"/>
    <n v="1"/>
    <n v="1"/>
    <n v="0"/>
    <n v="2419.4899999999998"/>
    <n v="1"/>
    <n v="718.02"/>
    <n v="718.02"/>
    <n v="718.02"/>
    <n v="718.02"/>
    <n v="718.02"/>
    <n v="718.02"/>
    <n v="718.02"/>
    <n v="718.02"/>
    <n v="718.02"/>
    <n v="718.02"/>
    <n v="718.02"/>
    <n v="2000"/>
    <n v="4999.47"/>
  </r>
  <r>
    <n v="466"/>
    <s v="A2023122719331076"/>
    <s v="程银"/>
    <m/>
    <d v="2023-12-27T19:33:10"/>
    <x v="4"/>
    <s v="iPhone 15 Pro  "/>
    <x v="1"/>
    <n v="8999"/>
    <n v="0"/>
    <n v="0"/>
    <n v="0"/>
    <n v="0"/>
    <n v="0"/>
    <n v="0"/>
    <s v=""/>
    <n v="96.74"/>
    <n v="1046.54"/>
    <n v="1046.54"/>
    <n v="1046.54"/>
    <n v="1046.54"/>
    <n v="1046.54"/>
    <n v="1046.54"/>
    <n v="1046.54"/>
    <n v="1046.54"/>
    <n v="1046.54"/>
    <n v="1046.54"/>
    <n v="1046.54"/>
    <m/>
    <m/>
  </r>
  <r>
    <n v="467"/>
    <s v="A202312272004005"/>
    <s v="杨春军"/>
    <m/>
    <d v="2023-12-27T20:04:00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468"/>
    <s v="A2023122800292644"/>
    <s v="张馨儿"/>
    <m/>
    <d v="2023-12-28T00:29:26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69"/>
    <s v="A20231228113244114"/>
    <s v="王泽芳"/>
    <m/>
    <d v="2023-12-28T11:32:44"/>
    <x v="4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470"/>
    <s v="A20231228115412193"/>
    <s v="王勇"/>
    <m/>
    <d v="2023-12-28T11:54:13"/>
    <x v="4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71"/>
    <s v="A2023122812263293"/>
    <s v="李智强"/>
    <m/>
    <d v="2023-12-28T12:26:32"/>
    <x v="4"/>
    <s v="iPhone 15 Pro 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n v="472"/>
    <s v="A2023122813350797"/>
    <s v="刘芳"/>
    <m/>
    <d v="2023-12-28T13:35:07"/>
    <x v="4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73"/>
    <s v="A20231228124429129"/>
    <s v="郭琼"/>
    <m/>
    <d v="2023-12-28T12:44:29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74"/>
    <s v="A2023122813194548"/>
    <s v="樊赛男"/>
    <m/>
    <d v="2023-12-28T13:19:45"/>
    <x v="4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475"/>
    <s v="A20231228135015135"/>
    <s v="李一航"/>
    <m/>
    <d v="2023-12-28T13:50:15"/>
    <x v="4"/>
    <s v="iPhone 15  "/>
    <x v="1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99.47"/>
  </r>
  <r>
    <n v="476"/>
    <s v="A20231228144025154"/>
    <s v="万晓云"/>
    <m/>
    <d v="2023-12-28T14:40:25"/>
    <x v="4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477"/>
    <s v="A2023122910303078"/>
    <s v="周陵云"/>
    <m/>
    <d v="2023-12-29T10:30:30"/>
    <x v="4"/>
    <s v="华为 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478"/>
    <s v="A20231229104749116"/>
    <s v="刘英"/>
    <m/>
    <d v="2023-12-29T10:47:49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79"/>
    <s v="A2023122917183143"/>
    <s v="陈浩岩"/>
    <m/>
    <d v="2023-12-29T17:18:31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80"/>
    <s v="A20231229152920103"/>
    <s v="闫海涛"/>
    <m/>
    <d v="2023-12-29T15:29:20"/>
    <x v="4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000"/>
    <n v="4999.47"/>
  </r>
  <r>
    <n v="481"/>
    <s v="A20231229165127180"/>
    <s v="黄子华"/>
    <m/>
    <d v="2023-12-29T16:51:27"/>
    <x v="4"/>
    <s v="iPhone 15 Pro "/>
    <x v="1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n v="3999.51"/>
  </r>
  <r>
    <n v="482"/>
    <s v="A2023122919305621"/>
    <s v="乔迅"/>
    <m/>
    <d v="2023-12-29T19:30:56"/>
    <x v="4"/>
    <s v="iPhone 15 "/>
    <x v="1"/>
    <n v="5999"/>
    <n v="0"/>
    <n v="0"/>
    <n v="0"/>
    <n v="1"/>
    <n v="0"/>
    <n v="0"/>
    <s v=""/>
    <n v="644.89"/>
    <n v="644.89"/>
    <n v="644.89"/>
    <n v="644.89"/>
    <n v="644.89"/>
    <n v="644.89"/>
    <n v="644.89"/>
    <n v="644.89"/>
    <n v="644.89"/>
    <n v="644.89"/>
    <n v="644.89"/>
    <n v="644.89"/>
    <n v="1000"/>
    <m/>
  </r>
  <r>
    <n v="483"/>
    <s v="A2023123012265776"/>
    <s v="沈晶"/>
    <m/>
    <d v="2023-12-30T12:26:57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84"/>
    <s v="A2023123016283158"/>
    <s v="王恒磊"/>
    <m/>
    <d v="2023-12-30T16:28:31"/>
    <x v="4"/>
    <s v="iPhone 15 Pro 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485"/>
    <s v="A20231230165518108"/>
    <s v="安明健"/>
    <m/>
    <d v="2023-12-30T16:55:18"/>
    <x v="4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486"/>
    <s v="A2023123017084019"/>
    <s v="马娇"/>
    <m/>
    <d v="2023-12-30T17:08:40"/>
    <x v="4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487"/>
    <s v="A202312301800041"/>
    <s v="雷蕾"/>
    <m/>
    <d v="2023-12-30T18:00:04"/>
    <x v="4"/>
    <s v="iPhone 15 Pro Max "/>
    <x v="1"/>
    <n v="11999"/>
    <n v="0"/>
    <n v="0"/>
    <n v="0"/>
    <n v="0"/>
    <n v="0"/>
    <n v="0"/>
    <s v=""/>
    <n v="1289.8900000000001"/>
    <n v="1289.8900000000001"/>
    <n v="1289.8900000000001"/>
    <n v="1289.8900000000001"/>
    <n v="1289.8900000000001"/>
    <n v="1289.8900000000001"/>
    <n v="1289.8900000000001"/>
    <n v="1289.8900000000001"/>
    <n v="1289.8900000000001"/>
    <n v="1289.8900000000001"/>
    <n v="1289.8900000000001"/>
    <n v="1289.8900000000001"/>
    <m/>
    <m/>
  </r>
  <r>
    <n v="488"/>
    <s v="A2023123020154610"/>
    <s v="龚清清"/>
    <m/>
    <d v="2023-12-30T20:15:46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89"/>
    <m/>
    <m/>
    <m/>
    <m/>
    <x v="5"/>
    <m/>
    <x v="2"/>
    <m/>
    <n v="0"/>
    <n v="0"/>
    <n v="0"/>
    <n v="0"/>
    <n v="0"/>
    <n v="1"/>
    <s v=""/>
    <s v="以上已投保"/>
    <m/>
    <m/>
    <m/>
    <m/>
    <m/>
    <m/>
    <m/>
    <m/>
    <m/>
    <m/>
    <m/>
    <m/>
    <m/>
  </r>
  <r>
    <n v="490"/>
    <s v="A2023123109174019"/>
    <s v="王春英"/>
    <m/>
    <d v="2023-12-31T09:17:40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91"/>
    <s v="A2023123114482399"/>
    <s v="张闫帅"/>
    <m/>
    <d v="2023-12-31T14:48:23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92"/>
    <s v="A20231231145757113"/>
    <s v="常建国"/>
    <m/>
    <d v="2023-12-31T14:57:57"/>
    <x v="4"/>
    <s v="iPhone 15 Pro Max 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500"/>
    <n v="4999.47"/>
  </r>
  <r>
    <n v="493"/>
    <s v="A202312311601476"/>
    <s v="林一林"/>
    <m/>
    <d v="2023-12-31T16:01:47"/>
    <x v="4"/>
    <s v="华为 Mate 60 Pro"/>
    <x v="2"/>
    <n v="6999"/>
    <n v="0"/>
    <n v="0"/>
    <n v="0"/>
    <n v="1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n v="1200"/>
    <n v="3429.48"/>
  </r>
  <r>
    <n v="494"/>
    <s v="A2023123116230953"/>
    <s v="宗梁玉"/>
    <m/>
    <d v="2023-12-31T16:23:09"/>
    <x v="4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495"/>
    <s v="A2023123116414494"/>
    <s v="彭乾"/>
    <m/>
    <d v="2023-12-31T16:41:44"/>
    <x v="4"/>
    <s v="iPhone 15 Pro 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n v="4499.55"/>
  </r>
  <r>
    <n v="496"/>
    <s v="A2023123117410766"/>
    <s v="孙静敏"/>
    <m/>
    <d v="2023-12-31T17:41:07"/>
    <x v="4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497"/>
    <s v="A2023123109460357"/>
    <s v="崔瑶"/>
    <m/>
    <d v="2023-12-31T09:46:03"/>
    <x v="4"/>
    <s v="华为 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498"/>
    <s v="A20240102124059111"/>
    <s v="贾浩聪"/>
    <m/>
    <d v="2024-01-02T12:40:59"/>
    <x v="6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499"/>
    <s v="A2024010214124233"/>
    <s v="李高洋"/>
    <m/>
    <d v="2024-01-02T14:12:42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00"/>
    <s v="A2024010214160143"/>
    <s v="黄涛"/>
    <m/>
    <d v="2024-01-02T14:16:01"/>
    <x v="6"/>
    <s v="iPhone 15 Pro "/>
    <x v="1"/>
    <n v="7999"/>
    <n v="0"/>
    <n v="0"/>
    <n v="1"/>
    <n v="0"/>
    <n v="1"/>
    <n v="0"/>
    <n v="858.92000000000007"/>
    <n v="1"/>
    <n v="859.89"/>
    <n v="859.89"/>
    <n v="859.89"/>
    <n v="859.89"/>
    <n v="859.89"/>
    <n v="859.89"/>
    <n v="859.89"/>
    <n v="859.89"/>
    <n v="859.89"/>
    <n v="859.89"/>
    <n v="859.89"/>
    <m/>
    <m/>
  </r>
  <r>
    <n v="501"/>
    <s v="A2024010214174953"/>
    <s v="李凯"/>
    <m/>
    <d v="2024-01-02T14:17:49"/>
    <x v="6"/>
    <s v="iPhone 15 Pro "/>
    <x v="1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500"/>
    <m/>
  </r>
  <r>
    <n v="502"/>
    <s v="A2024010214191055"/>
    <s v="薛吉岭"/>
    <m/>
    <d v="2024-01-02T14:19:10"/>
    <x v="6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03"/>
    <s v="A2024010214295294"/>
    <s v="王肖雪"/>
    <m/>
    <d v="2024-01-02T14:29:52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04"/>
    <s v="A20240102143216103"/>
    <s v="王思源"/>
    <m/>
    <d v="2024-01-02T14:32:16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05"/>
    <s v="A2024010215071830"/>
    <s v="罗建强"/>
    <m/>
    <d v="2024-01-02T15:07:18"/>
    <x v="6"/>
    <s v="iPhone 15 Pro "/>
    <x v="1"/>
    <n v="8999"/>
    <n v="0"/>
    <n v="0"/>
    <n v="1"/>
    <n v="1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1500"/>
    <n v="4499.55"/>
  </r>
  <r>
    <n v="506"/>
    <s v="A20240102144426139"/>
    <s v="杨帆"/>
    <m/>
    <d v="2024-01-02T14:44:26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07"/>
    <s v="A20240102145026165"/>
    <s v="牛广兴"/>
    <m/>
    <d v="2024-01-02T14:50:26"/>
    <x v="6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08"/>
    <s v="A20240102145356179"/>
    <s v="许奇"/>
    <m/>
    <d v="2024-01-02T14:53:56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09"/>
    <s v="A20240102145433182"/>
    <s v="张燕楠"/>
    <m/>
    <d v="2024-01-02T14:54:33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10"/>
    <s v="A2024010215180465"/>
    <s v="杜青"/>
    <m/>
    <d v="2024-01-02T15:18:04"/>
    <x v="6"/>
    <s v="iPhone 15 Pro Max 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700"/>
    <n v="4999.47"/>
  </r>
  <r>
    <n v="511"/>
    <s v="A20240102153725145"/>
    <s v="李昀键"/>
    <m/>
    <d v="2024-01-02T15:37:25"/>
    <x v="6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12"/>
    <s v="A20240102155741205"/>
    <s v="高立平"/>
    <m/>
    <d v="2024-01-02T15:57:41"/>
    <x v="6"/>
    <s v="iPhone 15 Pro Max "/>
    <x v="1"/>
    <n v="9999"/>
    <n v="0"/>
    <n v="0"/>
    <n v="0"/>
    <n v="0"/>
    <n v="0"/>
    <n v="0"/>
    <s v=""/>
    <n v="874.89"/>
    <n v="1093.07"/>
    <n v="1093.07"/>
    <n v="1093.07"/>
    <n v="1093.07"/>
    <n v="1093.07"/>
    <n v="1093.07"/>
    <n v="1093.07"/>
    <n v="1093.07"/>
    <n v="1093.07"/>
    <n v="1093.07"/>
    <n v="1093.07"/>
    <m/>
    <m/>
  </r>
  <r>
    <n v="513"/>
    <s v="A2024010216062525"/>
    <s v="刘强"/>
    <m/>
    <d v="2024-01-02T16:06:25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14"/>
    <s v="A2024010216071830"/>
    <s v="陈文玲"/>
    <m/>
    <d v="2024-01-02T16:07:18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15"/>
    <s v="A2024010216105856"/>
    <s v="覃雅云"/>
    <m/>
    <d v="2024-01-02T16:10:58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16"/>
    <s v="A2024010218142824"/>
    <s v="高双双"/>
    <m/>
    <d v="2024-01-02T18:14:28"/>
    <x v="6"/>
    <s v="iPhone 15 Pro "/>
    <x v="1"/>
    <n v="8999"/>
    <n v="0"/>
    <n v="0"/>
    <n v="1"/>
    <n v="1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n v="1000"/>
    <m/>
  </r>
  <r>
    <n v="517"/>
    <s v="A20240103104805170"/>
    <s v="朱佳乐"/>
    <m/>
    <d v="2024-01-03T10:48:05"/>
    <x v="6"/>
    <s v="iPhone 15 Pro Max "/>
    <x v="1"/>
    <n v="9999"/>
    <n v="0"/>
    <n v="0"/>
    <n v="0"/>
    <n v="0"/>
    <n v="1"/>
    <n v="0"/>
    <n v="5484.1900000000005"/>
    <n v="65.83"/>
    <n v="658.27"/>
    <n v="658.27"/>
    <n v="658.27"/>
    <n v="658.27"/>
    <n v="658.27"/>
    <n v="658.27"/>
    <n v="658.27"/>
    <n v="658.27"/>
    <n v="658.27"/>
    <n v="712.13"/>
    <n v="712.13"/>
    <m/>
    <n v="4999.47"/>
  </r>
  <r>
    <n v="518"/>
    <s v="A20240103115242199"/>
    <s v="侯炯尧"/>
    <m/>
    <d v="2024-01-03T11:52:42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19"/>
    <s v="A20240103124736134"/>
    <s v="吕煊德"/>
    <m/>
    <d v="2024-01-03T12:47:36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20"/>
    <s v="A2024010307181321"/>
    <s v="李冉"/>
    <m/>
    <d v="2024-01-03T07:18:13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21"/>
    <s v="A2024010309104316"/>
    <s v="陈天宇"/>
    <m/>
    <d v="2024-01-03T09:10:43"/>
    <x v="6"/>
    <s v="iPhone 15 Pro Max 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2000"/>
    <n v="4999.47"/>
  </r>
  <r>
    <n v="522"/>
    <s v="A202401031103279"/>
    <s v="贺涵"/>
    <m/>
    <d v="2024-01-03T11:03:27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23"/>
    <s v="A20240103114920189"/>
    <s v="王梅娟"/>
    <m/>
    <d v="2024-01-03T11:49:20"/>
    <x v="6"/>
    <s v="iPhone 15 Pro 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524"/>
    <s v="A20240103115525214"/>
    <s v="刘付辉梅"/>
    <m/>
    <d v="2024-01-03T11:55:25"/>
    <x v="6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n v="4999.47"/>
  </r>
  <r>
    <n v="525"/>
    <s v="A2024010313071615"/>
    <s v="张洁"/>
    <m/>
    <d v="2024-01-03T13:07:16"/>
    <x v="6"/>
    <s v="iPhone 15 Pro Max "/>
    <x v="1"/>
    <n v="9999"/>
    <n v="0"/>
    <n v="0"/>
    <n v="0"/>
    <n v="0"/>
    <n v="1"/>
    <n v="1"/>
    <n v="6399.3300000000017"/>
    <n v="1083.23"/>
    <n v="1083.23"/>
    <n v="1083.23"/>
    <n v="1083.23"/>
    <n v="1083.23"/>
    <n v="1083.23"/>
    <m/>
    <m/>
    <m/>
    <m/>
    <m/>
    <m/>
    <m/>
    <n v="6499.32"/>
  </r>
  <r>
    <n v="526"/>
    <s v="A2024010313081619"/>
    <s v="冯紫薇"/>
    <m/>
    <d v="2024-01-03T13:08:16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27"/>
    <s v="A2024010313184440"/>
    <s v="马斯健"/>
    <m/>
    <d v="2024-01-03T13:18:44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28"/>
    <s v="A2024010313275268"/>
    <s v="陈铁英"/>
    <m/>
    <d v="2024-01-03T13:27:52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29"/>
    <s v="A2024010314152160"/>
    <s v="陈松"/>
    <m/>
    <d v="2024-01-03T14:15:21"/>
    <x v="6"/>
    <s v="iPhone 15 "/>
    <x v="1"/>
    <n v="5999"/>
    <n v="0"/>
    <n v="0"/>
    <n v="0"/>
    <n v="0"/>
    <n v="1"/>
    <n v="0"/>
    <n v="2999.5699999999997"/>
    <n v="194.93"/>
    <n v="413.11"/>
    <n v="413.11"/>
    <n v="413.11"/>
    <n v="413.11"/>
    <n v="413.11"/>
    <n v="413.11"/>
    <n v="413.11"/>
    <n v="413.11"/>
    <n v="413.11"/>
    <n v="413.11"/>
    <n v="413.11"/>
    <m/>
    <n v="2999.55"/>
  </r>
  <r>
    <n v="530"/>
    <s v="A20240103144640171"/>
    <s v="孔维玉"/>
    <m/>
    <d v="2024-01-03T14:46:40"/>
    <x v="6"/>
    <s v="iPhone 15 Pro 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31"/>
    <s v="A20240103145907218"/>
    <s v="赵岩"/>
    <m/>
    <d v="2024-01-03T14:59:07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32"/>
    <s v="A2024010315020411"/>
    <s v="金环"/>
    <m/>
    <d v="2024-01-03T15:02:04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33"/>
    <s v="A2024010315112069"/>
    <s v="李明奇"/>
    <m/>
    <d v="2024-01-03T15:11:20"/>
    <x v="6"/>
    <s v="Mate 60 Pro"/>
    <x v="2"/>
    <n v="6999"/>
    <n v="0"/>
    <n v="0"/>
    <n v="1"/>
    <n v="0"/>
    <n v="1"/>
    <n v="0"/>
    <n v="3499.4400000000014"/>
    <n v="1"/>
    <n v="502.57"/>
    <n v="502.57"/>
    <n v="502.57"/>
    <n v="502.57"/>
    <n v="502.57"/>
    <n v="502.57"/>
    <n v="502.57"/>
    <n v="502.57"/>
    <n v="502.57"/>
    <n v="502.57"/>
    <n v="502.57"/>
    <m/>
    <n v="3429.48"/>
  </r>
  <r>
    <n v="534"/>
    <s v="A2024010315135683"/>
    <s v="彭燕"/>
    <m/>
    <d v="2024-01-03T15:13:56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35"/>
    <s v="A20240103154033167"/>
    <s v="刘宁"/>
    <m/>
    <d v="2024-01-03T15:40:33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36"/>
    <s v="A20240103154449187"/>
    <s v="李佳龙"/>
    <m/>
    <d v="2024-01-03T15:44:49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37"/>
    <s v="A20240103155221218"/>
    <s v="韩晓慧"/>
    <m/>
    <d v="2024-01-03T15:52:21"/>
    <x v="6"/>
    <s v="iPhone 15 Pro Max 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538"/>
    <s v="A20240103165743194"/>
    <s v="李兵"/>
    <m/>
    <d v="2024-01-03T16:57:43"/>
    <x v="6"/>
    <s v="iPhone 15 Pro "/>
    <x v="1"/>
    <n v="8999"/>
    <n v="0"/>
    <n v="0"/>
    <n v="0"/>
    <n v="0"/>
    <n v="0"/>
    <n v="0"/>
    <s v=""/>
    <n v="96.74"/>
    <n v="1046.54"/>
    <n v="1046.54"/>
    <n v="1046.54"/>
    <n v="1046.54"/>
    <n v="1046.54"/>
    <n v="1046.54"/>
    <n v="1046.54"/>
    <n v="1046.54"/>
    <n v="1046.54"/>
    <n v="1046.54"/>
    <n v="1046.54"/>
    <m/>
    <m/>
  </r>
  <r>
    <n v="539"/>
    <s v="A2024010317113935"/>
    <s v="王娜"/>
    <m/>
    <d v="2024-01-03T17:11:39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40"/>
    <s v="A2024010317280579"/>
    <s v="宋承莹"/>
    <m/>
    <d v="2024-01-03T17:28:05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41"/>
    <s v="A2024010318403590"/>
    <s v="陆晓庆"/>
    <m/>
    <d v="2024-01-03T18:40:35"/>
    <x v="6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42"/>
    <s v="A20240103155318223"/>
    <s v="郑浩"/>
    <m/>
    <d v="2024-01-03T15:53:18"/>
    <x v="6"/>
    <s v="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543"/>
    <s v="A2024010316222688"/>
    <s v="王卓佳"/>
    <m/>
    <d v="2024-01-03T16:22:26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44"/>
    <s v="A20240103162720102"/>
    <s v="景晶"/>
    <m/>
    <d v="2024-01-03T16:27:20"/>
    <x v="6"/>
    <s v="iPhone 15 Pro Max 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545"/>
    <s v="A20240103162832107"/>
    <s v="明贵芬"/>
    <m/>
    <d v="2024-01-03T16:28:32"/>
    <x v="6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546"/>
    <s v="A2024010318044227"/>
    <s v="陈胜鑫"/>
    <m/>
    <d v="2024-01-03T18:04:42"/>
    <x v="6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547"/>
    <s v="A2024010318463396"/>
    <s v="李虓远"/>
    <m/>
    <d v="2024-01-03T18:46:33"/>
    <x v="6"/>
    <s v="iPhone 15 Pro Max 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548"/>
    <s v="A20240103143120106"/>
    <s v="陈旭"/>
    <m/>
    <d v="2024-01-03T14:31:20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49"/>
    <s v="A20240103155356228"/>
    <s v="丁谷"/>
    <m/>
    <d v="2024-01-03T15:53:56"/>
    <x v="6"/>
    <s v="iPhone 15 Pro Max 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550"/>
    <s v="A2024010400223014"/>
    <s v="张晨"/>
    <m/>
    <d v="2024-01-04T00:22:30"/>
    <x v="6"/>
    <s v="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551"/>
    <s v="A2024010403513111"/>
    <s v="闫广亮"/>
    <m/>
    <d v="2024-01-04T03:51:31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52"/>
    <s v="A2024010409272133"/>
    <s v="胡飞"/>
    <m/>
    <d v="2024-01-04T09:27:21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53"/>
    <s v="A2024010409594597"/>
    <s v="李金"/>
    <m/>
    <d v="2024-01-04T09:59:45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54"/>
    <s v="A2024010410150747"/>
    <s v="王绍刚"/>
    <m/>
    <d v="2024-01-04T10:15:07"/>
    <x v="6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55"/>
    <s v="A2024010410260675"/>
    <s v="蔡方园"/>
    <m/>
    <d v="2024-01-04T10:26:06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56"/>
    <s v="A2024010411093531"/>
    <s v="宋鑫刚"/>
    <m/>
    <d v="2024-01-04T11:09:35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57"/>
    <s v="A2024010411124242"/>
    <s v="王亚婷"/>
    <m/>
    <d v="2024-01-04T11:12:42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58"/>
    <s v="A2024010411174363"/>
    <s v="苏大卫"/>
    <m/>
    <d v="2024-01-04T11:17:43"/>
    <x v="6"/>
    <s v="iPhone 15 Pro Max 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559"/>
    <s v="A20240104115046159"/>
    <s v="王凯"/>
    <m/>
    <d v="2024-01-04T11:50:46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60"/>
    <s v="A2024010412092023"/>
    <s v="宫增伟"/>
    <m/>
    <d v="2024-01-04T12:09:20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61"/>
    <s v="A2024010412261078"/>
    <s v="郑鹏峰"/>
    <m/>
    <d v="2024-01-04T12:26:10"/>
    <x v="6"/>
    <s v="iPhone 15 Pro Max 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562"/>
    <s v="A20240104125741172"/>
    <s v="史国奇"/>
    <m/>
    <d v="2024-01-04T12:57:41"/>
    <x v="6"/>
    <s v="iPhone 15 Pro 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63"/>
    <s v="A2024010413125434"/>
    <s v="李心茹"/>
    <m/>
    <d v="2024-01-04T13:12:54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64"/>
    <s v="A2024010414212293"/>
    <s v="苗琪琪"/>
    <m/>
    <d v="2024-01-04T14:21:22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65"/>
    <s v="A20240104142553106"/>
    <s v="祝道宽"/>
    <m/>
    <d v="2024-01-04T14:25:53"/>
    <x v="6"/>
    <s v="Mate 60 Pro"/>
    <x v="2"/>
    <n v="6999"/>
    <n v="0"/>
    <n v="0"/>
    <n v="1"/>
    <n v="0"/>
    <n v="1"/>
    <n v="0"/>
    <n v="3499.4400000000014"/>
    <n v="1"/>
    <n v="502.57"/>
    <n v="502.57"/>
    <n v="502.57"/>
    <n v="502.57"/>
    <n v="502.57"/>
    <n v="502.57"/>
    <n v="502.57"/>
    <n v="502.57"/>
    <n v="502.57"/>
    <n v="502.57"/>
    <n v="502.57"/>
    <m/>
    <n v="3429.48"/>
  </r>
  <r>
    <n v="566"/>
    <s v="A20240104145812232"/>
    <s v="向洋"/>
    <m/>
    <d v="2024-01-04T14:58:13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67"/>
    <s v="A20240104153344141"/>
    <s v="白兰兰"/>
    <m/>
    <d v="2024-01-04T15:33:44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68"/>
    <s v="A20240104163523118"/>
    <s v="候方"/>
    <m/>
    <d v="2024-01-04T16:35:23"/>
    <x v="6"/>
    <s v="iPhone 15 Pro 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569"/>
    <s v="A20240104164337144"/>
    <s v="李桂林"/>
    <m/>
    <d v="2024-01-04T16:43:37"/>
    <x v="6"/>
    <s v="iPhone 15 Pro 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n v="4999.47"/>
  </r>
  <r>
    <n v="570"/>
    <s v="A20240104164742158"/>
    <s v="魏文昊"/>
    <m/>
    <d v="2024-01-04T16:47:42"/>
    <x v="6"/>
    <s v="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571"/>
    <s v="A20240104164818159"/>
    <s v="袁楚雯"/>
    <m/>
    <d v="2024-01-04T16:48:18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72"/>
    <s v="A2024010418215230"/>
    <s v="崔文慧"/>
    <m/>
    <d v="2024-01-04T18:21:52"/>
    <x v="6"/>
    <s v="iPhone 15 Pro Max 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73"/>
    <s v="A2024010420110813"/>
    <s v="陈沁"/>
    <m/>
    <d v="2024-01-04T20:11:08"/>
    <x v="6"/>
    <s v="iPhone 15 Pro Max 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74"/>
    <s v="A2024010411053223"/>
    <s v="李维"/>
    <m/>
    <d v="2024-01-04T11:05:32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75"/>
    <s v="A20240104163909127"/>
    <s v="邓立"/>
    <m/>
    <d v="2024-01-04T16:39:10"/>
    <x v="6"/>
    <s v="iPhone 15 Pro Max 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76"/>
    <s v="A2024010409312238"/>
    <s v="王野"/>
    <m/>
    <d v="2024-01-04T09:31:22"/>
    <x v="6"/>
    <s v="iPhone 15 "/>
    <x v="1"/>
    <n v="6999"/>
    <n v="0"/>
    <n v="0"/>
    <n v="1"/>
    <n v="0"/>
    <n v="1"/>
    <n v="0"/>
    <n v="3499.4400000000014"/>
    <n v="1"/>
    <n v="502.57"/>
    <n v="502.57"/>
    <n v="502.57"/>
    <n v="502.57"/>
    <n v="502.57"/>
    <n v="502.57"/>
    <n v="502.57"/>
    <n v="502.57"/>
    <n v="502.57"/>
    <n v="502.57"/>
    <n v="502.57"/>
    <m/>
    <n v="3499.47"/>
  </r>
  <r>
    <n v="577"/>
    <s v="A2024010411250890"/>
    <s v="吴子杰"/>
    <m/>
    <d v="2024-01-04T11:25:08"/>
    <x v="6"/>
    <s v="iPhone 15 "/>
    <x v="1"/>
    <n v="6999"/>
    <n v="0"/>
    <n v="0"/>
    <n v="0"/>
    <n v="1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n v="1000"/>
    <n v="3499.47"/>
  </r>
  <r>
    <n v="578"/>
    <s v="A20240104114401142"/>
    <s v="刘哲凡"/>
    <m/>
    <d v="2024-01-04T11:44:01"/>
    <x v="6"/>
    <s v="iPhone 15 Pro Max 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79"/>
    <s v="A2024010416262693"/>
    <s v="顾艳辉"/>
    <m/>
    <d v="2024-01-04T16:26:26"/>
    <x v="6"/>
    <s v="iPhone 15 Pro 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580"/>
    <s v="A20240105154308198"/>
    <s v="孟婷"/>
    <m/>
    <d v="2024-01-05T15:43:08"/>
    <x v="6"/>
    <s v="iPhone 15 Pro Max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581"/>
    <s v="A20240106155449193"/>
    <s v="罗文婷"/>
    <m/>
    <d v="2024-01-06T15:54:49"/>
    <x v="6"/>
    <s v="iPhone 15 Pro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m/>
  </r>
  <r>
    <n v="582"/>
    <s v="A20240106165905176"/>
    <s v="李家杨"/>
    <m/>
    <d v="2024-01-06T16:59:05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83"/>
    <s v="A2024010617090337"/>
    <s v="李灿灿"/>
    <m/>
    <d v="2024-01-06T17:09:03"/>
    <x v="6"/>
    <s v="i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584"/>
    <s v="A2024010618132431"/>
    <s v="韩旺"/>
    <m/>
    <d v="2024-01-06T18:13:24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85"/>
    <s v="A2024010619165019"/>
    <s v="李珊瑜"/>
    <m/>
    <d v="2024-01-06T19:16:50"/>
    <x v="6"/>
    <s v="iPhone 15 Pro"/>
    <x v="1"/>
    <n v="7999"/>
    <n v="0"/>
    <n v="0"/>
    <n v="0"/>
    <n v="1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n v="1000"/>
    <m/>
  </r>
  <r>
    <n v="586"/>
    <s v="A20240103175851168"/>
    <s v="周建航"/>
    <m/>
    <d v="2024-01-03T17:58:51"/>
    <x v="6"/>
    <s v="iPhone 15 Pro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n v="4499.55"/>
  </r>
  <r>
    <n v="587"/>
    <s v="A2024010613105633"/>
    <s v="章毕武"/>
    <m/>
    <d v="2024-01-06T13:10:56"/>
    <x v="6"/>
    <s v="iPhone 15 Pro"/>
    <x v="1"/>
    <n v="8999"/>
    <n v="0"/>
    <n v="0"/>
    <n v="0"/>
    <n v="0"/>
    <n v="0"/>
    <n v="0"/>
    <s v=""/>
    <n v="96.74"/>
    <n v="1046.54"/>
    <n v="1046.54"/>
    <n v="1046.54"/>
    <n v="1046.54"/>
    <n v="1046.54"/>
    <n v="1046.54"/>
    <n v="1046.54"/>
    <n v="1046.54"/>
    <n v="1046.54"/>
    <n v="1046.54"/>
    <n v="1046.54"/>
    <m/>
    <m/>
  </r>
  <r>
    <n v="588"/>
    <s v="A20240106154617169"/>
    <s v="张其华"/>
    <m/>
    <d v="2024-01-06T15:46:17"/>
    <x v="6"/>
    <s v="iPhone 15 Pro Max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2000"/>
    <n v="4999.47"/>
  </r>
  <r>
    <n v="589"/>
    <s v="A20240106155436192"/>
    <s v="李晓语"/>
    <m/>
    <d v="2024-01-06T15:54:36"/>
    <x v="6"/>
    <s v="iPhone 15 Pro Max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500"/>
    <n v="4999.47"/>
  </r>
  <r>
    <n v="590"/>
    <s v="A202401061909039"/>
    <s v="宣汰和"/>
    <m/>
    <d v="2024-01-06T19:09:03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91"/>
    <s v="A2024010711293763"/>
    <s v="单晨"/>
    <m/>
    <d v="2024-01-07T11:29:37"/>
    <x v="6"/>
    <s v="iPhone15"/>
    <x v="1"/>
    <n v="6999"/>
    <n v="0"/>
    <n v="0"/>
    <n v="1"/>
    <n v="1"/>
    <n v="0"/>
    <n v="0"/>
    <s v=""/>
    <n v="1"/>
    <n v="820.7"/>
    <n v="820.7"/>
    <n v="820.7"/>
    <n v="820.7"/>
    <n v="820.7"/>
    <n v="820.7"/>
    <n v="820.7"/>
    <n v="820.7"/>
    <n v="820.7"/>
    <n v="820.7"/>
    <n v="820.7"/>
    <n v="1000"/>
    <m/>
  </r>
  <r>
    <n v="592"/>
    <s v="A2024010712322187"/>
    <s v="姜春雨"/>
    <m/>
    <d v="2024-01-07T12:32:21"/>
    <x v="6"/>
    <s v="iPhone 15 Pro Max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1500"/>
    <m/>
  </r>
  <r>
    <n v="593"/>
    <s v="A2024010713122229"/>
    <s v="曹文玲"/>
    <m/>
    <d v="2024-01-07T13:12:22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94"/>
    <s v="A2024010713280464"/>
    <s v="杨铭"/>
    <m/>
    <d v="2024-01-07T13:28:04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595"/>
    <s v="A2024010713343180"/>
    <s v="程云霏"/>
    <m/>
    <d v="2024-01-07T13:34:31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596"/>
    <s v="A2024010714162353"/>
    <s v="张磊"/>
    <m/>
    <d v="2024-01-07T14:16:23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597"/>
    <s v="A20240107153457106"/>
    <s v="杜世帅"/>
    <m/>
    <d v="2024-01-07T15:34:57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598"/>
    <s v="A20240107154817151"/>
    <s v="冯志庆"/>
    <m/>
    <d v="2024-01-07T15:48:17"/>
    <x v="6"/>
    <s v="华为 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599"/>
    <s v="A2024010716121622"/>
    <s v="郝晓宇"/>
    <m/>
    <d v="2024-01-07T16:12:16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00"/>
    <s v="A2024010718533474"/>
    <s v="王鑫琳"/>
    <m/>
    <d v="2024-01-07T18:53:34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01"/>
    <s v="A2024010810190069"/>
    <s v="庞欣悦"/>
    <m/>
    <d v="2024-01-08T10:19:00"/>
    <x v="6"/>
    <s v="iPhone 15 Pro Max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1500"/>
    <m/>
  </r>
  <r>
    <n v="602"/>
    <s v="A20240108123543140"/>
    <s v="黄亿衡"/>
    <m/>
    <d v="2024-01-08T12:35:43"/>
    <x v="6"/>
    <s v="iPhone 15 Pro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603"/>
    <s v="A2024010813041812"/>
    <s v="吴昊"/>
    <m/>
    <d v="2024-01-08T13:04:18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04"/>
    <s v="A2024010813185257"/>
    <s v="李伟焱"/>
    <m/>
    <d v="2024-01-08T13:18:52"/>
    <x v="6"/>
    <s v="iPhone 15 Pro Max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605"/>
    <s v="A20240108135625160"/>
    <s v="庞俊怡"/>
    <m/>
    <d v="2024-01-08T13:56:25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606"/>
    <s v="A20240108142413102"/>
    <s v="曹燕华"/>
    <m/>
    <d v="2024-01-08T14:24:13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07"/>
    <s v="A20240108143738164"/>
    <s v="赵波"/>
    <m/>
    <d v="2024-01-08T14:37:38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08"/>
    <s v="A20240108145443260"/>
    <s v="吴珍珍"/>
    <m/>
    <d v="2024-01-08T14:54:43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09"/>
    <s v="A2024010816163847"/>
    <s v="吴修勇"/>
    <m/>
    <d v="2024-01-08T16:16:38"/>
    <x v="6"/>
    <s v="iPhone 15 Pro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610"/>
    <s v="A20240108164839180"/>
    <s v="陈豪泽"/>
    <m/>
    <d v="2024-01-08T16:48:39"/>
    <x v="6"/>
    <s v="iPhone 15 Pro Max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611"/>
    <s v="A2024010817060224"/>
    <s v="汪永康"/>
    <m/>
    <d v="2024-01-08T17:06:02"/>
    <x v="6"/>
    <s v="Apple Watch Series 9（铝金属）_x000a__x000a_星光色 /wifi /45mm"/>
    <x v="2"/>
    <n v="3199"/>
    <n v="0"/>
    <n v="0"/>
    <n v="0"/>
    <n v="1"/>
    <n v="1"/>
    <n v="0"/>
    <n v="1631.4299999999998"/>
    <n v="207.94"/>
    <n v="207.94"/>
    <n v="207.94"/>
    <n v="207.94"/>
    <n v="207.94"/>
    <n v="207.94"/>
    <n v="207.94"/>
    <n v="207.94"/>
    <n v="207.94"/>
    <n v="207.94"/>
    <n v="207.94"/>
    <n v="207.94"/>
    <n v="500"/>
    <n v="1631.49"/>
  </r>
  <r>
    <n v="612"/>
    <s v="A20240108172507103"/>
    <s v="丁行"/>
    <m/>
    <d v="2024-01-08T17:25:07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13"/>
    <s v="A2024010812130349"/>
    <s v="陈梦妹"/>
    <m/>
    <d v="2024-01-08T12:13:03"/>
    <x v="6"/>
    <s v="iPhone 15 Pro"/>
    <x v="1"/>
    <n v="8999"/>
    <n v="0"/>
    <n v="0"/>
    <n v="0"/>
    <n v="0"/>
    <n v="0"/>
    <n v="0"/>
    <s v=""/>
    <n v="967.39"/>
    <n v="967.39"/>
    <n v="967.39"/>
    <n v="967.39"/>
    <n v="967.39"/>
    <n v="967.39"/>
    <n v="967.39"/>
    <n v="967.39"/>
    <n v="967.39"/>
    <n v="967.39"/>
    <n v="967.39"/>
    <n v="967.39"/>
    <m/>
    <m/>
  </r>
  <r>
    <n v="614"/>
    <s v="A20240109124122141"/>
    <s v="陈平"/>
    <m/>
    <d v="2024-01-09T12:41:22"/>
    <x v="6"/>
    <s v="iPhone 15 Pro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615"/>
    <s v="A2024010913033810"/>
    <s v="赵瑞杰"/>
    <m/>
    <d v="2024-01-09T13:03:38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16"/>
    <s v="A20240109135919188"/>
    <s v="郭腾龙"/>
    <m/>
    <d v="2024-01-09T13:59:19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17"/>
    <s v="A20240109143352131"/>
    <s v="张嘉宁"/>
    <m/>
    <d v="2024-01-09T14:33:52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18"/>
    <s v="A20240109143725151"/>
    <s v="秦征"/>
    <m/>
    <d v="2024-01-09T14:37:25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19"/>
    <s v="A20240109144819193"/>
    <s v="吴国强"/>
    <m/>
    <d v="2024-01-09T14:48:19"/>
    <x v="6"/>
    <s v="iPhone 15 Pro Max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620"/>
    <s v="A20240109144956205"/>
    <s v="王威"/>
    <m/>
    <d v="2024-01-09T14:49:56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21"/>
    <s v="A20240109145427217"/>
    <s v="沈贇"/>
    <m/>
    <d v="2024-01-09T14:54:28"/>
    <x v="6"/>
    <s v="iPhone 15 Pro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n v="622"/>
    <s v="A2024010916021911"/>
    <s v="陈超"/>
    <m/>
    <d v="2024-01-09T16:02:19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23"/>
    <s v="A20240109164008168"/>
    <s v="桂佳"/>
    <m/>
    <d v="2024-01-09T16:40:08"/>
    <x v="6"/>
    <s v="iPhone 15 Pro"/>
    <x v="1"/>
    <n v="8999"/>
    <n v="0"/>
    <n v="0"/>
    <n v="1"/>
    <n v="0"/>
    <n v="1"/>
    <n v="0"/>
    <n v="4499.510000000002"/>
    <n v="1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n v="646.20000000000005"/>
    <m/>
    <n v="4499.55"/>
  </r>
  <r>
    <n v="624"/>
    <s v="A20240109143753154"/>
    <s v="李晓萍"/>
    <m/>
    <d v="2024-01-09T14:37:53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25"/>
    <s v="A2024010915162779"/>
    <s v="杨芮淇"/>
    <m/>
    <d v="2024-01-09T15:16:27"/>
    <x v="6"/>
    <s v="iPhone 15 Pro Max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626"/>
    <s v="A2024011008385054"/>
    <s v="朱億琳"/>
    <m/>
    <d v="2024-01-10T08:38:50"/>
    <x v="6"/>
    <s v="iPhone 15 Pro Max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500"/>
    <m/>
  </r>
  <r>
    <n v="627"/>
    <s v="A2024011009495392"/>
    <s v="武智齐"/>
    <m/>
    <d v="2024-01-10T09:49:53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28"/>
    <s v="A202401101200231"/>
    <s v="袁野"/>
    <m/>
    <d v="2024-01-10T12:00:23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629"/>
    <s v="A2024011012093522"/>
    <s v="陈勇强"/>
    <m/>
    <d v="2024-01-10T12:09:35"/>
    <x v="6"/>
    <s v="iPhone 15 Pro Max"/>
    <x v="1"/>
    <n v="9999"/>
    <n v="0"/>
    <n v="0"/>
    <n v="1"/>
    <n v="0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m/>
    <m/>
  </r>
  <r>
    <n v="630"/>
    <s v="A2024011013324898"/>
    <s v="修德成"/>
    <m/>
    <d v="2024-01-10T13:32:48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31"/>
    <s v="A20240110134457132"/>
    <s v="陈文君"/>
    <m/>
    <d v="2024-01-10T13:44:57"/>
    <x v="6"/>
    <s v="iPhone 15 Pro Max"/>
    <x v="1"/>
    <n v="9999"/>
    <n v="0"/>
    <n v="0"/>
    <n v="0"/>
    <n v="0"/>
    <n v="0"/>
    <n v="0"/>
    <s v=""/>
    <n v="874.89"/>
    <n v="1093.07"/>
    <n v="1093.07"/>
    <n v="1093.07"/>
    <n v="1093.07"/>
    <n v="1093.07"/>
    <n v="1093.07"/>
    <n v="1093.07"/>
    <n v="1093.07"/>
    <n v="1093.07"/>
    <n v="1093.07"/>
    <n v="1093.07"/>
    <m/>
    <m/>
  </r>
  <r>
    <n v="632"/>
    <s v="A20240110134949151"/>
    <s v="刘阳"/>
    <m/>
    <d v="2024-01-10T13:49:49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33"/>
    <s v="A20240110135840175"/>
    <s v="蓝宇俊"/>
    <m/>
    <d v="2024-01-10T13:58:40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34"/>
    <s v="A20240110174557168"/>
    <s v="李珂"/>
    <m/>
    <d v="2024-01-10T17:45:57"/>
    <x v="6"/>
    <s v="iPhone 15 Pro Max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2000"/>
    <n v="4999.47"/>
  </r>
  <r>
    <n v="635"/>
    <s v="A2024011018113427"/>
    <s v="徐金鸽"/>
    <m/>
    <d v="2024-01-10T18:11:34"/>
    <x v="6"/>
    <s v="iPhone 15 Pro"/>
    <x v="1"/>
    <n v="8999"/>
    <n v="0"/>
    <n v="0"/>
    <n v="1"/>
    <n v="0"/>
    <n v="0"/>
    <n v="0"/>
    <s v=""/>
    <n v="1"/>
    <n v="1055.24"/>
    <n v="1055.24"/>
    <n v="1055.24"/>
    <n v="1055.24"/>
    <n v="1055.24"/>
    <n v="1055.24"/>
    <n v="1055.24"/>
    <n v="1055.24"/>
    <n v="1055.24"/>
    <n v="1055.24"/>
    <n v="1055.24"/>
    <m/>
    <m/>
  </r>
  <r>
    <n v="636"/>
    <s v="A2024011018224844"/>
    <s v="蔡青园"/>
    <m/>
    <d v="2024-01-10T18:22:48"/>
    <x v="6"/>
    <s v="iPhone 15 Pro Max"/>
    <x v="1"/>
    <n v="9999"/>
    <n v="0"/>
    <n v="0"/>
    <n v="1"/>
    <n v="1"/>
    <n v="0"/>
    <n v="0"/>
    <s v=""/>
    <n v="1"/>
    <n v="1172.52"/>
    <n v="1172.52"/>
    <n v="1172.52"/>
    <n v="1172.52"/>
    <n v="1172.52"/>
    <n v="1172.52"/>
    <n v="1172.52"/>
    <n v="1172.52"/>
    <n v="1172.52"/>
    <n v="1172.52"/>
    <n v="1172.52"/>
    <n v="2000"/>
    <m/>
  </r>
  <r>
    <n v="637"/>
    <s v="A20240110163300161"/>
    <s v="王浩"/>
    <m/>
    <d v="2024-01-10T16:33:00"/>
    <x v="6"/>
    <s v="MacBook Air M1"/>
    <x v="2"/>
    <n v="7999"/>
    <n v="0"/>
    <n v="0"/>
    <n v="0"/>
    <n v="0"/>
    <n v="1"/>
    <n v="0"/>
    <n v="3999.5099999999993"/>
    <n v="526.6"/>
    <n v="526.6"/>
    <n v="526.6"/>
    <n v="526.6"/>
    <n v="526.6"/>
    <n v="526.6"/>
    <n v="526.6"/>
    <n v="526.6"/>
    <n v="526.6"/>
    <n v="526.6"/>
    <n v="526.6"/>
    <n v="526.6"/>
    <m/>
    <n v="3919.52"/>
  </r>
  <r>
    <n v="638"/>
    <s v="A2024011017275495"/>
    <s v="黄晓磊"/>
    <m/>
    <d v="2024-01-10T17:27:55"/>
    <x v="6"/>
    <s v="AirPods (第三代)"/>
    <x v="2"/>
    <n v="1399"/>
    <n v="0"/>
    <n v="0"/>
    <n v="0"/>
    <n v="1"/>
    <n v="1"/>
    <n v="0"/>
    <n v="699.51"/>
    <n v="92.1"/>
    <n v="92.1"/>
    <n v="92.1"/>
    <n v="92.1"/>
    <n v="92.1"/>
    <n v="92.1"/>
    <n v="92.1"/>
    <n v="92.1"/>
    <n v="92.1"/>
    <n v="92.1"/>
    <n v="92.1"/>
    <n v="92.1"/>
    <n v="685.52"/>
    <m/>
  </r>
  <r>
    <n v="639"/>
    <s v="A2024011012172445"/>
    <s v="曲静格"/>
    <m/>
    <d v="2024-01-10T12:17:24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40"/>
    <s v="A20240111153731146"/>
    <s v="刘淑超"/>
    <m/>
    <d v="2024-01-11T15:37:31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41"/>
    <s v="A20240111153835150"/>
    <s v="李贞"/>
    <m/>
    <d v="2024-01-11T15:38:35"/>
    <x v="6"/>
    <s v="iPhone 15 Pro Max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700"/>
    <m/>
  </r>
  <r>
    <n v="642"/>
    <s v="A20240111115451222"/>
    <s v="付文南"/>
    <m/>
    <d v="2024-01-11T11:54:51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43"/>
    <s v="A2024011116160882"/>
    <s v="郑文进"/>
    <m/>
    <d v="2024-01-11T16:16:08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44"/>
    <s v="A2024011116185392"/>
    <s v="冯衍起"/>
    <m/>
    <d v="2024-01-11T16:18:53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45"/>
    <s v="A20240111162204102"/>
    <s v="安梦"/>
    <m/>
    <d v="2024-01-11T16:22:04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46"/>
    <s v="A20240111162604114"/>
    <s v="高雪"/>
    <m/>
    <d v="2024-01-11T16:26:04"/>
    <x v="6"/>
    <s v="华为 Mate 60 Pro"/>
    <x v="2"/>
    <n v="6999"/>
    <n v="0"/>
    <n v="0"/>
    <n v="1"/>
    <n v="0"/>
    <n v="1"/>
    <n v="0"/>
    <n v="3499.4400000000014"/>
    <n v="1"/>
    <n v="502.57"/>
    <n v="502.57"/>
    <n v="502.57"/>
    <n v="502.57"/>
    <n v="502.57"/>
    <n v="502.57"/>
    <n v="502.57"/>
    <n v="502.57"/>
    <n v="502.57"/>
    <n v="502.57"/>
    <n v="502.57"/>
    <m/>
    <n v="3429.48"/>
  </r>
  <r>
    <n v="647"/>
    <s v="A20240111163640162"/>
    <s v="郭金鑫"/>
    <m/>
    <d v="2024-01-11T16:36:40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48"/>
    <s v="A20240111164926214"/>
    <s v="冯爱"/>
    <m/>
    <d v="2024-01-11T16:49:26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49"/>
    <s v="A20240111165411224"/>
    <s v="王鑫"/>
    <m/>
    <d v="2024-01-11T16:54:11"/>
    <x v="6"/>
    <s v="iPhone 15 Pro Max"/>
    <x v="1"/>
    <n v="9999"/>
    <n v="0"/>
    <n v="0"/>
    <n v="0"/>
    <n v="1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2000"/>
    <m/>
  </r>
  <r>
    <n v="650"/>
    <s v="A2024011117144342"/>
    <s v="张泽文"/>
    <m/>
    <d v="2024-01-11T17:14:43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51"/>
    <s v="A2024011122303625"/>
    <s v="韦卓锦"/>
    <m/>
    <d v="2024-01-11T22:30:36"/>
    <x v="6"/>
    <s v="华为 Mate 60 Pro"/>
    <x v="2"/>
    <n v="6999"/>
    <n v="0"/>
    <n v="0"/>
    <n v="0"/>
    <n v="0"/>
    <n v="1"/>
    <n v="0"/>
    <n v="3499.4699999999993"/>
    <n v="460.77"/>
    <n v="460.77"/>
    <n v="460.77"/>
    <n v="460.77"/>
    <n v="460.77"/>
    <n v="460.77"/>
    <n v="460.77"/>
    <n v="460.77"/>
    <n v="460.77"/>
    <n v="460.77"/>
    <n v="460.77"/>
    <n v="460.77"/>
    <m/>
    <n v="3429.48"/>
  </r>
  <r>
    <n v="652"/>
    <s v="A20240112165131191"/>
    <s v="徐志勇"/>
    <m/>
    <d v="2024-01-12T16:51:31"/>
    <x v="6"/>
    <s v="iPhone 15 Pro Max"/>
    <x v="1"/>
    <n v="9999"/>
    <n v="0"/>
    <n v="0"/>
    <n v="0"/>
    <n v="1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n v="1500"/>
    <n v="4999.47"/>
  </r>
  <r>
    <n v="653"/>
    <s v="A20240112155941241"/>
    <s v="许国锴"/>
    <m/>
    <d v="2024-01-12T15:59:41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54"/>
    <s v="A2024011215223991"/>
    <s v="王鸿宇"/>
    <m/>
    <d v="2024-01-12T15:22:39"/>
    <x v="6"/>
    <s v="iPhone 15 Pro Max"/>
    <x v="1"/>
    <n v="9999"/>
    <n v="0"/>
    <n v="0"/>
    <n v="0"/>
    <n v="0"/>
    <n v="0"/>
    <n v="0"/>
    <s v="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n v="1074.8900000000001"/>
    <m/>
    <m/>
  </r>
  <r>
    <n v="655"/>
    <s v="A2024011215143958"/>
    <s v="任田"/>
    <m/>
    <s v="2024-01-12 15:14:39"/>
    <x v="6"/>
    <s v="iPhone 15 Pro"/>
    <x v="1"/>
    <n v="8999"/>
    <n v="0"/>
    <n v="0"/>
    <n v="0"/>
    <n v="0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m/>
    <n v="4499.55"/>
  </r>
  <r>
    <n v="656"/>
    <s v="A2024011215025611"/>
    <s v="邱清燕"/>
    <m/>
    <d v="2024-01-12T15:02:56"/>
    <x v="6"/>
    <s v="iPhone 15 Pro"/>
    <x v="1"/>
    <n v="8999"/>
    <n v="0"/>
    <n v="0"/>
    <n v="0"/>
    <n v="1"/>
    <n v="1"/>
    <n v="0"/>
    <n v="4499.5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592.42999999999995"/>
    <n v="1000"/>
    <n v="4499.55"/>
  </r>
  <r>
    <n v="657"/>
    <s v="A202401121501548"/>
    <s v="高莹"/>
    <m/>
    <d v="2024-01-12T15:01:54"/>
    <x v="6"/>
    <s v="iPhone 15 Pro Max"/>
    <x v="1"/>
    <n v="9999"/>
    <n v="0"/>
    <n v="0"/>
    <n v="0"/>
    <n v="0"/>
    <n v="1"/>
    <n v="0"/>
    <n v="4999.4699999999993"/>
    <n v="658.27"/>
    <n v="658.27"/>
    <n v="658.27"/>
    <n v="658.27"/>
    <n v="658.27"/>
    <n v="658.27"/>
    <n v="658.27"/>
    <n v="658.27"/>
    <n v="658.27"/>
    <n v="658.27"/>
    <n v="658.27"/>
    <n v="658.27"/>
    <m/>
    <n v="4999.47"/>
  </r>
  <r>
    <n v="658"/>
    <s v="A20240112145929273"/>
    <s v="卫小兵"/>
    <m/>
    <d v="2024-01-12T14:59:29"/>
    <x v="6"/>
    <s v="iPhone 15 Pro Max"/>
    <x v="1"/>
    <n v="9999"/>
    <n v="0"/>
    <n v="0"/>
    <n v="1"/>
    <n v="0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m/>
    <n v="4999.47"/>
  </r>
  <r>
    <n v="659"/>
    <s v="A20240112133756117"/>
    <s v="李亚鹏"/>
    <m/>
    <d v="2024-01-12T13:37:56"/>
    <x v="6"/>
    <s v="iPhone 15 Pro Max"/>
    <x v="1"/>
    <n v="9999"/>
    <n v="0"/>
    <n v="0"/>
    <n v="1"/>
    <n v="1"/>
    <n v="1"/>
    <n v="0"/>
    <n v="4999.49"/>
    <n v="1"/>
    <n v="718.02"/>
    <n v="718.02"/>
    <n v="718.02"/>
    <n v="718.02"/>
    <n v="718.02"/>
    <n v="718.02"/>
    <n v="718.02"/>
    <n v="718.02"/>
    <n v="718.02"/>
    <n v="718.02"/>
    <n v="718.02"/>
    <n v="1500"/>
    <n v="4999.47"/>
  </r>
  <r>
    <n v="660"/>
    <s v="A2024011213292192"/>
    <s v="刘继兆"/>
    <m/>
    <d v="2024-01-12T13:29:21"/>
    <x v="6"/>
    <s v="iPhone15"/>
    <x v="1"/>
    <n v="5999"/>
    <n v="0"/>
    <n v="0"/>
    <n v="0"/>
    <n v="1"/>
    <n v="1"/>
    <n v="0"/>
    <n v="2999.5800000000008"/>
    <n v="39.49"/>
    <n v="427.24"/>
    <n v="427.24"/>
    <n v="427.24"/>
    <n v="427.24"/>
    <n v="427.24"/>
    <n v="427.24"/>
    <n v="427.24"/>
    <n v="427.24"/>
    <n v="427.24"/>
    <n v="427.24"/>
    <n v="427.24"/>
    <n v="2999.55"/>
    <m/>
  </r>
  <r>
    <n v="661"/>
    <s v="A202401131400151"/>
    <s v="徐志军"/>
    <m/>
    <d v="2024-01-13T14:00:15"/>
    <x v="6"/>
    <s v="iPhone 15 Pro Max"/>
    <x v="1"/>
    <n v="9999"/>
    <n v="0"/>
    <n v="0"/>
    <n v="0"/>
    <n v="0"/>
    <n v="0"/>
    <n v="0"/>
    <s v=""/>
    <n v="107.4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n v="1162.8399999999999"/>
    <m/>
    <m/>
  </r>
  <r>
    <n v="662"/>
    <s v="A2024011314070424"/>
    <s v="杨翼泽"/>
    <m/>
    <d v="2024-01-13T14:07:04"/>
    <x v="6"/>
    <s v="iPhone 15 Pro"/>
    <x v="1"/>
    <n v="7999"/>
    <n v="0"/>
    <n v="0"/>
    <n v="0"/>
    <n v="0"/>
    <n v="0"/>
    <n v="0"/>
    <s v=""/>
    <n v="859.89"/>
    <n v="859.89"/>
    <n v="859.89"/>
    <n v="859.89"/>
    <n v="859.89"/>
    <n v="859.89"/>
    <n v="859.89"/>
    <n v="859.89"/>
    <n v="859.89"/>
    <n v="859.89"/>
    <n v="859.89"/>
    <n v="859.89"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2"/>
    <m/>
    <m/>
    <m/>
    <m/>
    <n v="0"/>
    <n v="0"/>
    <n v="1"/>
    <m/>
    <m/>
    <m/>
    <m/>
    <m/>
    <m/>
    <m/>
    <m/>
    <m/>
    <m/>
    <m/>
    <m/>
    <m/>
    <m/>
    <m/>
  </r>
  <r>
    <m/>
    <m/>
    <m/>
    <m/>
    <m/>
    <x v="7"/>
    <m/>
    <x v="3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E6781-1C67-4E7C-AC52-C446ABA8DCCA}" name="数据透视表2" cacheId="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3:O10" firstHeaderRow="1" firstDataRow="2" firstDataCol="1"/>
  <pivotFields count="30">
    <pivotField dataField="1" showAll="0"/>
    <pivotField showAll="0"/>
    <pivotField showAll="0"/>
    <pivotField showAll="0"/>
    <pivotField showAll="0"/>
    <pivotField axis="axisRow" showAll="0">
      <items count="9">
        <item h="1" x="3"/>
        <item h="1" x="5"/>
        <item x="1"/>
        <item x="0"/>
        <item x="2"/>
        <item x="4"/>
        <item x="6"/>
        <item h="1" x="7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计数项:序号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63004-01D8-4EA4-A70B-70CA3626AEA1}" name="数据透视表1" cacheId="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I9" firstHeaderRow="0" firstDataRow="1" firstDataCol="1"/>
  <pivotFields count="30">
    <pivotField showAll="0"/>
    <pivotField dataField="1" showAll="0"/>
    <pivotField showAll="0"/>
    <pivotField showAll="0"/>
    <pivotField showAll="0"/>
    <pivotField axis="axisRow" showAll="0">
      <items count="9">
        <item h="1" x="3"/>
        <item h="1" x="5"/>
        <item x="1"/>
        <item x="0"/>
        <item x="2"/>
        <item x="4"/>
        <item x="6"/>
        <item h="1" x="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计数项:订单号" fld="1" subtotal="count" baseField="0" baseItem="0"/>
    <dataField name="求和项:碎屏险(1/0)" fld="10" baseField="0" baseItem="0"/>
    <dataField name="求和项:首期1元(1/0)" fld="11" baseField="0" baseItem="0"/>
    <dataField name="求和项:押金(1/0)" fld="12" baseField="0" baseItem="0"/>
    <dataField name="求和项:买断(1/0)" fld="13" baseField="0" baseItem="0"/>
    <dataField name="求和项:6期(1/0)" fld="14" baseField="0" baseItem="0"/>
    <dataField name="平均值项:押金" fld="28" subtotal="average" baseField="5" baseItem="6"/>
    <dataField name="平均值项:买断_手算" fld="15" subtotal="average" baseField="5" baseItem="2" numFmtId="1"/>
  </dataFields>
  <formats count="3">
    <format dxfId="2">
      <pivotArea collapsedLevelsAreSubtotals="1" fieldPosition="0">
        <references count="2">
          <reference field="4294967294" count="1" selected="0">
            <x v="6"/>
          </reference>
          <reference field="5" count="3">
            <x v="4"/>
            <x v="5"/>
            <x v="6"/>
          </reference>
        </references>
      </pivotArea>
    </format>
    <format dxfId="1">
      <pivotArea field="5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DE34-0E10-4D4C-AA51-7E78DAF8950D}">
  <dimension ref="A3:AX33"/>
  <sheetViews>
    <sheetView tabSelected="1" topLeftCell="A22" workbookViewId="0">
      <selection activeCell="F32" sqref="F32"/>
    </sheetView>
  </sheetViews>
  <sheetFormatPr defaultRowHeight="15"/>
  <cols>
    <col min="1" max="1" width="9.7109375" bestFit="1" customWidth="1"/>
    <col min="2" max="2" width="14.5703125" bestFit="1" customWidth="1"/>
    <col min="3" max="3" width="19" bestFit="1" customWidth="1"/>
    <col min="4" max="4" width="20" bestFit="1" customWidth="1"/>
    <col min="5" max="6" width="16.7109375" bestFit="1" customWidth="1"/>
    <col min="7" max="7" width="15.5703125" bestFit="1" customWidth="1"/>
    <col min="8" max="8" width="14.5703125" bestFit="1" customWidth="1"/>
    <col min="9" max="9" width="20" bestFit="1" customWidth="1"/>
    <col min="11" max="11" width="12.28515625" bestFit="1" customWidth="1"/>
    <col min="12" max="13" width="9.85546875" bestFit="1" customWidth="1"/>
    <col min="14" max="15" width="5.28515625" bestFit="1" customWidth="1"/>
    <col min="16" max="16" width="8.5703125" customWidth="1"/>
    <col min="17" max="18" width="9.85546875" bestFit="1" customWidth="1"/>
    <col min="19" max="19" width="7" bestFit="1" customWidth="1"/>
    <col min="20" max="20" width="8" bestFit="1" customWidth="1"/>
    <col min="21" max="21" width="11.85546875" customWidth="1"/>
    <col min="22" max="22" width="10.140625" bestFit="1" customWidth="1"/>
    <col min="23" max="24" width="10.5703125" bestFit="1" customWidth="1"/>
    <col min="25" max="25" width="14" bestFit="1" customWidth="1"/>
    <col min="26" max="26" width="13.28515625" bestFit="1" customWidth="1"/>
    <col min="27" max="27" width="13.7109375" bestFit="1" customWidth="1"/>
    <col min="28" max="28" width="14.140625" bestFit="1" customWidth="1"/>
    <col min="29" max="29" width="22.5703125" bestFit="1" customWidth="1"/>
    <col min="30" max="30" width="17.7109375" bestFit="1" customWidth="1"/>
    <col min="31" max="31" width="18.140625" bestFit="1" customWidth="1"/>
    <col min="32" max="32" width="26.5703125" bestFit="1" customWidth="1"/>
    <col min="33" max="33" width="13.7109375" bestFit="1" customWidth="1"/>
    <col min="34" max="34" width="10.140625" bestFit="1" customWidth="1"/>
    <col min="35" max="35" width="9.7109375" bestFit="1" customWidth="1"/>
    <col min="36" max="36" width="14" bestFit="1" customWidth="1"/>
    <col min="37" max="37" width="13.28515625" bestFit="1" customWidth="1"/>
    <col min="38" max="38" width="27" bestFit="1" customWidth="1"/>
    <col min="39" max="39" width="9.28515625" bestFit="1" customWidth="1"/>
    <col min="40" max="40" width="15.5703125" bestFit="1" customWidth="1"/>
    <col min="41" max="41" width="11.5703125" bestFit="1" customWidth="1"/>
    <col min="42" max="42" width="12.5703125" bestFit="1" customWidth="1"/>
    <col min="43" max="43" width="23.85546875" bestFit="1" customWidth="1"/>
    <col min="44" max="44" width="12.5703125" bestFit="1" customWidth="1"/>
    <col min="45" max="45" width="16.42578125" bestFit="1" customWidth="1"/>
    <col min="46" max="46" width="18" bestFit="1" customWidth="1"/>
    <col min="47" max="47" width="32.42578125" bestFit="1" customWidth="1"/>
    <col min="48" max="48" width="27.28515625" bestFit="1" customWidth="1"/>
    <col min="49" max="49" width="27.7109375" bestFit="1" customWidth="1"/>
    <col min="50" max="50" width="27.28515625" bestFit="1" customWidth="1"/>
    <col min="51" max="51" width="5.28515625" bestFit="1" customWidth="1"/>
  </cols>
  <sheetData>
    <row r="3" spans="1:15">
      <c r="A3" s="87" t="s">
        <v>1414</v>
      </c>
      <c r="B3" t="s">
        <v>1420</v>
      </c>
      <c r="C3" t="s">
        <v>1416</v>
      </c>
      <c r="D3" t="s">
        <v>1417</v>
      </c>
      <c r="E3" t="s">
        <v>1418</v>
      </c>
      <c r="F3" t="s">
        <v>1419</v>
      </c>
      <c r="G3" t="s">
        <v>1423</v>
      </c>
      <c r="H3" t="s">
        <v>1421</v>
      </c>
      <c r="I3" t="s">
        <v>1431</v>
      </c>
      <c r="K3" s="87" t="s">
        <v>1426</v>
      </c>
      <c r="L3" s="87" t="s">
        <v>1425</v>
      </c>
    </row>
    <row r="4" spans="1:15">
      <c r="A4" s="89">
        <v>45170</v>
      </c>
      <c r="B4" s="90">
        <v>117</v>
      </c>
      <c r="C4" s="90">
        <v>20</v>
      </c>
      <c r="D4" s="90">
        <v>20</v>
      </c>
      <c r="E4" s="90">
        <v>0</v>
      </c>
      <c r="F4" s="90">
        <v>117</v>
      </c>
      <c r="G4" s="90">
        <v>42</v>
      </c>
      <c r="H4" s="90"/>
      <c r="I4" s="91">
        <v>5017.0246153846138</v>
      </c>
      <c r="K4" s="87" t="s">
        <v>1414</v>
      </c>
      <c r="L4" t="s">
        <v>1429</v>
      </c>
      <c r="M4" t="s">
        <v>1430</v>
      </c>
      <c r="N4" t="s">
        <v>1428</v>
      </c>
      <c r="O4" t="s">
        <v>1415</v>
      </c>
    </row>
    <row r="5" spans="1:15">
      <c r="A5" s="89">
        <v>45200</v>
      </c>
      <c r="B5" s="90">
        <v>11</v>
      </c>
      <c r="C5" s="90">
        <v>3</v>
      </c>
      <c r="D5" s="90">
        <v>2</v>
      </c>
      <c r="E5" s="90">
        <v>0</v>
      </c>
      <c r="F5" s="90">
        <v>11</v>
      </c>
      <c r="G5" s="90">
        <v>1</v>
      </c>
      <c r="H5" s="90"/>
      <c r="I5" s="91">
        <v>4612.3418181818188</v>
      </c>
      <c r="K5" s="89">
        <v>45170</v>
      </c>
      <c r="L5" s="90">
        <v>92</v>
      </c>
      <c r="M5" s="90">
        <v>23</v>
      </c>
      <c r="N5" s="90">
        <v>2</v>
      </c>
      <c r="O5" s="90">
        <v>117</v>
      </c>
    </row>
    <row r="6" spans="1:15">
      <c r="A6" s="89">
        <v>45231</v>
      </c>
      <c r="B6" s="90">
        <v>84</v>
      </c>
      <c r="C6" s="90">
        <v>5</v>
      </c>
      <c r="D6" s="90">
        <v>0</v>
      </c>
      <c r="E6" s="90">
        <v>38</v>
      </c>
      <c r="F6" s="90">
        <v>21</v>
      </c>
      <c r="G6" s="90">
        <v>9</v>
      </c>
      <c r="H6" s="91">
        <v>1871.0526315789473</v>
      </c>
      <c r="I6" s="91">
        <v>5575.56142857143</v>
      </c>
      <c r="K6" s="89">
        <v>45200</v>
      </c>
      <c r="L6" s="90">
        <v>11</v>
      </c>
      <c r="M6" s="90"/>
      <c r="N6" s="90"/>
      <c r="O6" s="90">
        <v>11</v>
      </c>
    </row>
    <row r="7" spans="1:15">
      <c r="A7" s="89">
        <v>45261</v>
      </c>
      <c r="B7" s="90">
        <v>283</v>
      </c>
      <c r="C7" s="90">
        <v>0</v>
      </c>
      <c r="D7" s="90">
        <v>45</v>
      </c>
      <c r="E7" s="90">
        <v>97</v>
      </c>
      <c r="F7" s="90">
        <v>120</v>
      </c>
      <c r="G7" s="90">
        <v>10</v>
      </c>
      <c r="H7" s="91">
        <v>1724.7422680412371</v>
      </c>
      <c r="I7" s="91">
        <v>4824.9205833333244</v>
      </c>
      <c r="K7" s="89">
        <v>45231</v>
      </c>
      <c r="L7" s="90"/>
      <c r="M7" s="90">
        <v>84</v>
      </c>
      <c r="N7" s="90"/>
      <c r="O7" s="90">
        <v>84</v>
      </c>
    </row>
    <row r="8" spans="1:15">
      <c r="A8" s="89">
        <v>45292</v>
      </c>
      <c r="B8" s="90">
        <v>165</v>
      </c>
      <c r="C8" s="90">
        <v>0</v>
      </c>
      <c r="D8" s="90">
        <v>62</v>
      </c>
      <c r="E8" s="90">
        <v>34</v>
      </c>
      <c r="F8" s="90">
        <v>83</v>
      </c>
      <c r="G8" s="90">
        <v>1</v>
      </c>
      <c r="H8" s="91">
        <v>1620.1491176470588</v>
      </c>
      <c r="I8" s="91">
        <v>4584.7369879518019</v>
      </c>
      <c r="K8" s="89">
        <v>45261</v>
      </c>
      <c r="L8" s="90"/>
      <c r="M8" s="90">
        <v>274</v>
      </c>
      <c r="N8" s="90">
        <v>9</v>
      </c>
      <c r="O8" s="90">
        <v>283</v>
      </c>
    </row>
    <row r="9" spans="1:15">
      <c r="A9" s="88" t="s">
        <v>1415</v>
      </c>
      <c r="B9" s="90">
        <v>660</v>
      </c>
      <c r="C9" s="90">
        <v>28</v>
      </c>
      <c r="D9" s="90">
        <v>129</v>
      </c>
      <c r="E9" s="90">
        <v>169</v>
      </c>
      <c r="F9" s="90">
        <v>352</v>
      </c>
      <c r="G9" s="90">
        <v>63</v>
      </c>
      <c r="H9" s="91">
        <v>1736.5980473372781</v>
      </c>
      <c r="I9" s="91">
        <v>4870.278607954534</v>
      </c>
      <c r="K9" s="89">
        <v>45292</v>
      </c>
      <c r="L9" s="90"/>
      <c r="M9" s="90">
        <v>154</v>
      </c>
      <c r="N9" s="90">
        <v>11</v>
      </c>
      <c r="O9" s="90">
        <v>165</v>
      </c>
    </row>
    <row r="10" spans="1:15">
      <c r="K10" s="88" t="s">
        <v>1415</v>
      </c>
      <c r="L10" s="90">
        <v>103</v>
      </c>
      <c r="M10" s="90">
        <v>535</v>
      </c>
      <c r="N10" s="90">
        <v>22</v>
      </c>
      <c r="O10" s="90">
        <v>660</v>
      </c>
    </row>
    <row r="19" spans="1:50">
      <c r="A19" t="s">
        <v>1424</v>
      </c>
      <c r="B19" t="s">
        <v>1434</v>
      </c>
      <c r="C19" t="s">
        <v>1435</v>
      </c>
      <c r="D19" t="s">
        <v>1436</v>
      </c>
      <c r="F19" t="s">
        <v>1424</v>
      </c>
      <c r="G19" t="s">
        <v>1437</v>
      </c>
      <c r="H19" t="s">
        <v>1438</v>
      </c>
      <c r="I19" t="s">
        <v>1439</v>
      </c>
      <c r="K19" t="s">
        <v>1424</v>
      </c>
      <c r="L19" s="92" t="str">
        <f>L4</f>
        <v>IPHONE14</v>
      </c>
      <c r="M19" s="92" t="str">
        <f t="shared" ref="M19:AX24" si="0">M4</f>
        <v>IPHONE15</v>
      </c>
      <c r="N19" s="92" t="str">
        <f t="shared" si="0"/>
        <v>其他</v>
      </c>
      <c r="O19" s="92" t="str">
        <f t="shared" si="0"/>
        <v>总计</v>
      </c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</row>
    <row r="20" spans="1:50">
      <c r="A20" s="92">
        <f>A4</f>
        <v>45170</v>
      </c>
      <c r="B20">
        <f>B4</f>
        <v>117</v>
      </c>
      <c r="C20" s="93">
        <f>C4/B4</f>
        <v>0.17094017094017094</v>
      </c>
      <c r="D20" s="93">
        <f>D4/B4</f>
        <v>0.17094017094017094</v>
      </c>
      <c r="F20" s="92">
        <f>A20</f>
        <v>45170</v>
      </c>
      <c r="G20" s="93">
        <f>E4/$B4</f>
        <v>0</v>
      </c>
      <c r="H20" s="93">
        <f>1-F4/$B4</f>
        <v>0</v>
      </c>
      <c r="I20" s="93">
        <f>G4/$B4</f>
        <v>0.35897435897435898</v>
      </c>
      <c r="K20" s="92">
        <f>K5</f>
        <v>45170</v>
      </c>
      <c r="L20" s="95">
        <f t="shared" ref="L20:AA24" si="1">L5</f>
        <v>92</v>
      </c>
      <c r="M20" s="95">
        <f t="shared" si="1"/>
        <v>23</v>
      </c>
      <c r="N20" s="95">
        <f t="shared" si="1"/>
        <v>2</v>
      </c>
      <c r="O20" s="95">
        <f t="shared" si="1"/>
        <v>117</v>
      </c>
      <c r="P20" s="94"/>
      <c r="Q20" s="95"/>
      <c r="R20" s="95"/>
      <c r="S20" s="95"/>
      <c r="T20" s="95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</row>
    <row r="21" spans="1:50">
      <c r="A21" s="92">
        <f t="shared" ref="A21:B21" si="2">A5</f>
        <v>45200</v>
      </c>
      <c r="B21">
        <f t="shared" si="2"/>
        <v>11</v>
      </c>
      <c r="C21" s="93">
        <f t="shared" ref="C21:C23" si="3">C5/B5</f>
        <v>0.27272727272727271</v>
      </c>
      <c r="D21" s="93">
        <f t="shared" ref="D21:D23" si="4">D5/B5</f>
        <v>0.18181818181818182</v>
      </c>
      <c r="F21" s="92">
        <f t="shared" ref="F21:F24" si="5">A21</f>
        <v>45200</v>
      </c>
      <c r="G21" s="93">
        <f t="shared" ref="G21:G24" si="6">E5/$B5</f>
        <v>0</v>
      </c>
      <c r="H21" s="93">
        <f t="shared" ref="H21:H24" si="7">1-F5/$B5</f>
        <v>0</v>
      </c>
      <c r="I21" s="93">
        <f t="shared" ref="I21:I24" si="8">G5/$B5</f>
        <v>9.0909090909090912E-2</v>
      </c>
      <c r="K21" s="92">
        <f t="shared" ref="K21:K24" si="9">K6</f>
        <v>45200</v>
      </c>
      <c r="L21" s="95">
        <f t="shared" si="1"/>
        <v>11</v>
      </c>
      <c r="M21" s="95">
        <f t="shared" si="0"/>
        <v>0</v>
      </c>
      <c r="N21" s="95">
        <f t="shared" si="0"/>
        <v>0</v>
      </c>
      <c r="O21" s="95">
        <f t="shared" si="0"/>
        <v>11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</row>
    <row r="22" spans="1:50">
      <c r="A22" s="92">
        <f t="shared" ref="A22:B22" si="10">A6</f>
        <v>45231</v>
      </c>
      <c r="B22">
        <f t="shared" si="10"/>
        <v>84</v>
      </c>
      <c r="C22" s="93">
        <f t="shared" si="3"/>
        <v>5.9523809523809521E-2</v>
      </c>
      <c r="D22" s="93">
        <f t="shared" si="4"/>
        <v>0</v>
      </c>
      <c r="F22" s="92">
        <f t="shared" si="5"/>
        <v>45231</v>
      </c>
      <c r="G22" s="93">
        <f t="shared" si="6"/>
        <v>0.45238095238095238</v>
      </c>
      <c r="H22" s="93">
        <f t="shared" si="7"/>
        <v>0.75</v>
      </c>
      <c r="I22" s="93">
        <f t="shared" si="8"/>
        <v>0.10714285714285714</v>
      </c>
      <c r="K22" s="92">
        <f t="shared" si="9"/>
        <v>45231</v>
      </c>
      <c r="L22" s="95">
        <f t="shared" si="1"/>
        <v>0</v>
      </c>
      <c r="M22" s="95">
        <f t="shared" si="0"/>
        <v>84</v>
      </c>
      <c r="N22" s="95">
        <f t="shared" si="0"/>
        <v>0</v>
      </c>
      <c r="O22" s="95">
        <f t="shared" si="0"/>
        <v>84</v>
      </c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</row>
    <row r="23" spans="1:50">
      <c r="A23" s="92">
        <f t="shared" ref="A23:B23" si="11">A7</f>
        <v>45261</v>
      </c>
      <c r="B23">
        <f t="shared" si="11"/>
        <v>283</v>
      </c>
      <c r="C23" s="93">
        <f t="shared" si="3"/>
        <v>0</v>
      </c>
      <c r="D23" s="93">
        <f t="shared" si="4"/>
        <v>0.15901060070671377</v>
      </c>
      <c r="F23" s="92">
        <f t="shared" si="5"/>
        <v>45261</v>
      </c>
      <c r="G23" s="93">
        <f t="shared" si="6"/>
        <v>0.34275618374558303</v>
      </c>
      <c r="H23" s="93">
        <f t="shared" si="7"/>
        <v>0.57597173144876324</v>
      </c>
      <c r="I23" s="93">
        <f t="shared" si="8"/>
        <v>3.5335689045936397E-2</v>
      </c>
      <c r="K23" s="92">
        <f t="shared" si="9"/>
        <v>45261</v>
      </c>
      <c r="L23" s="95">
        <f t="shared" si="1"/>
        <v>0</v>
      </c>
      <c r="M23" s="95">
        <f t="shared" si="0"/>
        <v>274</v>
      </c>
      <c r="N23" s="95">
        <f t="shared" si="0"/>
        <v>9</v>
      </c>
      <c r="O23" s="95">
        <f t="shared" si="0"/>
        <v>283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</row>
    <row r="24" spans="1:50">
      <c r="A24" s="92">
        <f>A8</f>
        <v>45292</v>
      </c>
      <c r="B24">
        <f>B8</f>
        <v>165</v>
      </c>
      <c r="C24" s="93">
        <f>C8/B8</f>
        <v>0</v>
      </c>
      <c r="D24" s="93">
        <f>D8/B8</f>
        <v>0.37575757575757573</v>
      </c>
      <c r="F24" s="92">
        <f t="shared" si="5"/>
        <v>45292</v>
      </c>
      <c r="G24" s="93">
        <f t="shared" si="6"/>
        <v>0.20606060606060606</v>
      </c>
      <c r="H24" s="93">
        <f t="shared" si="7"/>
        <v>0.49696969696969695</v>
      </c>
      <c r="I24" s="93">
        <f t="shared" si="8"/>
        <v>6.0606060606060606E-3</v>
      </c>
      <c r="K24" s="92">
        <f t="shared" si="9"/>
        <v>45292</v>
      </c>
      <c r="L24" s="95">
        <f t="shared" si="1"/>
        <v>0</v>
      </c>
      <c r="M24" s="95">
        <f t="shared" si="0"/>
        <v>154</v>
      </c>
      <c r="N24" s="95">
        <f t="shared" si="0"/>
        <v>11</v>
      </c>
      <c r="O24" s="95">
        <f t="shared" si="0"/>
        <v>165</v>
      </c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</row>
    <row r="28" spans="1:50">
      <c r="A28" t="str">
        <f>A19</f>
        <v>月份</v>
      </c>
      <c r="B28" t="s">
        <v>1432</v>
      </c>
      <c r="C28" t="s">
        <v>1433</v>
      </c>
    </row>
    <row r="29" spans="1:50">
      <c r="A29" s="92">
        <f t="shared" ref="A29:A34" si="12">A20</f>
        <v>45170</v>
      </c>
      <c r="B29" s="91">
        <f>H4</f>
        <v>0</v>
      </c>
      <c r="C29" s="91">
        <f>I4</f>
        <v>5017.0246153846138</v>
      </c>
    </row>
    <row r="30" spans="1:50">
      <c r="A30" s="92">
        <f t="shared" si="12"/>
        <v>45200</v>
      </c>
      <c r="B30" s="91">
        <f t="shared" ref="B30:C30" si="13">H5</f>
        <v>0</v>
      </c>
      <c r="C30" s="91">
        <f t="shared" si="13"/>
        <v>4612.3418181818188</v>
      </c>
    </row>
    <row r="31" spans="1:50">
      <c r="A31" s="92">
        <f t="shared" si="12"/>
        <v>45231</v>
      </c>
      <c r="B31" s="91">
        <f t="shared" ref="B31:C31" si="14">H6</f>
        <v>1871.0526315789473</v>
      </c>
      <c r="C31" s="91">
        <f t="shared" si="14"/>
        <v>5575.56142857143</v>
      </c>
    </row>
    <row r="32" spans="1:50">
      <c r="A32" s="92">
        <f t="shared" si="12"/>
        <v>45261</v>
      </c>
      <c r="B32" s="91">
        <f t="shared" ref="B32:C32" si="15">H7</f>
        <v>1724.7422680412371</v>
      </c>
      <c r="C32" s="91">
        <f t="shared" si="15"/>
        <v>4824.9205833333244</v>
      </c>
    </row>
    <row r="33" spans="1:3">
      <c r="A33" s="92">
        <f t="shared" si="12"/>
        <v>45292</v>
      </c>
      <c r="B33" s="91">
        <f t="shared" ref="B33:C33" si="16">H8</f>
        <v>1620.1491176470588</v>
      </c>
      <c r="C33" s="91">
        <f t="shared" si="16"/>
        <v>4584.7369879518019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86"/>
  <sheetViews>
    <sheetView zoomScale="85" zoomScaleNormal="85" zoomScaleSheetLayoutView="80" workbookViewId="0">
      <pane ySplit="1" topLeftCell="A2" activePane="bottomLeft" state="frozen"/>
      <selection pane="bottomLeft" activeCell="H2" sqref="H2:H686"/>
    </sheetView>
  </sheetViews>
  <sheetFormatPr defaultColWidth="9" defaultRowHeight="15"/>
  <cols>
    <col min="1" max="1" width="9" style="29"/>
    <col min="2" max="2" width="20.5703125" style="29" customWidth="1"/>
    <col min="3" max="3" width="12.85546875" style="29" customWidth="1"/>
    <col min="4" max="4" width="10.5703125" style="29" customWidth="1"/>
    <col min="5" max="5" width="20.85546875" style="29" customWidth="1"/>
    <col min="6" max="6" width="18.7109375" style="82" customWidth="1"/>
    <col min="7" max="8" width="18.7109375" style="29" customWidth="1"/>
    <col min="9" max="16" width="13.7109375" style="29" customWidth="1"/>
    <col min="17" max="17" width="13.42578125" style="29" customWidth="1"/>
    <col min="18" max="18" width="11.140625" style="29" customWidth="1"/>
    <col min="19" max="19" width="11.5703125" style="29" customWidth="1"/>
    <col min="20" max="20" width="11.85546875" style="29" customWidth="1"/>
    <col min="21" max="21" width="11.7109375" style="29" customWidth="1"/>
    <col min="22" max="22" width="11.85546875" style="29" customWidth="1"/>
    <col min="23" max="23" width="12" style="29" customWidth="1"/>
    <col min="24" max="24" width="12.42578125" style="29" customWidth="1"/>
    <col min="25" max="25" width="12" style="29" customWidth="1"/>
    <col min="26" max="26" width="11.5703125" style="29" customWidth="1"/>
    <col min="27" max="27" width="11.85546875" style="29" customWidth="1"/>
    <col min="28" max="28" width="11.140625" style="29" customWidth="1"/>
    <col min="29" max="30" width="12.42578125" style="29" customWidth="1"/>
    <col min="31" max="31" width="11.85546875" customWidth="1"/>
  </cols>
  <sheetData>
    <row r="1" spans="1:39" s="22" customFormat="1" ht="21.95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70" t="s">
        <v>1407</v>
      </c>
      <c r="G1" s="30" t="s">
        <v>5</v>
      </c>
      <c r="H1" s="30" t="s">
        <v>1427</v>
      </c>
      <c r="I1" s="30" t="s">
        <v>6</v>
      </c>
      <c r="J1" s="83" t="s">
        <v>1408</v>
      </c>
      <c r="K1" s="83" t="s">
        <v>1409</v>
      </c>
      <c r="L1" s="83" t="s">
        <v>1410</v>
      </c>
      <c r="M1" s="83" t="s">
        <v>1411</v>
      </c>
      <c r="N1" s="83" t="s">
        <v>1412</v>
      </c>
      <c r="O1" s="83" t="s">
        <v>1422</v>
      </c>
      <c r="P1" s="83" t="s">
        <v>1413</v>
      </c>
      <c r="Q1" s="30" t="s">
        <v>7</v>
      </c>
      <c r="R1" s="30" t="s">
        <v>8</v>
      </c>
      <c r="S1" s="30" t="s">
        <v>9</v>
      </c>
      <c r="T1" s="30" t="s">
        <v>10</v>
      </c>
      <c r="U1" s="30" t="s">
        <v>11</v>
      </c>
      <c r="V1" s="30" t="s">
        <v>12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  <c r="AB1" s="30" t="s">
        <v>18</v>
      </c>
      <c r="AC1" s="47" t="s">
        <v>19</v>
      </c>
      <c r="AD1" s="47" t="s">
        <v>20</v>
      </c>
      <c r="AE1" s="48" t="s">
        <v>21</v>
      </c>
    </row>
    <row r="2" spans="1:39" s="6" customFormat="1" ht="27" customHeight="1">
      <c r="A2" s="10">
        <v>1</v>
      </c>
      <c r="B2" s="10" t="s">
        <v>22</v>
      </c>
      <c r="C2" s="10" t="s">
        <v>23</v>
      </c>
      <c r="D2" s="15" t="s">
        <v>24</v>
      </c>
      <c r="E2" s="14">
        <v>45200.701307870397</v>
      </c>
      <c r="F2" s="71">
        <f>DATE(YEAR(E2),MONTH(E2),"01")</f>
        <v>45200</v>
      </c>
      <c r="G2" s="15" t="s">
        <v>25</v>
      </c>
      <c r="H2" s="15" t="str">
        <f>IF(OR(ISNUMBER(SEARCH("IPHONE14",UPPER(G2))),ISNUMBER(SEARCH("IPHONE 14",UPPER(G2))),ISNUMBER(SEARCH("PHONE 14",UPPER(G2)))),"IPHONE14",IF(OR(ISNUMBER(SEARCH("IPHONE15",UPPER(G2))),ISNUMBER(SEARCH("IPHONE 15",UPPER(G2))),ISNUMBER(SEARCH("PHONE 15",UPPER(G2)))),"IPHONE15", "其他") )</f>
        <v>IPHONE14</v>
      </c>
      <c r="I2" s="15">
        <v>8899</v>
      </c>
      <c r="J2" s="84">
        <f>IFERROR(IF(Q2-R2&gt;0,Q2-R2,0),0)</f>
        <v>0</v>
      </c>
      <c r="K2" s="84">
        <f>IF(J2&gt;0,1,0)</f>
        <v>0</v>
      </c>
      <c r="L2" s="84">
        <f>IF(Q2=1,1,0)</f>
        <v>0</v>
      </c>
      <c r="M2" s="84">
        <f>IF(ISBLANK(AC2),0,1)</f>
        <v>0</v>
      </c>
      <c r="N2" s="84">
        <f>IF(P2="",0,1)</f>
        <v>1</v>
      </c>
      <c r="O2" s="84">
        <f>IF(ISBLANK(W2),1,0)</f>
        <v>0</v>
      </c>
      <c r="P2" s="15">
        <f>IF(I2*1.29-SUM(Q2:AB2)&lt;100,"",I2*1.29-SUM(Q2:AB2))</f>
        <v>4449.5099999999993</v>
      </c>
      <c r="Q2" s="7">
        <v>585.85</v>
      </c>
      <c r="R2" s="10">
        <v>585.85</v>
      </c>
      <c r="S2" s="10">
        <v>585.85</v>
      </c>
      <c r="T2" s="10">
        <v>585.85</v>
      </c>
      <c r="U2" s="10">
        <v>585.85</v>
      </c>
      <c r="V2" s="10">
        <v>585.85</v>
      </c>
      <c r="W2" s="10">
        <v>585.85</v>
      </c>
      <c r="X2" s="10">
        <v>585.85</v>
      </c>
      <c r="Y2" s="10">
        <v>585.85</v>
      </c>
      <c r="Z2" s="10">
        <v>585.85</v>
      </c>
      <c r="AA2" s="10">
        <v>585.85</v>
      </c>
      <c r="AB2" s="10">
        <v>585.85</v>
      </c>
      <c r="AC2" s="10"/>
      <c r="AD2" s="10"/>
      <c r="AE2" s="21"/>
      <c r="AF2" s="86" t="s">
        <v>26</v>
      </c>
      <c r="AG2" s="86"/>
      <c r="AH2" s="86"/>
      <c r="AI2" s="86"/>
      <c r="AL2" s="6" t="s">
        <v>27</v>
      </c>
      <c r="AM2" s="6">
        <v>394.93</v>
      </c>
    </row>
    <row r="3" spans="1:39" s="6" customFormat="1" ht="27" customHeight="1">
      <c r="A3" s="10">
        <v>2</v>
      </c>
      <c r="B3" s="10" t="s">
        <v>28</v>
      </c>
      <c r="C3" s="10" t="s">
        <v>29</v>
      </c>
      <c r="D3" s="15" t="s">
        <v>24</v>
      </c>
      <c r="E3" s="14">
        <v>45200.672858796301</v>
      </c>
      <c r="F3" s="71">
        <f t="shared" ref="F3:F66" si="0">DATE(YEAR(E3),MONTH(E3),"01")</f>
        <v>45200</v>
      </c>
      <c r="G3" s="15" t="s">
        <v>30</v>
      </c>
      <c r="H3" s="15" t="str">
        <f t="shared" ref="H3:H66" si="1">IF(OR(ISNUMBER(SEARCH("IPHONE14",UPPER(G3))),ISNUMBER(SEARCH("IPHONE 14",UPPER(G3))),ISNUMBER(SEARCH("PHONE 14",UPPER(G3)))),"IPHONE14",IF(OR(ISNUMBER(SEARCH("IPHONE15",UPPER(G3))),ISNUMBER(SEARCH("IPHONE 15",UPPER(G3))),ISNUMBER(SEARCH("PHONE 15",UPPER(G3)))),"IPHONE15", "其他") )</f>
        <v>IPHONE14</v>
      </c>
      <c r="I3" s="15">
        <v>9899</v>
      </c>
      <c r="J3" s="84">
        <f>IFERROR(IF(Q3-R3&gt;0,Q3-R3,0),0)</f>
        <v>0</v>
      </c>
      <c r="K3" s="84">
        <f t="shared" ref="K3:K66" si="2">IF(J3&gt;0,1,0)</f>
        <v>0</v>
      </c>
      <c r="L3" s="84">
        <f t="shared" ref="L3:L66" si="3">IF(Q3=1,1,0)</f>
        <v>0</v>
      </c>
      <c r="M3" s="84">
        <f t="shared" ref="M3:M66" si="4">IF(ISBLANK(AC3),0,1)</f>
        <v>0</v>
      </c>
      <c r="N3" s="84">
        <f t="shared" ref="N3:N66" si="5">IF(P3="",0,1)</f>
        <v>1</v>
      </c>
      <c r="O3" s="84">
        <f t="shared" ref="O3:O66" si="6">IF(ISBLANK(W3),1,0)</f>
        <v>0</v>
      </c>
      <c r="P3" s="15">
        <f t="shared" ref="P3:P66" si="7">IF(I3*1.29-SUM(Q3:AB3)&lt;100,"",I3*1.29-SUM(Q3:AB3))</f>
        <v>4949.55</v>
      </c>
      <c r="Q3" s="7">
        <v>651.67999999999995</v>
      </c>
      <c r="R3" s="10">
        <v>651.67999999999995</v>
      </c>
      <c r="S3" s="10">
        <v>651.67999999999995</v>
      </c>
      <c r="T3" s="10">
        <v>651.67999999999995</v>
      </c>
      <c r="U3" s="10">
        <v>651.67999999999995</v>
      </c>
      <c r="V3" s="10">
        <v>651.67999999999995</v>
      </c>
      <c r="W3" s="10">
        <v>651.67999999999995</v>
      </c>
      <c r="X3" s="10">
        <v>651.67999999999995</v>
      </c>
      <c r="Y3" s="10">
        <v>651.67999999999995</v>
      </c>
      <c r="Z3" s="10">
        <v>651.67999999999995</v>
      </c>
      <c r="AA3" s="10">
        <v>651.67999999999995</v>
      </c>
      <c r="AB3" s="7">
        <v>651.67999999999995</v>
      </c>
      <c r="AC3" s="7"/>
      <c r="AD3" s="7"/>
      <c r="AE3" s="21"/>
      <c r="AF3" s="86"/>
      <c r="AG3" s="86"/>
      <c r="AH3" s="86"/>
      <c r="AI3" s="86"/>
      <c r="AL3" s="6" t="s">
        <v>31</v>
      </c>
      <c r="AM3" s="6">
        <v>553.98</v>
      </c>
    </row>
    <row r="4" spans="1:39" s="6" customFormat="1" ht="27" customHeight="1">
      <c r="A4" s="10">
        <v>3</v>
      </c>
      <c r="B4" s="10" t="s">
        <v>32</v>
      </c>
      <c r="C4" s="10" t="s">
        <v>33</v>
      </c>
      <c r="D4" s="15" t="s">
        <v>24</v>
      </c>
      <c r="E4" s="14">
        <v>45200.653368055602</v>
      </c>
      <c r="F4" s="71">
        <f t="shared" si="0"/>
        <v>45200</v>
      </c>
      <c r="G4" s="15" t="s">
        <v>30</v>
      </c>
      <c r="H4" s="15" t="str">
        <f t="shared" si="1"/>
        <v>IPHONE14</v>
      </c>
      <c r="I4" s="15">
        <v>9899</v>
      </c>
      <c r="J4" s="84">
        <f>IFERROR(IF(Q4-R4&gt;0,Q4-R4,0),0)</f>
        <v>398.00000000000011</v>
      </c>
      <c r="K4" s="84">
        <f t="shared" si="2"/>
        <v>1</v>
      </c>
      <c r="L4" s="84">
        <f t="shared" si="3"/>
        <v>0</v>
      </c>
      <c r="M4" s="84">
        <f t="shared" si="4"/>
        <v>0</v>
      </c>
      <c r="N4" s="84">
        <f t="shared" si="5"/>
        <v>1</v>
      </c>
      <c r="O4" s="84">
        <f t="shared" si="6"/>
        <v>0</v>
      </c>
      <c r="P4" s="15">
        <f t="shared" si="7"/>
        <v>4551.5499999999993</v>
      </c>
      <c r="Q4" s="7">
        <v>1049.68</v>
      </c>
      <c r="R4" s="10">
        <v>651.67999999999995</v>
      </c>
      <c r="S4" s="10">
        <v>651.67999999999995</v>
      </c>
      <c r="T4" s="10">
        <v>651.67999999999995</v>
      </c>
      <c r="U4" s="10">
        <v>651.67999999999995</v>
      </c>
      <c r="V4" s="10">
        <v>651.67999999999995</v>
      </c>
      <c r="W4" s="10">
        <v>651.67999999999995</v>
      </c>
      <c r="X4" s="10">
        <v>651.67999999999995</v>
      </c>
      <c r="Y4" s="10">
        <v>651.67999999999995</v>
      </c>
      <c r="Z4" s="10">
        <v>651.67999999999995</v>
      </c>
      <c r="AA4" s="10">
        <v>651.67999999999995</v>
      </c>
      <c r="AB4" s="10">
        <v>651.67999999999995</v>
      </c>
      <c r="AC4" s="10"/>
      <c r="AD4" s="10"/>
      <c r="AE4" s="21"/>
      <c r="AF4" s="86"/>
      <c r="AG4" s="86"/>
      <c r="AH4" s="86"/>
      <c r="AI4" s="86"/>
      <c r="AL4" s="6" t="s">
        <v>34</v>
      </c>
      <c r="AM4" s="6">
        <v>460.77</v>
      </c>
    </row>
    <row r="5" spans="1:39" s="6" customFormat="1" ht="27" customHeight="1">
      <c r="A5" s="10">
        <v>4</v>
      </c>
      <c r="B5" s="10" t="s">
        <v>35</v>
      </c>
      <c r="C5" s="10" t="s">
        <v>36</v>
      </c>
      <c r="D5" s="15" t="s">
        <v>24</v>
      </c>
      <c r="E5" s="14">
        <v>45200.641064814801</v>
      </c>
      <c r="F5" s="71">
        <f t="shared" si="0"/>
        <v>45200</v>
      </c>
      <c r="G5" s="15" t="s">
        <v>30</v>
      </c>
      <c r="H5" s="15" t="str">
        <f t="shared" si="1"/>
        <v>IPHONE14</v>
      </c>
      <c r="I5" s="15">
        <v>8999</v>
      </c>
      <c r="J5" s="84">
        <f>IFERROR(IF(Q5-R5&gt;0,Q5-R5,0),0)</f>
        <v>0</v>
      </c>
      <c r="K5" s="84">
        <f t="shared" si="2"/>
        <v>0</v>
      </c>
      <c r="L5" s="84">
        <f t="shared" si="3"/>
        <v>0</v>
      </c>
      <c r="M5" s="84">
        <f t="shared" si="4"/>
        <v>0</v>
      </c>
      <c r="N5" s="84">
        <f t="shared" si="5"/>
        <v>1</v>
      </c>
      <c r="O5" s="84">
        <f t="shared" si="6"/>
        <v>0</v>
      </c>
      <c r="P5" s="15">
        <f t="shared" si="7"/>
        <v>4499.5300000000016</v>
      </c>
      <c r="Q5" s="7">
        <v>296.22000000000003</v>
      </c>
      <c r="R5" s="10">
        <v>619.36</v>
      </c>
      <c r="S5" s="10">
        <v>619.36</v>
      </c>
      <c r="T5" s="10">
        <v>619.36</v>
      </c>
      <c r="U5" s="10">
        <v>619.36</v>
      </c>
      <c r="V5" s="10">
        <v>619.36</v>
      </c>
      <c r="W5" s="10">
        <v>619.36</v>
      </c>
      <c r="X5" s="10">
        <v>619.36</v>
      </c>
      <c r="Y5" s="10">
        <v>619.36</v>
      </c>
      <c r="Z5" s="10">
        <v>619.36</v>
      </c>
      <c r="AA5" s="10">
        <v>619.36</v>
      </c>
      <c r="AB5" s="7">
        <v>619.36</v>
      </c>
      <c r="AC5" s="7"/>
      <c r="AD5" s="7"/>
      <c r="AE5" s="21"/>
      <c r="AF5" s="86"/>
      <c r="AG5" s="86"/>
      <c r="AH5" s="86"/>
      <c r="AI5" s="86"/>
      <c r="AL5" s="6" t="s">
        <v>37</v>
      </c>
      <c r="AM5" s="6">
        <v>1049.8800000000001</v>
      </c>
    </row>
    <row r="6" spans="1:39" s="6" customFormat="1" ht="27" customHeight="1">
      <c r="A6" s="10">
        <v>5</v>
      </c>
      <c r="B6" s="10" t="s">
        <v>38</v>
      </c>
      <c r="C6" s="10" t="s">
        <v>39</v>
      </c>
      <c r="D6" s="15" t="s">
        <v>24</v>
      </c>
      <c r="E6" s="14">
        <v>45200.627407407403</v>
      </c>
      <c r="F6" s="71">
        <f t="shared" si="0"/>
        <v>45200</v>
      </c>
      <c r="G6" s="15" t="s">
        <v>40</v>
      </c>
      <c r="H6" s="15" t="str">
        <f t="shared" si="1"/>
        <v>IPHONE14</v>
      </c>
      <c r="I6" s="15">
        <v>6899</v>
      </c>
      <c r="J6" s="84">
        <f>IFERROR(IF(Q6-R6&gt;0,Q6-R6,0),0)</f>
        <v>0</v>
      </c>
      <c r="K6" s="84">
        <f t="shared" si="2"/>
        <v>0</v>
      </c>
      <c r="L6" s="84">
        <f t="shared" si="3"/>
        <v>0</v>
      </c>
      <c r="M6" s="84">
        <f t="shared" si="4"/>
        <v>0</v>
      </c>
      <c r="N6" s="84">
        <f t="shared" si="5"/>
        <v>1</v>
      </c>
      <c r="O6" s="84">
        <f t="shared" si="6"/>
        <v>0</v>
      </c>
      <c r="P6" s="15">
        <f t="shared" si="7"/>
        <v>3449.5500000000011</v>
      </c>
      <c r="Q6" s="7">
        <v>454.18</v>
      </c>
      <c r="R6" s="10">
        <v>454.18</v>
      </c>
      <c r="S6" s="10">
        <v>454.18</v>
      </c>
      <c r="T6" s="10">
        <v>454.18</v>
      </c>
      <c r="U6" s="10">
        <v>454.18</v>
      </c>
      <c r="V6" s="10">
        <v>454.18</v>
      </c>
      <c r="W6" s="10">
        <v>454.18</v>
      </c>
      <c r="X6" s="10">
        <v>454.18</v>
      </c>
      <c r="Y6" s="10">
        <v>454.18</v>
      </c>
      <c r="Z6" s="10">
        <v>454.18</v>
      </c>
      <c r="AA6" s="10">
        <v>454.18</v>
      </c>
      <c r="AB6" s="7">
        <v>454.18</v>
      </c>
      <c r="AC6" s="7"/>
      <c r="AD6" s="7"/>
      <c r="AE6" s="21"/>
      <c r="AF6" s="86"/>
      <c r="AG6" s="86"/>
      <c r="AH6" s="86"/>
      <c r="AI6" s="86"/>
      <c r="AL6" s="6" t="s">
        <v>41</v>
      </c>
      <c r="AM6" s="6">
        <v>1055.8900000000001</v>
      </c>
    </row>
    <row r="7" spans="1:39" s="6" customFormat="1" ht="27" customHeight="1">
      <c r="A7" s="10">
        <v>6</v>
      </c>
      <c r="B7" s="10" t="s">
        <v>42</v>
      </c>
      <c r="C7" s="10" t="s">
        <v>43</v>
      </c>
      <c r="D7" s="15" t="s">
        <v>24</v>
      </c>
      <c r="E7" s="14">
        <v>45200.561261574097</v>
      </c>
      <c r="F7" s="71">
        <f t="shared" si="0"/>
        <v>45200</v>
      </c>
      <c r="G7" s="15" t="s">
        <v>30</v>
      </c>
      <c r="H7" s="15" t="str">
        <f t="shared" si="1"/>
        <v>IPHONE14</v>
      </c>
      <c r="I7" s="15">
        <v>9899</v>
      </c>
      <c r="J7" s="84">
        <f>IFERROR(IF(Q7-R7&gt;0,Q7-R7,0),0)</f>
        <v>0</v>
      </c>
      <c r="K7" s="84">
        <f t="shared" si="2"/>
        <v>0</v>
      </c>
      <c r="L7" s="84">
        <f t="shared" si="3"/>
        <v>0</v>
      </c>
      <c r="M7" s="84">
        <f t="shared" si="4"/>
        <v>0</v>
      </c>
      <c r="N7" s="84">
        <f t="shared" si="5"/>
        <v>1</v>
      </c>
      <c r="O7" s="84">
        <f t="shared" si="6"/>
        <v>0</v>
      </c>
      <c r="P7" s="15">
        <f t="shared" si="7"/>
        <v>4949.55</v>
      </c>
      <c r="Q7" s="7">
        <v>651.67999999999995</v>
      </c>
      <c r="R7" s="10">
        <v>651.67999999999995</v>
      </c>
      <c r="S7" s="10">
        <v>651.67999999999995</v>
      </c>
      <c r="T7" s="10">
        <v>651.67999999999995</v>
      </c>
      <c r="U7" s="10">
        <v>651.67999999999995</v>
      </c>
      <c r="V7" s="10">
        <v>651.67999999999995</v>
      </c>
      <c r="W7" s="10">
        <v>651.67999999999995</v>
      </c>
      <c r="X7" s="10">
        <v>651.67999999999995</v>
      </c>
      <c r="Y7" s="10">
        <v>651.67999999999995</v>
      </c>
      <c r="Z7" s="10">
        <v>651.67999999999995</v>
      </c>
      <c r="AA7" s="10">
        <v>651.67999999999995</v>
      </c>
      <c r="AB7" s="10">
        <v>651.67999999999995</v>
      </c>
      <c r="AC7" s="10"/>
      <c r="AD7" s="10"/>
      <c r="AE7" s="21"/>
      <c r="AF7" s="86"/>
      <c r="AG7" s="86"/>
      <c r="AH7" s="86"/>
      <c r="AI7" s="86"/>
      <c r="AL7" s="6" t="s">
        <v>44</v>
      </c>
      <c r="AM7" s="6">
        <v>1055.8900000000001</v>
      </c>
    </row>
    <row r="8" spans="1:39" s="6" customFormat="1" ht="27" customHeight="1">
      <c r="A8" s="10">
        <v>7</v>
      </c>
      <c r="B8" s="10" t="s">
        <v>45</v>
      </c>
      <c r="C8" s="10" t="s">
        <v>46</v>
      </c>
      <c r="D8" s="15" t="s">
        <v>24</v>
      </c>
      <c r="E8" s="14">
        <v>45200.472939814797</v>
      </c>
      <c r="F8" s="71">
        <f t="shared" si="0"/>
        <v>45200</v>
      </c>
      <c r="G8" s="15" t="s">
        <v>25</v>
      </c>
      <c r="H8" s="15" t="str">
        <f t="shared" si="1"/>
        <v>IPHONE14</v>
      </c>
      <c r="I8" s="15">
        <v>8899</v>
      </c>
      <c r="J8" s="84">
        <f>IFERROR(IF(Q8-R8&gt;0,Q8-R8,0),0)</f>
        <v>298</v>
      </c>
      <c r="K8" s="84">
        <f t="shared" si="2"/>
        <v>1</v>
      </c>
      <c r="L8" s="84">
        <f t="shared" si="3"/>
        <v>0</v>
      </c>
      <c r="M8" s="84">
        <f t="shared" si="4"/>
        <v>0</v>
      </c>
      <c r="N8" s="84">
        <f t="shared" si="5"/>
        <v>1</v>
      </c>
      <c r="O8" s="84">
        <f t="shared" si="6"/>
        <v>1</v>
      </c>
      <c r="P8" s="15">
        <f t="shared" si="7"/>
        <v>5486.3300000000017</v>
      </c>
      <c r="Q8" s="7">
        <v>1247.23</v>
      </c>
      <c r="R8" s="10">
        <v>949.23</v>
      </c>
      <c r="S8" s="10">
        <v>949.23</v>
      </c>
      <c r="T8" s="10">
        <v>949.23</v>
      </c>
      <c r="U8" s="10">
        <v>949.23</v>
      </c>
      <c r="V8" s="10">
        <v>949.23</v>
      </c>
      <c r="W8" s="7"/>
      <c r="X8" s="7"/>
      <c r="Y8" s="7"/>
      <c r="Z8" s="7"/>
      <c r="AA8" s="7"/>
      <c r="AB8" s="7"/>
      <c r="AC8" s="7"/>
      <c r="AD8" s="7"/>
      <c r="AE8" s="21"/>
      <c r="AF8" s="86"/>
      <c r="AG8" s="86"/>
      <c r="AH8" s="86"/>
      <c r="AI8" s="86"/>
      <c r="AL8" s="6" t="s">
        <v>47</v>
      </c>
      <c r="AM8" s="6">
        <v>651.67999999999995</v>
      </c>
    </row>
    <row r="9" spans="1:39" s="6" customFormat="1" ht="27" customHeight="1">
      <c r="A9" s="10">
        <v>8</v>
      </c>
      <c r="B9" s="10" t="s">
        <v>48</v>
      </c>
      <c r="C9" s="10" t="s">
        <v>49</v>
      </c>
      <c r="D9" s="15" t="s">
        <v>24</v>
      </c>
      <c r="E9" s="14">
        <v>45200.421030092599</v>
      </c>
      <c r="F9" s="71">
        <f t="shared" si="0"/>
        <v>45200</v>
      </c>
      <c r="G9" s="15" t="s">
        <v>30</v>
      </c>
      <c r="H9" s="15" t="str">
        <f t="shared" si="1"/>
        <v>IPHONE14</v>
      </c>
      <c r="I9" s="15">
        <v>9899</v>
      </c>
      <c r="J9" s="84">
        <f>IFERROR(IF(Q9-R9&gt;0,Q9-R9,0),0)</f>
        <v>0</v>
      </c>
      <c r="K9" s="84">
        <f t="shared" si="2"/>
        <v>0</v>
      </c>
      <c r="L9" s="84">
        <f t="shared" si="3"/>
        <v>0</v>
      </c>
      <c r="M9" s="84">
        <f t="shared" si="4"/>
        <v>0</v>
      </c>
      <c r="N9" s="84">
        <f t="shared" si="5"/>
        <v>1</v>
      </c>
      <c r="O9" s="84">
        <f t="shared" si="6"/>
        <v>0</v>
      </c>
      <c r="P9" s="15">
        <f t="shared" si="7"/>
        <v>4949.55</v>
      </c>
      <c r="Q9" s="7">
        <v>651.67999999999995</v>
      </c>
      <c r="R9" s="10">
        <v>651.67999999999995</v>
      </c>
      <c r="S9" s="10">
        <v>651.67999999999995</v>
      </c>
      <c r="T9" s="10">
        <v>651.67999999999995</v>
      </c>
      <c r="U9" s="10">
        <v>651.67999999999995</v>
      </c>
      <c r="V9" s="10">
        <v>651.67999999999995</v>
      </c>
      <c r="W9" s="10">
        <v>651.67999999999995</v>
      </c>
      <c r="X9" s="10">
        <v>651.67999999999995</v>
      </c>
      <c r="Y9" s="10">
        <v>651.67999999999995</v>
      </c>
      <c r="Z9" s="10">
        <v>651.67999999999995</v>
      </c>
      <c r="AA9" s="10">
        <v>651.67999999999995</v>
      </c>
      <c r="AB9" s="10">
        <v>651.67999999999995</v>
      </c>
      <c r="AC9" s="10"/>
      <c r="AD9" s="10"/>
      <c r="AE9" s="21"/>
      <c r="AF9" s="86"/>
      <c r="AG9" s="86"/>
      <c r="AH9" s="86"/>
      <c r="AI9" s="86"/>
      <c r="AL9" s="6" t="s">
        <v>50</v>
      </c>
      <c r="AM9" s="6">
        <v>585.85</v>
      </c>
    </row>
    <row r="10" spans="1:39" s="6" customFormat="1" ht="27" customHeight="1">
      <c r="A10" s="10">
        <v>9</v>
      </c>
      <c r="B10" s="10" t="s">
        <v>51</v>
      </c>
      <c r="C10" s="10" t="s">
        <v>52</v>
      </c>
      <c r="D10" s="15" t="s">
        <v>24</v>
      </c>
      <c r="E10" s="14">
        <v>45200.402592592603</v>
      </c>
      <c r="F10" s="71">
        <f t="shared" si="0"/>
        <v>45200</v>
      </c>
      <c r="G10" s="15" t="s">
        <v>30</v>
      </c>
      <c r="H10" s="15" t="str">
        <f t="shared" si="1"/>
        <v>IPHONE14</v>
      </c>
      <c r="I10" s="15">
        <v>9899</v>
      </c>
      <c r="J10" s="84">
        <f>IFERROR(IF(Q10-R10&gt;0,Q10-R10,0),0)</f>
        <v>0</v>
      </c>
      <c r="K10" s="84">
        <f t="shared" si="2"/>
        <v>0</v>
      </c>
      <c r="L10" s="84">
        <f t="shared" si="3"/>
        <v>1</v>
      </c>
      <c r="M10" s="84">
        <f t="shared" si="4"/>
        <v>0</v>
      </c>
      <c r="N10" s="84">
        <f t="shared" si="5"/>
        <v>1</v>
      </c>
      <c r="O10" s="84">
        <f t="shared" si="6"/>
        <v>0</v>
      </c>
      <c r="P10" s="15">
        <f t="shared" si="7"/>
        <v>4949.5800000000008</v>
      </c>
      <c r="Q10" s="7">
        <v>1</v>
      </c>
      <c r="R10" s="10">
        <v>710.83</v>
      </c>
      <c r="S10" s="10">
        <v>710.83</v>
      </c>
      <c r="T10" s="10">
        <v>710.83</v>
      </c>
      <c r="U10" s="10">
        <v>710.83</v>
      </c>
      <c r="V10" s="10">
        <v>710.83</v>
      </c>
      <c r="W10" s="10">
        <v>710.83</v>
      </c>
      <c r="X10" s="10">
        <v>710.83</v>
      </c>
      <c r="Y10" s="10">
        <v>710.83</v>
      </c>
      <c r="Z10" s="10">
        <v>710.83</v>
      </c>
      <c r="AA10" s="7">
        <v>710.83</v>
      </c>
      <c r="AB10" s="7">
        <v>710.83</v>
      </c>
      <c r="AC10" s="7"/>
      <c r="AD10" s="7"/>
      <c r="AE10" s="21"/>
      <c r="AF10" s="86"/>
      <c r="AG10" s="86"/>
      <c r="AH10" s="86"/>
      <c r="AI10" s="86"/>
      <c r="AL10" s="6" t="s">
        <v>53</v>
      </c>
      <c r="AM10" s="6">
        <v>710.83</v>
      </c>
    </row>
    <row r="11" spans="1:39" s="6" customFormat="1" ht="27" customHeight="1">
      <c r="A11" s="10">
        <v>10</v>
      </c>
      <c r="B11" s="10" t="s">
        <v>54</v>
      </c>
      <c r="C11" s="10" t="s">
        <v>55</v>
      </c>
      <c r="D11" s="15" t="s">
        <v>24</v>
      </c>
      <c r="E11" s="14">
        <v>45200.3370138889</v>
      </c>
      <c r="F11" s="71">
        <f t="shared" si="0"/>
        <v>45200</v>
      </c>
      <c r="G11" s="15" t="s">
        <v>30</v>
      </c>
      <c r="H11" s="15" t="str">
        <f t="shared" si="1"/>
        <v>IPHONE14</v>
      </c>
      <c r="I11" s="15">
        <v>9899</v>
      </c>
      <c r="J11" s="84">
        <f>IFERROR(IF(Q11-R11&gt;0,Q11-R11,0),0)</f>
        <v>398.00000000000011</v>
      </c>
      <c r="K11" s="84">
        <f t="shared" si="2"/>
        <v>1</v>
      </c>
      <c r="L11" s="84">
        <f t="shared" si="3"/>
        <v>0</v>
      </c>
      <c r="M11" s="84">
        <f t="shared" si="4"/>
        <v>0</v>
      </c>
      <c r="N11" s="84">
        <f t="shared" si="5"/>
        <v>1</v>
      </c>
      <c r="O11" s="84">
        <f t="shared" si="6"/>
        <v>0</v>
      </c>
      <c r="P11" s="15">
        <f t="shared" si="7"/>
        <v>4551.5499999999993</v>
      </c>
      <c r="Q11" s="7">
        <v>1049.68</v>
      </c>
      <c r="R11" s="10">
        <v>651.67999999999995</v>
      </c>
      <c r="S11" s="10">
        <v>651.67999999999995</v>
      </c>
      <c r="T11" s="10">
        <v>651.67999999999995</v>
      </c>
      <c r="U11" s="10">
        <v>651.67999999999995</v>
      </c>
      <c r="V11" s="10">
        <v>651.67999999999995</v>
      </c>
      <c r="W11" s="10">
        <v>651.67999999999995</v>
      </c>
      <c r="X11" s="10">
        <v>651.67999999999995</v>
      </c>
      <c r="Y11" s="10">
        <v>651.67999999999995</v>
      </c>
      <c r="Z11" s="10">
        <v>651.67999999999995</v>
      </c>
      <c r="AA11" s="10">
        <v>651.67999999999995</v>
      </c>
      <c r="AB11" s="7">
        <v>651.67999999999995</v>
      </c>
      <c r="AC11" s="7"/>
      <c r="AD11" s="7"/>
      <c r="AE11" s="21"/>
      <c r="AF11" s="86"/>
      <c r="AG11" s="86"/>
      <c r="AH11" s="86"/>
      <c r="AI11" s="86"/>
      <c r="AL11" s="6" t="s">
        <v>56</v>
      </c>
      <c r="AM11" s="6">
        <v>710.83</v>
      </c>
    </row>
    <row r="12" spans="1:39" s="6" customFormat="1" ht="27" customHeight="1">
      <c r="A12" s="10">
        <v>11</v>
      </c>
      <c r="B12" s="10" t="s">
        <v>57</v>
      </c>
      <c r="C12" s="10" t="s">
        <v>58</v>
      </c>
      <c r="D12" s="15" t="s">
        <v>24</v>
      </c>
      <c r="E12" s="14">
        <v>45200.012106481503</v>
      </c>
      <c r="F12" s="71">
        <f t="shared" si="0"/>
        <v>45200</v>
      </c>
      <c r="G12" s="15" t="s">
        <v>59</v>
      </c>
      <c r="H12" s="15" t="str">
        <f t="shared" si="1"/>
        <v>IPHONE14</v>
      </c>
      <c r="I12" s="15">
        <v>7899</v>
      </c>
      <c r="J12" s="84">
        <f>IFERROR(IF(Q12-R12&gt;0,Q12-R12,0),0)</f>
        <v>0</v>
      </c>
      <c r="K12" s="84">
        <f t="shared" si="2"/>
        <v>0</v>
      </c>
      <c r="L12" s="84">
        <f t="shared" si="3"/>
        <v>1</v>
      </c>
      <c r="M12" s="84">
        <f t="shared" si="4"/>
        <v>0</v>
      </c>
      <c r="N12" s="84">
        <f t="shared" si="5"/>
        <v>1</v>
      </c>
      <c r="O12" s="84">
        <f t="shared" si="6"/>
        <v>0</v>
      </c>
      <c r="P12" s="15">
        <f t="shared" si="7"/>
        <v>3949.510000000002</v>
      </c>
      <c r="Q12" s="7">
        <v>1</v>
      </c>
      <c r="R12" s="10">
        <v>567.20000000000005</v>
      </c>
      <c r="S12" s="10">
        <v>567.20000000000005</v>
      </c>
      <c r="T12" s="10">
        <v>567.20000000000005</v>
      </c>
      <c r="U12" s="10">
        <v>567.20000000000005</v>
      </c>
      <c r="V12" s="10">
        <v>567.20000000000005</v>
      </c>
      <c r="W12" s="10">
        <v>567.20000000000005</v>
      </c>
      <c r="X12" s="10">
        <v>567.20000000000005</v>
      </c>
      <c r="Y12" s="10">
        <v>567.20000000000005</v>
      </c>
      <c r="Z12" s="10">
        <v>567.20000000000005</v>
      </c>
      <c r="AA12" s="7">
        <v>567.20000000000005</v>
      </c>
      <c r="AB12" s="7">
        <v>567.20000000000005</v>
      </c>
      <c r="AC12" s="7"/>
      <c r="AD12" s="7"/>
      <c r="AE12" s="21"/>
      <c r="AF12" s="86"/>
      <c r="AG12" s="86"/>
      <c r="AH12" s="86"/>
      <c r="AI12" s="86"/>
      <c r="AL12" s="6" t="s">
        <v>60</v>
      </c>
      <c r="AM12" s="6">
        <v>639.89</v>
      </c>
    </row>
    <row r="13" spans="1:39" s="23" customFormat="1" ht="27" customHeight="1">
      <c r="A13" s="10">
        <v>12</v>
      </c>
      <c r="B13" s="31" t="s">
        <v>61</v>
      </c>
      <c r="C13" s="32" t="s">
        <v>62</v>
      </c>
      <c r="D13" s="32" t="s">
        <v>24</v>
      </c>
      <c r="E13" s="33">
        <v>45199.9770138889</v>
      </c>
      <c r="F13" s="72">
        <f t="shared" si="0"/>
        <v>45170</v>
      </c>
      <c r="G13" s="32" t="s">
        <v>63</v>
      </c>
      <c r="H13" s="15" t="str">
        <f t="shared" si="1"/>
        <v>IPHONE15</v>
      </c>
      <c r="I13" s="32">
        <v>5999</v>
      </c>
      <c r="J13" s="84">
        <f>IFERROR(IF(Q13-R13&gt;0,Q13-R13,0),0)</f>
        <v>0</v>
      </c>
      <c r="K13" s="84">
        <f t="shared" si="2"/>
        <v>0</v>
      </c>
      <c r="L13" s="84">
        <f t="shared" si="3"/>
        <v>0</v>
      </c>
      <c r="M13" s="84">
        <f t="shared" si="4"/>
        <v>0</v>
      </c>
      <c r="N13" s="84">
        <f t="shared" si="5"/>
        <v>1</v>
      </c>
      <c r="O13" s="84">
        <f t="shared" si="6"/>
        <v>0</v>
      </c>
      <c r="P13" s="15">
        <f t="shared" si="7"/>
        <v>2999.55</v>
      </c>
      <c r="Q13" s="7">
        <v>394.93</v>
      </c>
      <c r="R13" s="31">
        <v>394.93</v>
      </c>
      <c r="S13" s="31">
        <v>394.93</v>
      </c>
      <c r="T13" s="31">
        <v>394.93</v>
      </c>
      <c r="U13" s="31">
        <v>394.93</v>
      </c>
      <c r="V13" s="31">
        <v>394.93</v>
      </c>
      <c r="W13" s="31">
        <v>394.93</v>
      </c>
      <c r="X13" s="31">
        <v>394.93</v>
      </c>
      <c r="Y13" s="31">
        <v>394.93</v>
      </c>
      <c r="Z13" s="31">
        <v>394.93</v>
      </c>
      <c r="AA13" s="31">
        <v>394.93</v>
      </c>
      <c r="AB13" s="31">
        <v>394.93</v>
      </c>
      <c r="AC13" s="31"/>
      <c r="AD13" s="31"/>
      <c r="AE13" s="49"/>
      <c r="AL13" s="23" t="s">
        <v>64</v>
      </c>
      <c r="AM13" s="23">
        <v>1055.8900000000001</v>
      </c>
    </row>
    <row r="14" spans="1:39" s="23" customFormat="1" ht="27" customHeight="1">
      <c r="A14" s="10">
        <v>13</v>
      </c>
      <c r="B14" s="31" t="s">
        <v>65</v>
      </c>
      <c r="C14" s="32" t="s">
        <v>66</v>
      </c>
      <c r="D14" s="32" t="s">
        <v>24</v>
      </c>
      <c r="E14" s="33">
        <v>45199.908935185202</v>
      </c>
      <c r="F14" s="72">
        <f t="shared" si="0"/>
        <v>45170</v>
      </c>
      <c r="G14" s="32" t="s">
        <v>30</v>
      </c>
      <c r="H14" s="15" t="str">
        <f t="shared" si="1"/>
        <v>IPHONE14</v>
      </c>
      <c r="I14" s="32">
        <v>9899</v>
      </c>
      <c r="J14" s="84">
        <f>IFERROR(IF(Q14-R14&gt;0,Q14-R14,0),0)</f>
        <v>0</v>
      </c>
      <c r="K14" s="84">
        <f t="shared" si="2"/>
        <v>0</v>
      </c>
      <c r="L14" s="84">
        <f t="shared" si="3"/>
        <v>0</v>
      </c>
      <c r="M14" s="84">
        <f t="shared" si="4"/>
        <v>0</v>
      </c>
      <c r="N14" s="84">
        <f t="shared" si="5"/>
        <v>1</v>
      </c>
      <c r="O14" s="84">
        <f t="shared" si="6"/>
        <v>0</v>
      </c>
      <c r="P14" s="15">
        <f t="shared" si="7"/>
        <v>4551.5800000000017</v>
      </c>
      <c r="Q14" s="7">
        <v>399</v>
      </c>
      <c r="R14" s="31">
        <v>710.83</v>
      </c>
      <c r="S14" s="31">
        <v>710.83</v>
      </c>
      <c r="T14" s="31">
        <v>710.83</v>
      </c>
      <c r="U14" s="31">
        <v>710.83</v>
      </c>
      <c r="V14" s="31">
        <v>710.83</v>
      </c>
      <c r="W14" s="31">
        <v>710.83</v>
      </c>
      <c r="X14" s="31">
        <v>710.83</v>
      </c>
      <c r="Y14" s="31">
        <v>710.83</v>
      </c>
      <c r="Z14" s="31">
        <v>710.83</v>
      </c>
      <c r="AA14" s="31">
        <v>710.83</v>
      </c>
      <c r="AB14" s="31">
        <v>710.83</v>
      </c>
      <c r="AC14" s="31"/>
      <c r="AD14" s="31"/>
      <c r="AE14" s="49"/>
      <c r="AL14" s="23" t="s">
        <v>67</v>
      </c>
      <c r="AM14" s="23">
        <v>526.6</v>
      </c>
    </row>
    <row r="15" spans="1:39" s="23" customFormat="1" ht="27" customHeight="1">
      <c r="A15" s="10">
        <v>14</v>
      </c>
      <c r="B15" s="31" t="s">
        <v>68</v>
      </c>
      <c r="C15" s="32" t="s">
        <v>69</v>
      </c>
      <c r="D15" s="32" t="s">
        <v>24</v>
      </c>
      <c r="E15" s="33">
        <v>45199.899351851898</v>
      </c>
      <c r="F15" s="72">
        <f t="shared" si="0"/>
        <v>45170</v>
      </c>
      <c r="G15" s="32" t="s">
        <v>30</v>
      </c>
      <c r="H15" s="15" t="str">
        <f t="shared" si="1"/>
        <v>IPHONE14</v>
      </c>
      <c r="I15" s="32">
        <v>8999</v>
      </c>
      <c r="J15" s="84">
        <f>IFERROR(IF(Q15-R15&gt;0,Q15-R15,0),0)</f>
        <v>0</v>
      </c>
      <c r="K15" s="84">
        <f t="shared" si="2"/>
        <v>0</v>
      </c>
      <c r="L15" s="84">
        <f t="shared" si="3"/>
        <v>0</v>
      </c>
      <c r="M15" s="84">
        <f t="shared" si="4"/>
        <v>0</v>
      </c>
      <c r="N15" s="84">
        <f t="shared" si="5"/>
        <v>1</v>
      </c>
      <c r="O15" s="84">
        <f t="shared" si="6"/>
        <v>0</v>
      </c>
      <c r="P15" s="15">
        <f t="shared" si="7"/>
        <v>4499.55</v>
      </c>
      <c r="Q15" s="7">
        <v>592.42999999999995</v>
      </c>
      <c r="R15" s="31">
        <v>592.42999999999995</v>
      </c>
      <c r="S15" s="31">
        <v>592.42999999999995</v>
      </c>
      <c r="T15" s="31">
        <v>592.42999999999995</v>
      </c>
      <c r="U15" s="31">
        <v>592.42999999999995</v>
      </c>
      <c r="V15" s="31">
        <v>592.42999999999995</v>
      </c>
      <c r="W15" s="31">
        <v>592.42999999999995</v>
      </c>
      <c r="X15" s="31">
        <v>592.42999999999995</v>
      </c>
      <c r="Y15" s="31">
        <v>592.42999999999995</v>
      </c>
      <c r="Z15" s="31">
        <v>592.42999999999995</v>
      </c>
      <c r="AA15" s="31">
        <v>592.42999999999995</v>
      </c>
      <c r="AB15" s="31">
        <v>592.42999999999995</v>
      </c>
      <c r="AC15" s="31"/>
      <c r="AD15" s="31"/>
      <c r="AE15" s="49"/>
      <c r="AL15" s="23" t="s">
        <v>70</v>
      </c>
      <c r="AM15" s="23">
        <v>710.83</v>
      </c>
    </row>
    <row r="16" spans="1:39" s="23" customFormat="1" ht="27" customHeight="1">
      <c r="A16" s="10">
        <v>15</v>
      </c>
      <c r="B16" s="31" t="s">
        <v>71</v>
      </c>
      <c r="C16" s="32" t="s">
        <v>72</v>
      </c>
      <c r="D16" s="32" t="s">
        <v>24</v>
      </c>
      <c r="E16" s="33">
        <v>45199.846365740697</v>
      </c>
      <c r="F16" s="72">
        <f t="shared" si="0"/>
        <v>45170</v>
      </c>
      <c r="G16" s="32" t="s">
        <v>40</v>
      </c>
      <c r="H16" s="15" t="str">
        <f t="shared" si="1"/>
        <v>IPHONE14</v>
      </c>
      <c r="I16" s="32">
        <v>5999</v>
      </c>
      <c r="J16" s="84">
        <f>IFERROR(IF(Q16-R16&gt;0,Q16-R16,0),0)</f>
        <v>297.99999999999994</v>
      </c>
      <c r="K16" s="84">
        <f t="shared" si="2"/>
        <v>1</v>
      </c>
      <c r="L16" s="84">
        <f t="shared" si="3"/>
        <v>0</v>
      </c>
      <c r="M16" s="84">
        <f t="shared" si="4"/>
        <v>0</v>
      </c>
      <c r="N16" s="84">
        <f t="shared" si="5"/>
        <v>1</v>
      </c>
      <c r="O16" s="84">
        <f t="shared" si="6"/>
        <v>0</v>
      </c>
      <c r="P16" s="15">
        <f t="shared" si="7"/>
        <v>2701.55</v>
      </c>
      <c r="Q16" s="7">
        <v>692.93</v>
      </c>
      <c r="R16" s="31">
        <v>394.93</v>
      </c>
      <c r="S16" s="31">
        <v>394.93</v>
      </c>
      <c r="T16" s="31">
        <v>394.93</v>
      </c>
      <c r="U16" s="31">
        <v>394.93</v>
      </c>
      <c r="V16" s="31">
        <v>394.93</v>
      </c>
      <c r="W16" s="31">
        <v>394.93</v>
      </c>
      <c r="X16" s="31">
        <v>394.93</v>
      </c>
      <c r="Y16" s="31">
        <v>394.93</v>
      </c>
      <c r="Z16" s="31">
        <v>394.93</v>
      </c>
      <c r="AA16" s="31">
        <v>394.93</v>
      </c>
      <c r="AB16" s="31">
        <v>394.93</v>
      </c>
      <c r="AC16" s="31"/>
      <c r="AD16" s="31"/>
      <c r="AE16" s="49"/>
      <c r="AL16" s="23" t="s">
        <v>73</v>
      </c>
      <c r="AM16" s="23">
        <v>651.67999999999995</v>
      </c>
    </row>
    <row r="17" spans="1:39" s="23" customFormat="1" ht="27" customHeight="1">
      <c r="A17" s="10">
        <v>16</v>
      </c>
      <c r="B17" s="31" t="s">
        <v>74</v>
      </c>
      <c r="C17" s="32" t="s">
        <v>75</v>
      </c>
      <c r="D17" s="32" t="s">
        <v>24</v>
      </c>
      <c r="E17" s="33">
        <v>45199.761562500003</v>
      </c>
      <c r="F17" s="72">
        <f t="shared" si="0"/>
        <v>45170</v>
      </c>
      <c r="G17" s="32" t="s">
        <v>30</v>
      </c>
      <c r="H17" s="15" t="str">
        <f t="shared" si="1"/>
        <v>IPHONE14</v>
      </c>
      <c r="I17" s="32">
        <v>9899</v>
      </c>
      <c r="J17" s="84">
        <f>IFERROR(IF(Q17-R17&gt;0,Q17-R17,0),0)</f>
        <v>0</v>
      </c>
      <c r="K17" s="84">
        <f t="shared" si="2"/>
        <v>0</v>
      </c>
      <c r="L17" s="84">
        <f t="shared" si="3"/>
        <v>0</v>
      </c>
      <c r="M17" s="84">
        <f t="shared" si="4"/>
        <v>0</v>
      </c>
      <c r="N17" s="84">
        <f t="shared" si="5"/>
        <v>1</v>
      </c>
      <c r="O17" s="84">
        <f t="shared" si="6"/>
        <v>1</v>
      </c>
      <c r="P17" s="15">
        <f t="shared" si="7"/>
        <v>6434.3600000000006</v>
      </c>
      <c r="Q17" s="7">
        <v>527.95000000000005</v>
      </c>
      <c r="R17" s="31">
        <v>1161.48</v>
      </c>
      <c r="S17" s="31">
        <v>1161.48</v>
      </c>
      <c r="T17" s="31">
        <v>1161.48</v>
      </c>
      <c r="U17" s="31">
        <v>1161.48</v>
      </c>
      <c r="V17" s="31">
        <v>1161.48</v>
      </c>
      <c r="W17" s="17"/>
      <c r="X17" s="17"/>
      <c r="Y17" s="17"/>
      <c r="Z17" s="17"/>
      <c r="AA17" s="17"/>
      <c r="AB17" s="17"/>
      <c r="AC17" s="17"/>
      <c r="AD17" s="17"/>
      <c r="AE17" s="49"/>
      <c r="AL17" s="23" t="s">
        <v>76</v>
      </c>
      <c r="AM17" s="23">
        <v>592.42999999999995</v>
      </c>
    </row>
    <row r="18" spans="1:39" s="23" customFormat="1" ht="27" customHeight="1">
      <c r="A18" s="10">
        <v>17</v>
      </c>
      <c r="B18" s="31" t="s">
        <v>77</v>
      </c>
      <c r="C18" s="32" t="s">
        <v>78</v>
      </c>
      <c r="D18" s="32" t="s">
        <v>24</v>
      </c>
      <c r="E18" s="33">
        <v>45199.478425925903</v>
      </c>
      <c r="F18" s="72">
        <f t="shared" si="0"/>
        <v>45170</v>
      </c>
      <c r="G18" s="32" t="s">
        <v>63</v>
      </c>
      <c r="H18" s="15" t="str">
        <f t="shared" si="1"/>
        <v>IPHONE15</v>
      </c>
      <c r="I18" s="32">
        <v>5999</v>
      </c>
      <c r="J18" s="84">
        <f>IFERROR(IF(Q18-R18&gt;0,Q18-R18,0),0)</f>
        <v>0</v>
      </c>
      <c r="K18" s="84">
        <f t="shared" si="2"/>
        <v>0</v>
      </c>
      <c r="L18" s="84">
        <f t="shared" si="3"/>
        <v>1</v>
      </c>
      <c r="M18" s="84">
        <f t="shared" si="4"/>
        <v>0</v>
      </c>
      <c r="N18" s="84">
        <f t="shared" si="5"/>
        <v>1</v>
      </c>
      <c r="O18" s="84">
        <f t="shared" si="6"/>
        <v>0</v>
      </c>
      <c r="P18" s="15">
        <f t="shared" si="7"/>
        <v>2999.5700000000015</v>
      </c>
      <c r="Q18" s="7">
        <v>1</v>
      </c>
      <c r="R18" s="31">
        <v>430.74</v>
      </c>
      <c r="S18" s="31">
        <v>430.74</v>
      </c>
      <c r="T18" s="31">
        <v>430.74</v>
      </c>
      <c r="U18" s="31">
        <v>430.74</v>
      </c>
      <c r="V18" s="31">
        <v>430.74</v>
      </c>
      <c r="W18" s="31">
        <v>430.74</v>
      </c>
      <c r="X18" s="31">
        <v>430.74</v>
      </c>
      <c r="Y18" s="31">
        <v>430.74</v>
      </c>
      <c r="Z18" s="31">
        <v>430.74</v>
      </c>
      <c r="AA18" s="31">
        <v>430.74</v>
      </c>
      <c r="AB18" s="7">
        <v>430.74</v>
      </c>
      <c r="AC18" s="7"/>
      <c r="AD18" s="7"/>
      <c r="AE18" s="49"/>
    </row>
    <row r="19" spans="1:39" s="23" customFormat="1" ht="27" customHeight="1">
      <c r="A19" s="10">
        <v>18</v>
      </c>
      <c r="B19" s="31" t="s">
        <v>79</v>
      </c>
      <c r="C19" s="32" t="s">
        <v>80</v>
      </c>
      <c r="D19" s="32" t="s">
        <v>24</v>
      </c>
      <c r="E19" s="33">
        <v>45199.411759259303</v>
      </c>
      <c r="F19" s="72">
        <f t="shared" si="0"/>
        <v>45170</v>
      </c>
      <c r="G19" s="32" t="s">
        <v>30</v>
      </c>
      <c r="H19" s="15" t="str">
        <f t="shared" si="1"/>
        <v>IPHONE14</v>
      </c>
      <c r="I19" s="32">
        <v>9899</v>
      </c>
      <c r="J19" s="84">
        <f>IFERROR(IF(Q19-R19&gt;0,Q19-R19,0),0)</f>
        <v>344.54999999999995</v>
      </c>
      <c r="K19" s="84">
        <f t="shared" si="2"/>
        <v>1</v>
      </c>
      <c r="L19" s="84">
        <f t="shared" si="3"/>
        <v>0</v>
      </c>
      <c r="M19" s="84">
        <f t="shared" si="4"/>
        <v>0</v>
      </c>
      <c r="N19" s="84">
        <f t="shared" si="5"/>
        <v>1</v>
      </c>
      <c r="O19" s="84">
        <f t="shared" si="6"/>
        <v>0</v>
      </c>
      <c r="P19" s="15">
        <f t="shared" si="7"/>
        <v>4551.6000000000004</v>
      </c>
      <c r="Q19" s="7">
        <v>1000.68</v>
      </c>
      <c r="R19" s="31">
        <v>656.13</v>
      </c>
      <c r="S19" s="31">
        <v>656.13</v>
      </c>
      <c r="T19" s="31">
        <v>656.13</v>
      </c>
      <c r="U19" s="31">
        <v>656.13</v>
      </c>
      <c r="V19" s="31">
        <v>656.13</v>
      </c>
      <c r="W19" s="31">
        <v>656.13</v>
      </c>
      <c r="X19" s="31">
        <v>656.13</v>
      </c>
      <c r="Y19" s="31">
        <v>656.13</v>
      </c>
      <c r="Z19" s="31">
        <v>656.13</v>
      </c>
      <c r="AA19" s="31">
        <v>656.13</v>
      </c>
      <c r="AB19" s="31">
        <v>656.13</v>
      </c>
      <c r="AC19" s="31"/>
      <c r="AD19" s="31"/>
      <c r="AE19" s="49"/>
    </row>
    <row r="20" spans="1:39" s="23" customFormat="1" ht="27" customHeight="1">
      <c r="A20" s="10">
        <v>19</v>
      </c>
      <c r="B20" s="31" t="s">
        <v>81</v>
      </c>
      <c r="C20" s="32" t="s">
        <v>82</v>
      </c>
      <c r="D20" s="32" t="s">
        <v>24</v>
      </c>
      <c r="E20" s="33">
        <v>45199.394502314797</v>
      </c>
      <c r="F20" s="72">
        <f t="shared" si="0"/>
        <v>45170</v>
      </c>
      <c r="G20" s="32" t="s">
        <v>25</v>
      </c>
      <c r="H20" s="15" t="str">
        <f t="shared" si="1"/>
        <v>IPHONE14</v>
      </c>
      <c r="I20" s="32">
        <v>8899</v>
      </c>
      <c r="J20" s="84">
        <f>IFERROR(IF(Q20-R20&gt;0,Q20-R20,0),0)</f>
        <v>0</v>
      </c>
      <c r="K20" s="84">
        <f t="shared" si="2"/>
        <v>0</v>
      </c>
      <c r="L20" s="84">
        <f t="shared" si="3"/>
        <v>1</v>
      </c>
      <c r="M20" s="84">
        <f t="shared" si="4"/>
        <v>0</v>
      </c>
      <c r="N20" s="84">
        <f t="shared" si="5"/>
        <v>1</v>
      </c>
      <c r="O20" s="84">
        <f t="shared" si="6"/>
        <v>0</v>
      </c>
      <c r="P20" s="15">
        <f t="shared" si="7"/>
        <v>4449.49</v>
      </c>
      <c r="Q20" s="7">
        <v>1</v>
      </c>
      <c r="R20" s="31">
        <v>639.02</v>
      </c>
      <c r="S20" s="31">
        <v>639.02</v>
      </c>
      <c r="T20" s="31">
        <v>639.02</v>
      </c>
      <c r="U20" s="31">
        <v>639.02</v>
      </c>
      <c r="V20" s="31">
        <v>639.02</v>
      </c>
      <c r="W20" s="31">
        <v>639.02</v>
      </c>
      <c r="X20" s="31">
        <v>639.02</v>
      </c>
      <c r="Y20" s="31">
        <v>639.02</v>
      </c>
      <c r="Z20" s="31">
        <v>639.02</v>
      </c>
      <c r="AA20" s="31">
        <v>639.02</v>
      </c>
      <c r="AB20" s="31">
        <v>639.02</v>
      </c>
      <c r="AC20" s="31"/>
      <c r="AD20" s="31"/>
      <c r="AE20" s="49"/>
    </row>
    <row r="21" spans="1:39" s="23" customFormat="1" ht="27" customHeight="1">
      <c r="A21" s="10">
        <v>20</v>
      </c>
      <c r="B21" s="31" t="s">
        <v>83</v>
      </c>
      <c r="C21" s="32" t="s">
        <v>84</v>
      </c>
      <c r="D21" s="32" t="s">
        <v>24</v>
      </c>
      <c r="E21" s="33">
        <v>45199.027743055602</v>
      </c>
      <c r="F21" s="72">
        <f t="shared" si="0"/>
        <v>45170</v>
      </c>
      <c r="G21" s="32" t="s">
        <v>30</v>
      </c>
      <c r="H21" s="15" t="str">
        <f t="shared" si="1"/>
        <v>IPHONE14</v>
      </c>
      <c r="I21" s="32">
        <v>9899</v>
      </c>
      <c r="J21" s="84">
        <f>IFERROR(IF(Q21-R21&gt;0,Q21-R21,0),0)</f>
        <v>0</v>
      </c>
      <c r="K21" s="84">
        <f t="shared" si="2"/>
        <v>0</v>
      </c>
      <c r="L21" s="84">
        <f t="shared" si="3"/>
        <v>0</v>
      </c>
      <c r="M21" s="84">
        <f t="shared" si="4"/>
        <v>0</v>
      </c>
      <c r="N21" s="84">
        <f t="shared" si="5"/>
        <v>1</v>
      </c>
      <c r="O21" s="84">
        <f t="shared" si="6"/>
        <v>0</v>
      </c>
      <c r="P21" s="15">
        <f t="shared" si="7"/>
        <v>4949.55</v>
      </c>
      <c r="Q21" s="7">
        <v>651.67999999999995</v>
      </c>
      <c r="R21" s="31">
        <v>651.67999999999995</v>
      </c>
      <c r="S21" s="31">
        <v>651.67999999999995</v>
      </c>
      <c r="T21" s="31">
        <v>651.67999999999995</v>
      </c>
      <c r="U21" s="31">
        <v>651.67999999999995</v>
      </c>
      <c r="V21" s="31">
        <v>651.67999999999995</v>
      </c>
      <c r="W21" s="31">
        <v>651.67999999999995</v>
      </c>
      <c r="X21" s="31">
        <v>651.67999999999995</v>
      </c>
      <c r="Y21" s="31">
        <v>651.67999999999995</v>
      </c>
      <c r="Z21" s="31">
        <v>651.67999999999995</v>
      </c>
      <c r="AA21" s="31">
        <v>651.67999999999995</v>
      </c>
      <c r="AB21" s="17">
        <v>651.67999999999995</v>
      </c>
      <c r="AC21" s="17"/>
      <c r="AD21" s="17"/>
      <c r="AE21" s="49"/>
    </row>
    <row r="22" spans="1:39" s="24" customFormat="1" ht="27" customHeight="1">
      <c r="A22" s="10">
        <v>21</v>
      </c>
      <c r="B22" s="34" t="s">
        <v>85</v>
      </c>
      <c r="C22" s="35" t="s">
        <v>86</v>
      </c>
      <c r="D22" s="35" t="s">
        <v>24</v>
      </c>
      <c r="E22" s="36">
        <v>45198.983437499999</v>
      </c>
      <c r="F22" s="73">
        <f t="shared" si="0"/>
        <v>45170</v>
      </c>
      <c r="G22" s="35" t="s">
        <v>30</v>
      </c>
      <c r="H22" s="15" t="str">
        <f t="shared" si="1"/>
        <v>IPHONE14</v>
      </c>
      <c r="I22" s="35">
        <v>9899</v>
      </c>
      <c r="J22" s="84">
        <f>IFERROR(IF(Q22-R22&gt;0,Q22-R22,0),0)</f>
        <v>0</v>
      </c>
      <c r="K22" s="84">
        <f t="shared" si="2"/>
        <v>0</v>
      </c>
      <c r="L22" s="84">
        <f t="shared" si="3"/>
        <v>1</v>
      </c>
      <c r="M22" s="84">
        <f t="shared" si="4"/>
        <v>0</v>
      </c>
      <c r="N22" s="84">
        <f t="shared" si="5"/>
        <v>1</v>
      </c>
      <c r="O22" s="84">
        <f t="shared" si="6"/>
        <v>0</v>
      </c>
      <c r="P22" s="15">
        <f t="shared" si="7"/>
        <v>4949.5800000000008</v>
      </c>
      <c r="Q22" s="7">
        <v>1</v>
      </c>
      <c r="R22" s="34">
        <v>710.83</v>
      </c>
      <c r="S22" s="34">
        <v>710.83</v>
      </c>
      <c r="T22" s="34">
        <v>710.83</v>
      </c>
      <c r="U22" s="34">
        <v>710.83</v>
      </c>
      <c r="V22" s="34">
        <v>710.83</v>
      </c>
      <c r="W22" s="34">
        <v>710.83</v>
      </c>
      <c r="X22" s="34">
        <v>710.83</v>
      </c>
      <c r="Y22" s="34">
        <v>710.83</v>
      </c>
      <c r="Z22" s="34">
        <v>710.83</v>
      </c>
      <c r="AA22" s="34">
        <v>710.83</v>
      </c>
      <c r="AB22" s="17">
        <v>710.83</v>
      </c>
      <c r="AC22" s="17"/>
      <c r="AD22" s="17"/>
      <c r="AE22" s="50"/>
    </row>
    <row r="23" spans="1:39" s="24" customFormat="1" ht="27" customHeight="1">
      <c r="A23" s="10">
        <v>22</v>
      </c>
      <c r="B23" s="34" t="s">
        <v>87</v>
      </c>
      <c r="C23" s="35" t="s">
        <v>88</v>
      </c>
      <c r="D23" s="35" t="s">
        <v>24</v>
      </c>
      <c r="E23" s="36">
        <v>45198.769895833299</v>
      </c>
      <c r="F23" s="73">
        <f t="shared" si="0"/>
        <v>45170</v>
      </c>
      <c r="G23" s="35" t="s">
        <v>89</v>
      </c>
      <c r="H23" s="15" t="str">
        <f t="shared" si="1"/>
        <v>IPHONE15</v>
      </c>
      <c r="I23" s="35">
        <v>6999</v>
      </c>
      <c r="J23" s="84">
        <f>IFERROR(IF(Q23-R23&gt;0,Q23-R23,0),0)</f>
        <v>0</v>
      </c>
      <c r="K23" s="84">
        <f t="shared" si="2"/>
        <v>0</v>
      </c>
      <c r="L23" s="84">
        <f t="shared" si="3"/>
        <v>0</v>
      </c>
      <c r="M23" s="84">
        <f t="shared" si="4"/>
        <v>0</v>
      </c>
      <c r="N23" s="84">
        <f t="shared" si="5"/>
        <v>1</v>
      </c>
      <c r="O23" s="84">
        <f t="shared" si="6"/>
        <v>1</v>
      </c>
      <c r="P23" s="15">
        <f t="shared" si="7"/>
        <v>4829.3100000000013</v>
      </c>
      <c r="Q23" s="7">
        <v>699.9</v>
      </c>
      <c r="R23" s="34">
        <v>699.9</v>
      </c>
      <c r="S23" s="34">
        <v>699.9</v>
      </c>
      <c r="T23" s="34">
        <v>699.9</v>
      </c>
      <c r="U23" s="34">
        <v>699.9</v>
      </c>
      <c r="V23" s="34">
        <v>699.9</v>
      </c>
      <c r="W23" s="17"/>
      <c r="X23" s="17"/>
      <c r="Y23" s="17"/>
      <c r="Z23" s="17"/>
      <c r="AA23" s="17"/>
      <c r="AB23" s="17"/>
      <c r="AC23" s="17"/>
      <c r="AD23" s="17"/>
      <c r="AE23" s="50"/>
    </row>
    <row r="24" spans="1:39" s="24" customFormat="1" ht="27" customHeight="1">
      <c r="A24" s="10">
        <v>23</v>
      </c>
      <c r="B24" s="34" t="s">
        <v>90</v>
      </c>
      <c r="C24" s="35" t="s">
        <v>91</v>
      </c>
      <c r="D24" s="35" t="s">
        <v>24</v>
      </c>
      <c r="E24" s="36">
        <v>45198.768275463</v>
      </c>
      <c r="F24" s="73">
        <f t="shared" si="0"/>
        <v>45170</v>
      </c>
      <c r="G24" s="35" t="s">
        <v>30</v>
      </c>
      <c r="H24" s="15" t="str">
        <f t="shared" si="1"/>
        <v>IPHONE14</v>
      </c>
      <c r="I24" s="35">
        <v>9899</v>
      </c>
      <c r="J24" s="84">
        <f>IFERROR(IF(Q24-R24&gt;0,Q24-R24,0),0)</f>
        <v>0</v>
      </c>
      <c r="K24" s="84">
        <f t="shared" si="2"/>
        <v>0</v>
      </c>
      <c r="L24" s="84">
        <f t="shared" si="3"/>
        <v>0</v>
      </c>
      <c r="M24" s="84">
        <f t="shared" si="4"/>
        <v>0</v>
      </c>
      <c r="N24" s="84">
        <f t="shared" si="5"/>
        <v>1</v>
      </c>
      <c r="O24" s="84">
        <f t="shared" si="6"/>
        <v>1</v>
      </c>
      <c r="P24" s="15">
        <f t="shared" si="7"/>
        <v>6434.37</v>
      </c>
      <c r="Q24" s="7">
        <v>1055.8900000000001</v>
      </c>
      <c r="R24" s="34">
        <v>1055.8900000000001</v>
      </c>
      <c r="S24" s="34">
        <v>1055.8900000000001</v>
      </c>
      <c r="T24" s="34">
        <v>1055.8900000000001</v>
      </c>
      <c r="U24" s="34">
        <v>1055.8900000000001</v>
      </c>
      <c r="V24" s="34">
        <v>1055.8900000000001</v>
      </c>
      <c r="W24" s="17"/>
      <c r="X24" s="17"/>
      <c r="Y24" s="17"/>
      <c r="Z24" s="17"/>
      <c r="AA24" s="17"/>
      <c r="AB24" s="17"/>
      <c r="AC24" s="17"/>
      <c r="AD24" s="17"/>
      <c r="AE24" s="50"/>
    </row>
    <row r="25" spans="1:39" s="24" customFormat="1" ht="27" customHeight="1">
      <c r="A25" s="10">
        <v>24</v>
      </c>
      <c r="B25" s="34" t="s">
        <v>92</v>
      </c>
      <c r="C25" s="35" t="s">
        <v>93</v>
      </c>
      <c r="D25" s="35" t="s">
        <v>24</v>
      </c>
      <c r="E25" s="36">
        <v>45198.717777777798</v>
      </c>
      <c r="F25" s="73">
        <f t="shared" si="0"/>
        <v>45170</v>
      </c>
      <c r="G25" s="35" t="s">
        <v>30</v>
      </c>
      <c r="H25" s="15" t="str">
        <f t="shared" si="1"/>
        <v>IPHONE14</v>
      </c>
      <c r="I25" s="35">
        <v>9899</v>
      </c>
      <c r="J25" s="84">
        <f>IFERROR(IF(Q25-R25&gt;0,Q25-R25,0),0)</f>
        <v>0</v>
      </c>
      <c r="K25" s="84">
        <f t="shared" si="2"/>
        <v>0</v>
      </c>
      <c r="L25" s="84">
        <f t="shared" si="3"/>
        <v>0</v>
      </c>
      <c r="M25" s="84">
        <f t="shared" si="4"/>
        <v>0</v>
      </c>
      <c r="N25" s="84">
        <f t="shared" si="5"/>
        <v>1</v>
      </c>
      <c r="O25" s="84">
        <f t="shared" si="6"/>
        <v>0</v>
      </c>
      <c r="P25" s="15">
        <f t="shared" si="7"/>
        <v>4949.55</v>
      </c>
      <c r="Q25" s="7">
        <v>651.67999999999995</v>
      </c>
      <c r="R25" s="34">
        <v>651.67999999999995</v>
      </c>
      <c r="S25" s="34">
        <v>651.67999999999995</v>
      </c>
      <c r="T25" s="34">
        <v>651.67999999999995</v>
      </c>
      <c r="U25" s="34">
        <v>651.67999999999995</v>
      </c>
      <c r="V25" s="34">
        <v>651.67999999999995</v>
      </c>
      <c r="W25" s="34">
        <v>651.67999999999995</v>
      </c>
      <c r="X25" s="34">
        <v>651.67999999999995</v>
      </c>
      <c r="Y25" s="34">
        <v>651.67999999999995</v>
      </c>
      <c r="Z25" s="34">
        <v>651.67999999999995</v>
      </c>
      <c r="AA25" s="34">
        <v>651.67999999999995</v>
      </c>
      <c r="AB25" s="17">
        <v>651.67999999999995</v>
      </c>
      <c r="AC25" s="17"/>
      <c r="AD25" s="17"/>
      <c r="AE25" s="50"/>
    </row>
    <row r="26" spans="1:39" s="24" customFormat="1" ht="27" customHeight="1">
      <c r="A26" s="10">
        <v>25</v>
      </c>
      <c r="B26" s="34" t="s">
        <v>94</v>
      </c>
      <c r="C26" s="35" t="s">
        <v>95</v>
      </c>
      <c r="D26" s="35" t="s">
        <v>24</v>
      </c>
      <c r="E26" s="36">
        <v>45198.703067129602</v>
      </c>
      <c r="F26" s="73">
        <f t="shared" si="0"/>
        <v>45170</v>
      </c>
      <c r="G26" s="35" t="s">
        <v>30</v>
      </c>
      <c r="H26" s="15" t="str">
        <f t="shared" si="1"/>
        <v>IPHONE14</v>
      </c>
      <c r="I26" s="35">
        <v>9899</v>
      </c>
      <c r="J26" s="84">
        <f>IFERROR(IF(Q26-R26&gt;0,Q26-R26,0),0)</f>
        <v>0</v>
      </c>
      <c r="K26" s="84">
        <f t="shared" si="2"/>
        <v>0</v>
      </c>
      <c r="L26" s="84">
        <f t="shared" si="3"/>
        <v>1</v>
      </c>
      <c r="M26" s="84">
        <f t="shared" si="4"/>
        <v>0</v>
      </c>
      <c r="N26" s="84">
        <f t="shared" si="5"/>
        <v>1</v>
      </c>
      <c r="O26" s="84">
        <f t="shared" si="6"/>
        <v>0</v>
      </c>
      <c r="P26" s="15">
        <f t="shared" si="7"/>
        <v>4949.5800000000008</v>
      </c>
      <c r="Q26" s="7">
        <v>1</v>
      </c>
      <c r="R26" s="34">
        <v>710.83</v>
      </c>
      <c r="S26" s="34">
        <v>710.83</v>
      </c>
      <c r="T26" s="34">
        <v>710.83</v>
      </c>
      <c r="U26" s="34">
        <v>710.83</v>
      </c>
      <c r="V26" s="34">
        <v>710.83</v>
      </c>
      <c r="W26" s="34">
        <v>710.83</v>
      </c>
      <c r="X26" s="34">
        <v>710.83</v>
      </c>
      <c r="Y26" s="34">
        <v>710.83</v>
      </c>
      <c r="Z26" s="34">
        <v>710.83</v>
      </c>
      <c r="AA26" s="17">
        <v>710.83</v>
      </c>
      <c r="AB26" s="17">
        <v>710.83</v>
      </c>
      <c r="AC26" s="17"/>
      <c r="AD26" s="17"/>
      <c r="AE26" s="50"/>
    </row>
    <row r="27" spans="1:39" s="24" customFormat="1" ht="27" customHeight="1">
      <c r="A27" s="10">
        <v>26</v>
      </c>
      <c r="B27" s="34" t="s">
        <v>96</v>
      </c>
      <c r="C27" s="35" t="s">
        <v>97</v>
      </c>
      <c r="D27" s="35" t="s">
        <v>24</v>
      </c>
      <c r="E27" s="36">
        <v>45198.541990740698</v>
      </c>
      <c r="F27" s="73">
        <f t="shared" si="0"/>
        <v>45170</v>
      </c>
      <c r="G27" s="35" t="s">
        <v>98</v>
      </c>
      <c r="H27" s="15" t="str">
        <f t="shared" si="1"/>
        <v>IPHONE15</v>
      </c>
      <c r="I27" s="35">
        <v>8999</v>
      </c>
      <c r="J27" s="84">
        <f>IFERROR(IF(Q27-R27&gt;0,Q27-R27,0),0)</f>
        <v>0</v>
      </c>
      <c r="K27" s="84">
        <f t="shared" si="2"/>
        <v>0</v>
      </c>
      <c r="L27" s="84">
        <f t="shared" si="3"/>
        <v>0</v>
      </c>
      <c r="M27" s="84">
        <f t="shared" si="4"/>
        <v>0</v>
      </c>
      <c r="N27" s="84">
        <f t="shared" si="5"/>
        <v>1</v>
      </c>
      <c r="O27" s="84">
        <f t="shared" si="6"/>
        <v>1</v>
      </c>
      <c r="P27" s="15">
        <f t="shared" si="7"/>
        <v>5084.43</v>
      </c>
      <c r="Q27" s="7">
        <v>1087.3800000000001</v>
      </c>
      <c r="R27" s="34">
        <v>1087.3800000000001</v>
      </c>
      <c r="S27" s="34">
        <v>1087.3800000000001</v>
      </c>
      <c r="T27" s="34">
        <v>1087.3800000000001</v>
      </c>
      <c r="U27" s="34">
        <v>1087.3800000000001</v>
      </c>
      <c r="V27" s="34">
        <v>1087.3800000000001</v>
      </c>
      <c r="W27" s="17"/>
      <c r="X27" s="17"/>
      <c r="Y27" s="17"/>
      <c r="Z27" s="17"/>
      <c r="AA27" s="17"/>
      <c r="AB27" s="17"/>
      <c r="AC27" s="17"/>
      <c r="AD27" s="17"/>
      <c r="AE27" s="50"/>
    </row>
    <row r="28" spans="1:39" s="24" customFormat="1" ht="27" customHeight="1">
      <c r="A28" s="10">
        <v>27</v>
      </c>
      <c r="B28" s="34" t="s">
        <v>99</v>
      </c>
      <c r="C28" s="35" t="s">
        <v>100</v>
      </c>
      <c r="D28" s="35" t="s">
        <v>24</v>
      </c>
      <c r="E28" s="36">
        <v>45198.393263888902</v>
      </c>
      <c r="F28" s="73">
        <f t="shared" si="0"/>
        <v>45170</v>
      </c>
      <c r="G28" s="35" t="s">
        <v>63</v>
      </c>
      <c r="H28" s="15" t="str">
        <f t="shared" si="1"/>
        <v>IPHONE15</v>
      </c>
      <c r="I28" s="35">
        <v>5999</v>
      </c>
      <c r="J28" s="84">
        <f>IFERROR(IF(Q28-R28&gt;0,Q28-R28,0),0)</f>
        <v>0</v>
      </c>
      <c r="K28" s="84">
        <f t="shared" si="2"/>
        <v>0</v>
      </c>
      <c r="L28" s="84">
        <f t="shared" si="3"/>
        <v>0</v>
      </c>
      <c r="M28" s="84">
        <f t="shared" si="4"/>
        <v>0</v>
      </c>
      <c r="N28" s="84">
        <f t="shared" si="5"/>
        <v>1</v>
      </c>
      <c r="O28" s="84">
        <f t="shared" si="6"/>
        <v>0</v>
      </c>
      <c r="P28" s="15">
        <f t="shared" si="7"/>
        <v>2999.55</v>
      </c>
      <c r="Q28" s="7">
        <v>394.93</v>
      </c>
      <c r="R28" s="34">
        <v>394.93</v>
      </c>
      <c r="S28" s="34">
        <v>394.93</v>
      </c>
      <c r="T28" s="34">
        <v>394.93</v>
      </c>
      <c r="U28" s="34">
        <v>394.93</v>
      </c>
      <c r="V28" s="34">
        <v>394.93</v>
      </c>
      <c r="W28" s="34">
        <v>394.93</v>
      </c>
      <c r="X28" s="34">
        <v>394.93</v>
      </c>
      <c r="Y28" s="34">
        <v>394.93</v>
      </c>
      <c r="Z28" s="34">
        <v>394.93</v>
      </c>
      <c r="AA28" s="34">
        <v>394.93</v>
      </c>
      <c r="AB28" s="34">
        <v>394.93</v>
      </c>
      <c r="AC28" s="34"/>
      <c r="AD28" s="34"/>
      <c r="AE28" s="50"/>
    </row>
    <row r="29" spans="1:39" s="25" customFormat="1" ht="27" customHeight="1">
      <c r="A29" s="10">
        <v>28</v>
      </c>
      <c r="B29" s="37" t="s">
        <v>101</v>
      </c>
      <c r="C29" s="38" t="s">
        <v>102</v>
      </c>
      <c r="D29" s="38" t="s">
        <v>24</v>
      </c>
      <c r="E29" s="39">
        <v>45197.981504629599</v>
      </c>
      <c r="F29" s="74">
        <f t="shared" si="0"/>
        <v>45170</v>
      </c>
      <c r="G29" s="38" t="s">
        <v>30</v>
      </c>
      <c r="H29" s="15" t="str">
        <f t="shared" si="1"/>
        <v>IPHONE14</v>
      </c>
      <c r="I29" s="38">
        <v>8999</v>
      </c>
      <c r="J29" s="84">
        <f>IFERROR(IF(Q29-R29&gt;0,Q29-R29,0),0)</f>
        <v>398</v>
      </c>
      <c r="K29" s="84">
        <f t="shared" si="2"/>
        <v>1</v>
      </c>
      <c r="L29" s="84">
        <f t="shared" si="3"/>
        <v>0</v>
      </c>
      <c r="M29" s="84">
        <f t="shared" si="4"/>
        <v>0</v>
      </c>
      <c r="N29" s="84">
        <f t="shared" si="5"/>
        <v>1</v>
      </c>
      <c r="O29" s="84">
        <f t="shared" si="6"/>
        <v>0</v>
      </c>
      <c r="P29" s="15">
        <f t="shared" si="7"/>
        <v>4101.55</v>
      </c>
      <c r="Q29" s="7">
        <v>990.43</v>
      </c>
      <c r="R29" s="37">
        <v>592.42999999999995</v>
      </c>
      <c r="S29" s="37">
        <v>592.42999999999995</v>
      </c>
      <c r="T29" s="37">
        <v>592.42999999999995</v>
      </c>
      <c r="U29" s="37">
        <v>592.42999999999995</v>
      </c>
      <c r="V29" s="37">
        <v>592.42999999999995</v>
      </c>
      <c r="W29" s="37">
        <v>592.42999999999995</v>
      </c>
      <c r="X29" s="37">
        <v>592.42999999999995</v>
      </c>
      <c r="Y29" s="37">
        <v>592.42999999999995</v>
      </c>
      <c r="Z29" s="37">
        <v>592.42999999999995</v>
      </c>
      <c r="AA29" s="37">
        <v>592.42999999999995</v>
      </c>
      <c r="AB29" s="17">
        <v>592.42999999999995</v>
      </c>
      <c r="AC29" s="17"/>
      <c r="AD29" s="17"/>
      <c r="AE29" s="51"/>
    </row>
    <row r="30" spans="1:39" s="25" customFormat="1" ht="27" customHeight="1">
      <c r="A30" s="10">
        <v>29</v>
      </c>
      <c r="B30" s="37" t="s">
        <v>103</v>
      </c>
      <c r="C30" s="38" t="s">
        <v>104</v>
      </c>
      <c r="D30" s="38" t="s">
        <v>24</v>
      </c>
      <c r="E30" s="39">
        <v>45197.958067129599</v>
      </c>
      <c r="F30" s="74">
        <f t="shared" si="0"/>
        <v>45170</v>
      </c>
      <c r="G30" s="38" t="s">
        <v>105</v>
      </c>
      <c r="H30" s="15" t="str">
        <f t="shared" si="1"/>
        <v>IPHONE14</v>
      </c>
      <c r="I30" s="38">
        <v>9899</v>
      </c>
      <c r="J30" s="84">
        <f>IFERROR(IF(Q30-R30&gt;0,Q30-R30,0),0)</f>
        <v>0</v>
      </c>
      <c r="K30" s="84">
        <f t="shared" si="2"/>
        <v>0</v>
      </c>
      <c r="L30" s="84">
        <f t="shared" si="3"/>
        <v>0</v>
      </c>
      <c r="M30" s="84">
        <f t="shared" si="4"/>
        <v>0</v>
      </c>
      <c r="N30" s="84">
        <f t="shared" si="5"/>
        <v>1</v>
      </c>
      <c r="O30" s="84">
        <f t="shared" si="6"/>
        <v>0</v>
      </c>
      <c r="P30" s="15">
        <f t="shared" si="7"/>
        <v>5840.4299999999985</v>
      </c>
      <c r="Q30" s="7">
        <v>577.44000000000005</v>
      </c>
      <c r="R30" s="37">
        <v>577.44000000000005</v>
      </c>
      <c r="S30" s="37">
        <v>577.44000000000005</v>
      </c>
      <c r="T30" s="37">
        <v>577.44000000000005</v>
      </c>
      <c r="U30" s="37">
        <v>577.44000000000005</v>
      </c>
      <c r="V30" s="37">
        <v>577.44000000000005</v>
      </c>
      <c r="W30" s="37">
        <v>577.44000000000005</v>
      </c>
      <c r="X30" s="37">
        <v>577.44000000000005</v>
      </c>
      <c r="Y30" s="37">
        <v>577.44000000000005</v>
      </c>
      <c r="Z30" s="37">
        <v>577.44000000000005</v>
      </c>
      <c r="AA30" s="37">
        <v>577.44000000000005</v>
      </c>
      <c r="AB30" s="17">
        <v>577.44000000000005</v>
      </c>
      <c r="AC30" s="17"/>
      <c r="AD30" s="17"/>
      <c r="AE30" s="51"/>
    </row>
    <row r="31" spans="1:39" s="25" customFormat="1" ht="27" customHeight="1">
      <c r="A31" s="10">
        <v>30</v>
      </c>
      <c r="B31" s="37" t="s">
        <v>106</v>
      </c>
      <c r="C31" s="38" t="s">
        <v>107</v>
      </c>
      <c r="D31" s="38" t="s">
        <v>24</v>
      </c>
      <c r="E31" s="39">
        <v>45197.872129629599</v>
      </c>
      <c r="F31" s="74">
        <f t="shared" si="0"/>
        <v>45170</v>
      </c>
      <c r="G31" s="38" t="s">
        <v>63</v>
      </c>
      <c r="H31" s="15" t="str">
        <f t="shared" si="1"/>
        <v>IPHONE15</v>
      </c>
      <c r="I31" s="38">
        <v>6999</v>
      </c>
      <c r="J31" s="84">
        <f>IFERROR(IF(Q31-R31&gt;0,Q31-R31,0),0)</f>
        <v>0</v>
      </c>
      <c r="K31" s="84">
        <f t="shared" si="2"/>
        <v>0</v>
      </c>
      <c r="L31" s="84">
        <f t="shared" si="3"/>
        <v>0</v>
      </c>
      <c r="M31" s="84">
        <f t="shared" si="4"/>
        <v>0</v>
      </c>
      <c r="N31" s="84">
        <f t="shared" si="5"/>
        <v>1</v>
      </c>
      <c r="O31" s="84">
        <f t="shared" si="6"/>
        <v>1</v>
      </c>
      <c r="P31" s="15">
        <f t="shared" si="7"/>
        <v>4829.3100000000013</v>
      </c>
      <c r="Q31" s="7">
        <v>699.9</v>
      </c>
      <c r="R31" s="37">
        <v>699.9</v>
      </c>
      <c r="S31" s="37">
        <v>699.9</v>
      </c>
      <c r="T31" s="37">
        <v>699.9</v>
      </c>
      <c r="U31" s="37">
        <v>699.9</v>
      </c>
      <c r="V31" s="37">
        <v>699.9</v>
      </c>
      <c r="W31" s="17"/>
      <c r="X31" s="17"/>
      <c r="Y31" s="17"/>
      <c r="Z31" s="17"/>
      <c r="AA31" s="17"/>
      <c r="AB31" s="17"/>
      <c r="AC31" s="17"/>
      <c r="AD31" s="17"/>
      <c r="AE31" s="51"/>
    </row>
    <row r="32" spans="1:39" s="25" customFormat="1" ht="27" customHeight="1">
      <c r="A32" s="10">
        <v>31</v>
      </c>
      <c r="B32" s="37" t="s">
        <v>108</v>
      </c>
      <c r="C32" s="38" t="s">
        <v>109</v>
      </c>
      <c r="D32" s="38" t="s">
        <v>24</v>
      </c>
      <c r="E32" s="39">
        <v>45197.658217592601</v>
      </c>
      <c r="F32" s="74">
        <f t="shared" si="0"/>
        <v>45170</v>
      </c>
      <c r="G32" s="38" t="s">
        <v>25</v>
      </c>
      <c r="H32" s="15" t="str">
        <f t="shared" si="1"/>
        <v>IPHONE14</v>
      </c>
      <c r="I32" s="38">
        <v>8899</v>
      </c>
      <c r="J32" s="84">
        <f>IFERROR(IF(Q32-R32&gt;0,Q32-R32,0),0)</f>
        <v>0</v>
      </c>
      <c r="K32" s="84">
        <f t="shared" si="2"/>
        <v>0</v>
      </c>
      <c r="L32" s="84">
        <f t="shared" si="3"/>
        <v>0</v>
      </c>
      <c r="M32" s="84">
        <f t="shared" si="4"/>
        <v>0</v>
      </c>
      <c r="N32" s="84">
        <f t="shared" si="5"/>
        <v>1</v>
      </c>
      <c r="O32" s="84">
        <f t="shared" si="6"/>
        <v>1</v>
      </c>
      <c r="P32" s="15">
        <f t="shared" si="7"/>
        <v>5784.3300000000017</v>
      </c>
      <c r="Q32" s="7">
        <v>949.23</v>
      </c>
      <c r="R32" s="37">
        <v>949.23</v>
      </c>
      <c r="S32" s="37">
        <v>949.23</v>
      </c>
      <c r="T32" s="37">
        <v>949.23</v>
      </c>
      <c r="U32" s="37">
        <v>949.23</v>
      </c>
      <c r="V32" s="17">
        <v>949.23</v>
      </c>
      <c r="W32" s="17"/>
      <c r="X32" s="17"/>
      <c r="Y32" s="17"/>
      <c r="Z32" s="17"/>
      <c r="AA32" s="17"/>
      <c r="AB32" s="17"/>
      <c r="AC32" s="17"/>
      <c r="AD32" s="17"/>
      <c r="AE32" s="51"/>
    </row>
    <row r="33" spans="1:31" s="25" customFormat="1" ht="27" customHeight="1">
      <c r="A33" s="10">
        <v>32</v>
      </c>
      <c r="B33" s="37" t="s">
        <v>110</v>
      </c>
      <c r="C33" s="38" t="s">
        <v>111</v>
      </c>
      <c r="D33" s="38" t="s">
        <v>24</v>
      </c>
      <c r="E33" s="39">
        <v>45197.5773611111</v>
      </c>
      <c r="F33" s="74">
        <f t="shared" si="0"/>
        <v>45170</v>
      </c>
      <c r="G33" s="38" t="s">
        <v>30</v>
      </c>
      <c r="H33" s="15" t="str">
        <f t="shared" si="1"/>
        <v>IPHONE14</v>
      </c>
      <c r="I33" s="38">
        <v>9899</v>
      </c>
      <c r="J33" s="84">
        <f>IFERROR(IF(Q33-R33&gt;0,Q33-R33,0),0)</f>
        <v>398</v>
      </c>
      <c r="K33" s="84">
        <f t="shared" si="2"/>
        <v>1</v>
      </c>
      <c r="L33" s="84">
        <f t="shared" si="3"/>
        <v>0</v>
      </c>
      <c r="M33" s="84">
        <f t="shared" si="4"/>
        <v>0</v>
      </c>
      <c r="N33" s="84">
        <f t="shared" si="5"/>
        <v>1</v>
      </c>
      <c r="O33" s="84">
        <f t="shared" si="6"/>
        <v>1</v>
      </c>
      <c r="P33" s="15">
        <f t="shared" si="7"/>
        <v>6036.37</v>
      </c>
      <c r="Q33" s="7">
        <v>1453.89</v>
      </c>
      <c r="R33" s="37">
        <v>1055.8900000000001</v>
      </c>
      <c r="S33" s="37">
        <v>1055.8900000000001</v>
      </c>
      <c r="T33" s="37">
        <v>1055.8900000000001</v>
      </c>
      <c r="U33" s="37">
        <v>1055.8900000000001</v>
      </c>
      <c r="V33" s="37">
        <v>1055.8900000000001</v>
      </c>
      <c r="W33" s="17"/>
      <c r="X33" s="17"/>
      <c r="Y33" s="17"/>
      <c r="Z33" s="17"/>
      <c r="AA33" s="17"/>
      <c r="AB33" s="17"/>
      <c r="AC33" s="17"/>
      <c r="AD33" s="17"/>
      <c r="AE33" s="51"/>
    </row>
    <row r="34" spans="1:31" s="25" customFormat="1" ht="27" customHeight="1">
      <c r="A34" s="10">
        <v>33</v>
      </c>
      <c r="B34" s="37" t="s">
        <v>112</v>
      </c>
      <c r="C34" s="38" t="s">
        <v>113</v>
      </c>
      <c r="D34" s="38" t="s">
        <v>24</v>
      </c>
      <c r="E34" s="39">
        <v>45197.456053240698</v>
      </c>
      <c r="F34" s="74">
        <f t="shared" si="0"/>
        <v>45170</v>
      </c>
      <c r="G34" s="38" t="s">
        <v>30</v>
      </c>
      <c r="H34" s="15" t="str">
        <f t="shared" si="1"/>
        <v>IPHONE14</v>
      </c>
      <c r="I34" s="38">
        <v>9899</v>
      </c>
      <c r="J34" s="84">
        <f>IFERROR(IF(Q34-R34&gt;0,Q34-R34,0),0)</f>
        <v>398</v>
      </c>
      <c r="K34" s="84">
        <f t="shared" si="2"/>
        <v>1</v>
      </c>
      <c r="L34" s="84">
        <f t="shared" si="3"/>
        <v>0</v>
      </c>
      <c r="M34" s="84">
        <f t="shared" si="4"/>
        <v>0</v>
      </c>
      <c r="N34" s="84">
        <f t="shared" si="5"/>
        <v>1</v>
      </c>
      <c r="O34" s="84">
        <f t="shared" si="6"/>
        <v>1</v>
      </c>
      <c r="P34" s="15">
        <f t="shared" si="7"/>
        <v>6036.37</v>
      </c>
      <c r="Q34" s="7">
        <v>1453.89</v>
      </c>
      <c r="R34" s="37">
        <v>1055.8900000000001</v>
      </c>
      <c r="S34" s="37">
        <v>1055.8900000000001</v>
      </c>
      <c r="T34" s="37">
        <v>1055.8900000000001</v>
      </c>
      <c r="U34" s="37">
        <v>1055.8900000000001</v>
      </c>
      <c r="V34" s="37">
        <v>1055.8900000000001</v>
      </c>
      <c r="W34" s="17"/>
      <c r="X34" s="17"/>
      <c r="Y34" s="17"/>
      <c r="Z34" s="17"/>
      <c r="AA34" s="17"/>
      <c r="AB34" s="17"/>
      <c r="AC34" s="17"/>
      <c r="AD34" s="17"/>
      <c r="AE34" s="51"/>
    </row>
    <row r="35" spans="1:31" s="25" customFormat="1" ht="27" customHeight="1">
      <c r="A35" s="10">
        <v>34</v>
      </c>
      <c r="B35" s="37" t="s">
        <v>114</v>
      </c>
      <c r="C35" s="38" t="s">
        <v>115</v>
      </c>
      <c r="D35" s="38" t="s">
        <v>24</v>
      </c>
      <c r="E35" s="39">
        <v>45197.447881944398</v>
      </c>
      <c r="F35" s="74">
        <f t="shared" si="0"/>
        <v>45170</v>
      </c>
      <c r="G35" s="38" t="s">
        <v>30</v>
      </c>
      <c r="H35" s="15" t="str">
        <f t="shared" si="1"/>
        <v>IPHONE14</v>
      </c>
      <c r="I35" s="38">
        <v>9899</v>
      </c>
      <c r="J35" s="84">
        <f>IFERROR(IF(Q35-R35&gt;0,Q35-R35,0),0)</f>
        <v>0</v>
      </c>
      <c r="K35" s="84">
        <f t="shared" si="2"/>
        <v>0</v>
      </c>
      <c r="L35" s="84">
        <f t="shared" si="3"/>
        <v>0</v>
      </c>
      <c r="M35" s="84">
        <f t="shared" si="4"/>
        <v>0</v>
      </c>
      <c r="N35" s="84">
        <f t="shared" si="5"/>
        <v>1</v>
      </c>
      <c r="O35" s="84">
        <f t="shared" si="6"/>
        <v>1</v>
      </c>
      <c r="P35" s="15">
        <f t="shared" si="7"/>
        <v>6434.37</v>
      </c>
      <c r="Q35" s="7">
        <v>1055.8900000000001</v>
      </c>
      <c r="R35" s="37">
        <v>1055.8900000000001</v>
      </c>
      <c r="S35" s="37">
        <v>1055.8900000000001</v>
      </c>
      <c r="T35" s="37">
        <v>1055.8900000000001</v>
      </c>
      <c r="U35" s="37">
        <v>1055.8900000000001</v>
      </c>
      <c r="V35" s="37">
        <v>1055.8900000000001</v>
      </c>
      <c r="W35" s="17"/>
      <c r="X35" s="17"/>
      <c r="Y35" s="17"/>
      <c r="Z35" s="17"/>
      <c r="AA35" s="17"/>
      <c r="AB35" s="17"/>
      <c r="AC35" s="17"/>
      <c r="AD35" s="17"/>
      <c r="AE35" s="51"/>
    </row>
    <row r="36" spans="1:31" s="25" customFormat="1" ht="27" customHeight="1">
      <c r="A36" s="10">
        <v>35</v>
      </c>
      <c r="B36" s="37" t="s">
        <v>116</v>
      </c>
      <c r="C36" s="38" t="s">
        <v>117</v>
      </c>
      <c r="D36" s="38" t="s">
        <v>24</v>
      </c>
      <c r="E36" s="39">
        <v>45197.446643518502</v>
      </c>
      <c r="F36" s="74">
        <f t="shared" si="0"/>
        <v>45170</v>
      </c>
      <c r="G36" s="38" t="s">
        <v>30</v>
      </c>
      <c r="H36" s="15" t="str">
        <f t="shared" si="1"/>
        <v>IPHONE14</v>
      </c>
      <c r="I36" s="38">
        <v>9899</v>
      </c>
      <c r="J36" s="84">
        <f>IFERROR(IF(Q36-R36&gt;0,Q36-R36,0),0)</f>
        <v>398.00000000000011</v>
      </c>
      <c r="K36" s="84">
        <f t="shared" si="2"/>
        <v>1</v>
      </c>
      <c r="L36" s="84">
        <f t="shared" si="3"/>
        <v>0</v>
      </c>
      <c r="M36" s="84">
        <f t="shared" si="4"/>
        <v>0</v>
      </c>
      <c r="N36" s="84">
        <f t="shared" si="5"/>
        <v>1</v>
      </c>
      <c r="O36" s="84">
        <f t="shared" si="6"/>
        <v>0</v>
      </c>
      <c r="P36" s="15">
        <f t="shared" si="7"/>
        <v>4551.5499999999993</v>
      </c>
      <c r="Q36" s="7">
        <v>1049.68</v>
      </c>
      <c r="R36" s="37">
        <v>651.67999999999995</v>
      </c>
      <c r="S36" s="37">
        <v>651.67999999999995</v>
      </c>
      <c r="T36" s="37">
        <v>651.67999999999995</v>
      </c>
      <c r="U36" s="37">
        <v>651.67999999999995</v>
      </c>
      <c r="V36" s="37">
        <v>651.67999999999995</v>
      </c>
      <c r="W36" s="37">
        <v>651.67999999999995</v>
      </c>
      <c r="X36" s="37">
        <v>651.67999999999995</v>
      </c>
      <c r="Y36" s="37">
        <v>651.67999999999995</v>
      </c>
      <c r="Z36" s="37">
        <v>651.67999999999995</v>
      </c>
      <c r="AA36" s="37">
        <v>651.67999999999995</v>
      </c>
      <c r="AB36" s="17">
        <v>651.67999999999995</v>
      </c>
      <c r="AC36" s="17"/>
      <c r="AD36" s="17"/>
      <c r="AE36" s="51"/>
    </row>
    <row r="37" spans="1:31" s="25" customFormat="1" ht="27" customHeight="1">
      <c r="A37" s="10">
        <v>36</v>
      </c>
      <c r="B37" s="37" t="s">
        <v>118</v>
      </c>
      <c r="C37" s="38" t="s">
        <v>119</v>
      </c>
      <c r="D37" s="38" t="s">
        <v>24</v>
      </c>
      <c r="E37" s="39">
        <v>45197.427233796298</v>
      </c>
      <c r="F37" s="74">
        <f t="shared" si="0"/>
        <v>45170</v>
      </c>
      <c r="G37" s="38" t="s">
        <v>25</v>
      </c>
      <c r="H37" s="15" t="str">
        <f t="shared" si="1"/>
        <v>IPHONE14</v>
      </c>
      <c r="I37" s="38">
        <v>8899</v>
      </c>
      <c r="J37" s="84">
        <f>IFERROR(IF(Q37-R37&gt;0,Q37-R37,0),0)</f>
        <v>0</v>
      </c>
      <c r="K37" s="84">
        <f t="shared" si="2"/>
        <v>0</v>
      </c>
      <c r="L37" s="84">
        <f t="shared" si="3"/>
        <v>0</v>
      </c>
      <c r="M37" s="84">
        <f t="shared" si="4"/>
        <v>0</v>
      </c>
      <c r="N37" s="84">
        <f t="shared" si="5"/>
        <v>1</v>
      </c>
      <c r="O37" s="84">
        <f t="shared" si="6"/>
        <v>0</v>
      </c>
      <c r="P37" s="15">
        <f t="shared" si="7"/>
        <v>4449.5099999999993</v>
      </c>
      <c r="Q37" s="7">
        <v>585.85</v>
      </c>
      <c r="R37" s="37">
        <v>585.85</v>
      </c>
      <c r="S37" s="37">
        <v>585.85</v>
      </c>
      <c r="T37" s="37">
        <v>585.85</v>
      </c>
      <c r="U37" s="37">
        <v>585.85</v>
      </c>
      <c r="V37" s="37">
        <v>585.85</v>
      </c>
      <c r="W37" s="37">
        <v>585.85</v>
      </c>
      <c r="X37" s="37">
        <v>585.85</v>
      </c>
      <c r="Y37" s="37">
        <v>585.85</v>
      </c>
      <c r="Z37" s="37">
        <v>585.85</v>
      </c>
      <c r="AA37" s="37">
        <v>585.85</v>
      </c>
      <c r="AB37" s="17">
        <v>585.85</v>
      </c>
      <c r="AC37" s="17"/>
      <c r="AD37" s="17"/>
      <c r="AE37" s="51"/>
    </row>
    <row r="38" spans="1:31" s="25" customFormat="1" ht="27" customHeight="1">
      <c r="A38" s="10">
        <v>37</v>
      </c>
      <c r="B38" s="37" t="s">
        <v>120</v>
      </c>
      <c r="C38" s="38" t="s">
        <v>121</v>
      </c>
      <c r="D38" s="38" t="s">
        <v>24</v>
      </c>
      <c r="E38" s="39">
        <v>45197.421504629601</v>
      </c>
      <c r="F38" s="74">
        <f t="shared" si="0"/>
        <v>45170</v>
      </c>
      <c r="G38" s="38" t="s">
        <v>89</v>
      </c>
      <c r="H38" s="15" t="str">
        <f t="shared" si="1"/>
        <v>IPHONE15</v>
      </c>
      <c r="I38" s="38">
        <v>7999</v>
      </c>
      <c r="J38" s="84">
        <f>IFERROR(IF(Q38-R38&gt;0,Q38-R38,0),0)</f>
        <v>0</v>
      </c>
      <c r="K38" s="84">
        <f t="shared" si="2"/>
        <v>0</v>
      </c>
      <c r="L38" s="84">
        <f t="shared" si="3"/>
        <v>0</v>
      </c>
      <c r="M38" s="84">
        <f t="shared" si="4"/>
        <v>0</v>
      </c>
      <c r="N38" s="84">
        <f t="shared" si="5"/>
        <v>1</v>
      </c>
      <c r="O38" s="84">
        <f t="shared" si="6"/>
        <v>1</v>
      </c>
      <c r="P38" s="15">
        <f t="shared" si="7"/>
        <v>5519.3100000000013</v>
      </c>
      <c r="Q38" s="7">
        <v>799.9</v>
      </c>
      <c r="R38" s="37">
        <v>799.9</v>
      </c>
      <c r="S38" s="37">
        <v>799.9</v>
      </c>
      <c r="T38" s="37">
        <v>799.9</v>
      </c>
      <c r="U38" s="37">
        <v>799.9</v>
      </c>
      <c r="V38" s="37">
        <v>799.9</v>
      </c>
      <c r="W38" s="17"/>
      <c r="X38" s="17"/>
      <c r="Y38" s="17"/>
      <c r="Z38" s="17"/>
      <c r="AA38" s="17"/>
      <c r="AB38" s="17"/>
      <c r="AC38" s="17"/>
      <c r="AD38" s="17"/>
      <c r="AE38" s="51"/>
    </row>
    <row r="39" spans="1:31" s="25" customFormat="1" ht="27" customHeight="1">
      <c r="A39" s="10">
        <v>38</v>
      </c>
      <c r="B39" s="37" t="s">
        <v>122</v>
      </c>
      <c r="C39" s="38" t="s">
        <v>123</v>
      </c>
      <c r="D39" s="38" t="s">
        <v>24</v>
      </c>
      <c r="E39" s="39">
        <v>45197.390949074099</v>
      </c>
      <c r="F39" s="74">
        <f t="shared" si="0"/>
        <v>45170</v>
      </c>
      <c r="G39" s="38" t="s">
        <v>25</v>
      </c>
      <c r="H39" s="15" t="str">
        <f t="shared" si="1"/>
        <v>IPHONE14</v>
      </c>
      <c r="I39" s="38">
        <v>8899</v>
      </c>
      <c r="J39" s="84">
        <f>IFERROR(IF(Q39-R39&gt;0,Q39-R39,0),0)</f>
        <v>298</v>
      </c>
      <c r="K39" s="84">
        <f t="shared" si="2"/>
        <v>1</v>
      </c>
      <c r="L39" s="84">
        <f t="shared" si="3"/>
        <v>0</v>
      </c>
      <c r="M39" s="84">
        <f t="shared" si="4"/>
        <v>0</v>
      </c>
      <c r="N39" s="84">
        <f t="shared" si="5"/>
        <v>1</v>
      </c>
      <c r="O39" s="84">
        <f t="shared" si="6"/>
        <v>1</v>
      </c>
      <c r="P39" s="15">
        <f t="shared" si="7"/>
        <v>5486.3300000000017</v>
      </c>
      <c r="Q39" s="7">
        <v>1247.23</v>
      </c>
      <c r="R39" s="37">
        <v>949.23</v>
      </c>
      <c r="S39" s="37">
        <v>949.23</v>
      </c>
      <c r="T39" s="37">
        <v>949.23</v>
      </c>
      <c r="U39" s="37">
        <v>949.23</v>
      </c>
      <c r="V39" s="37">
        <v>949.23</v>
      </c>
      <c r="W39" s="17"/>
      <c r="X39" s="17"/>
      <c r="Y39" s="17"/>
      <c r="Z39" s="17"/>
      <c r="AA39" s="17"/>
      <c r="AB39" s="17"/>
      <c r="AC39" s="17"/>
      <c r="AD39" s="17"/>
      <c r="AE39" s="51"/>
    </row>
    <row r="40" spans="1:31" s="25" customFormat="1" ht="27" customHeight="1">
      <c r="A40" s="10">
        <v>39</v>
      </c>
      <c r="B40" s="37" t="s">
        <v>124</v>
      </c>
      <c r="C40" s="38" t="s">
        <v>125</v>
      </c>
      <c r="D40" s="38" t="s">
        <v>24</v>
      </c>
      <c r="E40" s="39">
        <v>45197.376284722202</v>
      </c>
      <c r="F40" s="74">
        <f t="shared" si="0"/>
        <v>45170</v>
      </c>
      <c r="G40" s="38" t="s">
        <v>25</v>
      </c>
      <c r="H40" s="15" t="str">
        <f t="shared" si="1"/>
        <v>IPHONE14</v>
      </c>
      <c r="I40" s="38">
        <v>7999</v>
      </c>
      <c r="J40" s="84">
        <f>IFERROR(IF(Q40-R40&gt;0,Q40-R40,0),0)</f>
        <v>0</v>
      </c>
      <c r="K40" s="84">
        <f t="shared" si="2"/>
        <v>0</v>
      </c>
      <c r="L40" s="84">
        <f t="shared" si="3"/>
        <v>0</v>
      </c>
      <c r="M40" s="84">
        <f t="shared" si="4"/>
        <v>0</v>
      </c>
      <c r="N40" s="84">
        <f t="shared" si="5"/>
        <v>1</v>
      </c>
      <c r="O40" s="84">
        <f t="shared" si="6"/>
        <v>0</v>
      </c>
      <c r="P40" s="15">
        <f t="shared" si="7"/>
        <v>3999.5099999999993</v>
      </c>
      <c r="Q40" s="7">
        <v>526.6</v>
      </c>
      <c r="R40" s="37">
        <v>526.6</v>
      </c>
      <c r="S40" s="37">
        <v>526.6</v>
      </c>
      <c r="T40" s="37">
        <v>526.6</v>
      </c>
      <c r="U40" s="37">
        <v>526.6</v>
      </c>
      <c r="V40" s="37">
        <v>526.6</v>
      </c>
      <c r="W40" s="37">
        <v>526.6</v>
      </c>
      <c r="X40" s="37">
        <v>526.6</v>
      </c>
      <c r="Y40" s="37">
        <v>526.6</v>
      </c>
      <c r="Z40" s="37">
        <v>526.6</v>
      </c>
      <c r="AA40" s="37">
        <v>526.6</v>
      </c>
      <c r="AB40" s="17">
        <v>526.6</v>
      </c>
      <c r="AC40" s="17"/>
      <c r="AD40" s="17"/>
      <c r="AE40" s="51"/>
    </row>
    <row r="41" spans="1:31" s="25" customFormat="1" ht="27" customHeight="1">
      <c r="A41" s="10">
        <v>40</v>
      </c>
      <c r="B41" s="37" t="s">
        <v>126</v>
      </c>
      <c r="C41" s="38" t="s">
        <v>127</v>
      </c>
      <c r="D41" s="38" t="s">
        <v>24</v>
      </c>
      <c r="E41" s="39">
        <v>45197.359456018501</v>
      </c>
      <c r="F41" s="74">
        <f t="shared" si="0"/>
        <v>45170</v>
      </c>
      <c r="G41" s="38" t="s">
        <v>30</v>
      </c>
      <c r="H41" s="15" t="str">
        <f t="shared" si="1"/>
        <v>IPHONE14</v>
      </c>
      <c r="I41" s="38">
        <v>9899</v>
      </c>
      <c r="J41" s="84">
        <f>IFERROR(IF(Q41-R41&gt;0,Q41-R41,0),0)</f>
        <v>0</v>
      </c>
      <c r="K41" s="84">
        <f t="shared" si="2"/>
        <v>0</v>
      </c>
      <c r="L41" s="84">
        <f t="shared" si="3"/>
        <v>1</v>
      </c>
      <c r="M41" s="84">
        <f t="shared" si="4"/>
        <v>0</v>
      </c>
      <c r="N41" s="84">
        <f t="shared" si="5"/>
        <v>1</v>
      </c>
      <c r="O41" s="84">
        <f t="shared" si="6"/>
        <v>0</v>
      </c>
      <c r="P41" s="15">
        <f t="shared" si="7"/>
        <v>4949.5800000000008</v>
      </c>
      <c r="Q41" s="7">
        <v>1</v>
      </c>
      <c r="R41" s="37">
        <v>710.83</v>
      </c>
      <c r="S41" s="37">
        <v>710.83</v>
      </c>
      <c r="T41" s="37">
        <v>710.83</v>
      </c>
      <c r="U41" s="37">
        <v>710.83</v>
      </c>
      <c r="V41" s="37">
        <v>710.83</v>
      </c>
      <c r="W41" s="37">
        <v>710.83</v>
      </c>
      <c r="X41" s="37">
        <v>710.83</v>
      </c>
      <c r="Y41" s="37">
        <v>710.83</v>
      </c>
      <c r="Z41" s="37">
        <v>710.83</v>
      </c>
      <c r="AA41" s="37">
        <v>710.83</v>
      </c>
      <c r="AB41" s="17">
        <v>710.83</v>
      </c>
      <c r="AC41" s="17"/>
      <c r="AD41" s="17"/>
      <c r="AE41" s="51"/>
    </row>
    <row r="42" spans="1:31" s="25" customFormat="1" ht="27" customHeight="1">
      <c r="A42" s="10">
        <v>41</v>
      </c>
      <c r="B42" s="40" t="s">
        <v>128</v>
      </c>
      <c r="C42" s="38" t="s">
        <v>129</v>
      </c>
      <c r="D42" s="38" t="s">
        <v>24</v>
      </c>
      <c r="E42" s="39">
        <v>45197.340543981503</v>
      </c>
      <c r="F42" s="74">
        <f t="shared" si="0"/>
        <v>45170</v>
      </c>
      <c r="G42" s="38" t="s">
        <v>130</v>
      </c>
      <c r="H42" s="15" t="str">
        <f t="shared" si="1"/>
        <v>IPHONE14</v>
      </c>
      <c r="I42" s="38">
        <v>8899</v>
      </c>
      <c r="J42" s="84">
        <f>IFERROR(IF(Q42-R42&gt;0,Q42-R42,0),0)</f>
        <v>0</v>
      </c>
      <c r="K42" s="84">
        <f t="shared" si="2"/>
        <v>0</v>
      </c>
      <c r="L42" s="84">
        <f t="shared" si="3"/>
        <v>0</v>
      </c>
      <c r="M42" s="84">
        <f t="shared" si="4"/>
        <v>0</v>
      </c>
      <c r="N42" s="84">
        <f t="shared" si="5"/>
        <v>1</v>
      </c>
      <c r="O42" s="84">
        <f t="shared" si="6"/>
        <v>1</v>
      </c>
      <c r="P42" s="15">
        <f t="shared" si="7"/>
        <v>6353.9100000000008</v>
      </c>
      <c r="Q42" s="7">
        <v>854.3</v>
      </c>
      <c r="R42" s="37">
        <v>854.3</v>
      </c>
      <c r="S42" s="37">
        <v>854.3</v>
      </c>
      <c r="T42" s="37">
        <v>854.3</v>
      </c>
      <c r="U42" s="37">
        <v>854.3</v>
      </c>
      <c r="V42" s="37">
        <v>854.3</v>
      </c>
      <c r="W42" s="17"/>
      <c r="X42" s="17"/>
      <c r="Y42" s="17"/>
      <c r="Z42" s="17"/>
      <c r="AA42" s="17"/>
      <c r="AB42" s="17"/>
      <c r="AC42" s="17"/>
      <c r="AD42" s="17"/>
      <c r="AE42" s="51"/>
    </row>
    <row r="43" spans="1:31" s="25" customFormat="1" ht="27" customHeight="1">
      <c r="A43" s="10">
        <v>42</v>
      </c>
      <c r="B43" s="37" t="s">
        <v>131</v>
      </c>
      <c r="C43" s="38" t="s">
        <v>132</v>
      </c>
      <c r="D43" s="38" t="s">
        <v>24</v>
      </c>
      <c r="E43" s="39">
        <v>45197.036701388897</v>
      </c>
      <c r="F43" s="74">
        <f t="shared" si="0"/>
        <v>45170</v>
      </c>
      <c r="G43" s="38" t="s">
        <v>98</v>
      </c>
      <c r="H43" s="15" t="str">
        <f t="shared" si="1"/>
        <v>IPHONE15</v>
      </c>
      <c r="I43" s="38">
        <v>8999</v>
      </c>
      <c r="J43" s="84">
        <f>IFERROR(IF(Q43-R43&gt;0,Q43-R43,0),0)</f>
        <v>0</v>
      </c>
      <c r="K43" s="84">
        <f t="shared" si="2"/>
        <v>0</v>
      </c>
      <c r="L43" s="84">
        <f t="shared" si="3"/>
        <v>0</v>
      </c>
      <c r="M43" s="84">
        <f t="shared" si="4"/>
        <v>0</v>
      </c>
      <c r="N43" s="84">
        <f t="shared" si="5"/>
        <v>1</v>
      </c>
      <c r="O43" s="84">
        <f t="shared" si="6"/>
        <v>0</v>
      </c>
      <c r="P43" s="15">
        <f t="shared" si="7"/>
        <v>4499.55</v>
      </c>
      <c r="Q43" s="7">
        <v>592.42999999999995</v>
      </c>
      <c r="R43" s="37">
        <v>592.42999999999995</v>
      </c>
      <c r="S43" s="37">
        <v>592.42999999999995</v>
      </c>
      <c r="T43" s="37">
        <v>592.42999999999995</v>
      </c>
      <c r="U43" s="37">
        <v>592.42999999999995</v>
      </c>
      <c r="V43" s="37">
        <v>592.42999999999995</v>
      </c>
      <c r="W43" s="37">
        <v>592.42999999999995</v>
      </c>
      <c r="X43" s="37">
        <v>592.42999999999995</v>
      </c>
      <c r="Y43" s="37">
        <v>592.42999999999995</v>
      </c>
      <c r="Z43" s="37">
        <v>592.42999999999995</v>
      </c>
      <c r="AA43" s="37">
        <v>592.42999999999995</v>
      </c>
      <c r="AB43" s="37">
        <v>592.42999999999995</v>
      </c>
      <c r="AC43" s="37"/>
      <c r="AD43" s="37"/>
      <c r="AE43" s="51"/>
    </row>
    <row r="44" spans="1:31" s="25" customFormat="1" ht="27" customHeight="1">
      <c r="A44" s="10">
        <v>43</v>
      </c>
      <c r="B44" s="37" t="s">
        <v>133</v>
      </c>
      <c r="C44" s="38" t="s">
        <v>134</v>
      </c>
      <c r="D44" s="38" t="s">
        <v>24</v>
      </c>
      <c r="E44" s="39">
        <v>45197.000277777799</v>
      </c>
      <c r="F44" s="74">
        <f t="shared" si="0"/>
        <v>45170</v>
      </c>
      <c r="G44" s="38" t="s">
        <v>30</v>
      </c>
      <c r="H44" s="15" t="str">
        <f t="shared" si="1"/>
        <v>IPHONE14</v>
      </c>
      <c r="I44" s="38">
        <v>9899</v>
      </c>
      <c r="J44" s="84">
        <f>IFERROR(IF(Q44-R44&gt;0,Q44-R44,0),0)</f>
        <v>398</v>
      </c>
      <c r="K44" s="84">
        <f t="shared" si="2"/>
        <v>1</v>
      </c>
      <c r="L44" s="84">
        <f t="shared" si="3"/>
        <v>0</v>
      </c>
      <c r="M44" s="84">
        <f t="shared" si="4"/>
        <v>0</v>
      </c>
      <c r="N44" s="84">
        <f t="shared" si="5"/>
        <v>1</v>
      </c>
      <c r="O44" s="84">
        <f t="shared" si="6"/>
        <v>1</v>
      </c>
      <c r="P44" s="15">
        <f t="shared" si="7"/>
        <v>6036.37</v>
      </c>
      <c r="Q44" s="7">
        <v>1453.89</v>
      </c>
      <c r="R44" s="37">
        <v>1055.8900000000001</v>
      </c>
      <c r="S44" s="37">
        <v>1055.8900000000001</v>
      </c>
      <c r="T44" s="37">
        <v>1055.8900000000001</v>
      </c>
      <c r="U44" s="37">
        <v>1055.8900000000001</v>
      </c>
      <c r="V44" s="37">
        <v>1055.8900000000001</v>
      </c>
      <c r="W44" s="17"/>
      <c r="X44" s="17"/>
      <c r="Y44" s="17"/>
      <c r="Z44" s="17"/>
      <c r="AA44" s="17"/>
      <c r="AB44" s="17"/>
      <c r="AC44" s="17"/>
      <c r="AD44" s="17"/>
      <c r="AE44" s="51"/>
    </row>
    <row r="45" spans="1:31" s="26" customFormat="1" ht="27" customHeight="1">
      <c r="A45" s="10">
        <v>44</v>
      </c>
      <c r="B45" s="41" t="s">
        <v>135</v>
      </c>
      <c r="C45" s="42" t="s">
        <v>136</v>
      </c>
      <c r="D45" s="42" t="s">
        <v>24</v>
      </c>
      <c r="E45" s="43">
        <v>45196.946203703701</v>
      </c>
      <c r="F45" s="75">
        <f t="shared" si="0"/>
        <v>45170</v>
      </c>
      <c r="G45" s="42" t="s">
        <v>25</v>
      </c>
      <c r="H45" s="15" t="str">
        <f t="shared" si="1"/>
        <v>IPHONE14</v>
      </c>
      <c r="I45" s="42">
        <v>8899</v>
      </c>
      <c r="J45" s="84">
        <f>IFERROR(IF(Q45-R45&gt;0,Q45-R45,0),0)</f>
        <v>0</v>
      </c>
      <c r="K45" s="84">
        <f t="shared" si="2"/>
        <v>0</v>
      </c>
      <c r="L45" s="84">
        <f t="shared" si="3"/>
        <v>0</v>
      </c>
      <c r="M45" s="84">
        <f t="shared" si="4"/>
        <v>0</v>
      </c>
      <c r="N45" s="84">
        <f t="shared" si="5"/>
        <v>1</v>
      </c>
      <c r="O45" s="84">
        <f t="shared" si="6"/>
        <v>0</v>
      </c>
      <c r="P45" s="15">
        <f t="shared" si="7"/>
        <v>4449.5099999999993</v>
      </c>
      <c r="Q45" s="7">
        <v>585.85</v>
      </c>
      <c r="R45" s="41">
        <v>585.85</v>
      </c>
      <c r="S45" s="41">
        <v>585.85</v>
      </c>
      <c r="T45" s="41">
        <v>585.85</v>
      </c>
      <c r="U45" s="41">
        <v>585.85</v>
      </c>
      <c r="V45" s="41">
        <v>585.85</v>
      </c>
      <c r="W45" s="41">
        <v>585.85</v>
      </c>
      <c r="X45" s="41">
        <v>585.85</v>
      </c>
      <c r="Y45" s="41">
        <v>585.85</v>
      </c>
      <c r="Z45" s="41">
        <v>585.85</v>
      </c>
      <c r="AA45" s="41">
        <v>585.85</v>
      </c>
      <c r="AB45" s="41">
        <v>585.85</v>
      </c>
      <c r="AC45" s="41"/>
      <c r="AD45" s="41"/>
      <c r="AE45" s="52"/>
    </row>
    <row r="46" spans="1:31" s="26" customFormat="1" ht="27" customHeight="1">
      <c r="A46" s="10">
        <v>45</v>
      </c>
      <c r="B46" s="41" t="s">
        <v>137</v>
      </c>
      <c r="C46" s="42" t="s">
        <v>138</v>
      </c>
      <c r="D46" s="42" t="s">
        <v>24</v>
      </c>
      <c r="E46" s="43">
        <v>45196.895856481497</v>
      </c>
      <c r="F46" s="75">
        <f t="shared" si="0"/>
        <v>45170</v>
      </c>
      <c r="G46" s="42" t="s">
        <v>139</v>
      </c>
      <c r="H46" s="15" t="str">
        <f t="shared" si="1"/>
        <v>其他</v>
      </c>
      <c r="I46" s="42">
        <v>3499</v>
      </c>
      <c r="J46" s="84">
        <f>IFERROR(IF(Q46-R46&gt;0,Q46-R46,0),0)</f>
        <v>0</v>
      </c>
      <c r="K46" s="84">
        <f t="shared" si="2"/>
        <v>0</v>
      </c>
      <c r="L46" s="84">
        <f t="shared" si="3"/>
        <v>0</v>
      </c>
      <c r="M46" s="84">
        <f t="shared" si="4"/>
        <v>0</v>
      </c>
      <c r="N46" s="84">
        <f t="shared" si="5"/>
        <v>1</v>
      </c>
      <c r="O46" s="84">
        <f t="shared" si="6"/>
        <v>0</v>
      </c>
      <c r="P46" s="15">
        <f t="shared" si="7"/>
        <v>1749.5100000000007</v>
      </c>
      <c r="Q46" s="7">
        <v>230.35</v>
      </c>
      <c r="R46" s="41">
        <v>230.35</v>
      </c>
      <c r="S46" s="41">
        <v>230.35</v>
      </c>
      <c r="T46" s="41">
        <v>230.35</v>
      </c>
      <c r="U46" s="41">
        <v>230.35</v>
      </c>
      <c r="V46" s="41">
        <v>230.35</v>
      </c>
      <c r="W46" s="41">
        <v>230.35</v>
      </c>
      <c r="X46" s="41">
        <v>230.35</v>
      </c>
      <c r="Y46" s="41">
        <v>230.35</v>
      </c>
      <c r="Z46" s="41">
        <v>230.35</v>
      </c>
      <c r="AA46" s="41">
        <v>230.35</v>
      </c>
      <c r="AB46" s="41">
        <v>230.35</v>
      </c>
      <c r="AC46" s="41"/>
      <c r="AD46" s="41"/>
      <c r="AE46" s="52"/>
    </row>
    <row r="47" spans="1:31" s="26" customFormat="1" ht="27" customHeight="1">
      <c r="A47" s="10">
        <v>46</v>
      </c>
      <c r="B47" s="41" t="s">
        <v>140</v>
      </c>
      <c r="C47" s="42" t="s">
        <v>141</v>
      </c>
      <c r="D47" s="42" t="s">
        <v>24</v>
      </c>
      <c r="E47" s="43">
        <v>45196.7913541667</v>
      </c>
      <c r="F47" s="75">
        <f t="shared" si="0"/>
        <v>45170</v>
      </c>
      <c r="G47" s="42" t="s">
        <v>142</v>
      </c>
      <c r="H47" s="15" t="str">
        <f t="shared" si="1"/>
        <v>IPHONE15</v>
      </c>
      <c r="I47" s="42">
        <v>9999</v>
      </c>
      <c r="J47" s="84">
        <f>IFERROR(IF(Q47-R47&gt;0,Q47-R47,0),0)</f>
        <v>0</v>
      </c>
      <c r="K47" s="84">
        <f t="shared" si="2"/>
        <v>0</v>
      </c>
      <c r="L47" s="84">
        <f t="shared" si="3"/>
        <v>1</v>
      </c>
      <c r="M47" s="84">
        <f t="shared" si="4"/>
        <v>0</v>
      </c>
      <c r="N47" s="84">
        <f t="shared" si="5"/>
        <v>1</v>
      </c>
      <c r="O47" s="84">
        <f t="shared" si="6"/>
        <v>0</v>
      </c>
      <c r="P47" s="15">
        <f t="shared" si="7"/>
        <v>4999.49</v>
      </c>
      <c r="Q47" s="7">
        <v>1</v>
      </c>
      <c r="R47" s="41">
        <v>718.02</v>
      </c>
      <c r="S47" s="41">
        <v>718.02</v>
      </c>
      <c r="T47" s="41">
        <v>718.02</v>
      </c>
      <c r="U47" s="41">
        <v>718.02</v>
      </c>
      <c r="V47" s="41">
        <v>718.02</v>
      </c>
      <c r="W47" s="41">
        <v>718.02</v>
      </c>
      <c r="X47" s="41">
        <v>718.02</v>
      </c>
      <c r="Y47" s="41">
        <v>718.02</v>
      </c>
      <c r="Z47" s="41">
        <v>718.02</v>
      </c>
      <c r="AA47" s="41">
        <v>718.02</v>
      </c>
      <c r="AB47" s="17">
        <v>718.02</v>
      </c>
      <c r="AC47" s="17"/>
      <c r="AD47" s="17"/>
      <c r="AE47" s="52"/>
    </row>
    <row r="48" spans="1:31" s="26" customFormat="1" ht="27" customHeight="1">
      <c r="A48" s="10">
        <v>47</v>
      </c>
      <c r="B48" s="41" t="s">
        <v>143</v>
      </c>
      <c r="C48" s="42" t="s">
        <v>144</v>
      </c>
      <c r="D48" s="42" t="s">
        <v>24</v>
      </c>
      <c r="E48" s="43">
        <v>45196.782037037003</v>
      </c>
      <c r="F48" s="75">
        <f t="shared" si="0"/>
        <v>45170</v>
      </c>
      <c r="G48" s="42" t="s">
        <v>142</v>
      </c>
      <c r="H48" s="15" t="str">
        <f t="shared" si="1"/>
        <v>IPHONE15</v>
      </c>
      <c r="I48" s="42">
        <v>9999</v>
      </c>
      <c r="J48" s="84">
        <f>IFERROR(IF(Q48-R48&gt;0,Q48-R48,0),0)</f>
        <v>0</v>
      </c>
      <c r="K48" s="84">
        <f t="shared" si="2"/>
        <v>0</v>
      </c>
      <c r="L48" s="84">
        <f t="shared" si="3"/>
        <v>0</v>
      </c>
      <c r="M48" s="84">
        <f t="shared" si="4"/>
        <v>0</v>
      </c>
      <c r="N48" s="84">
        <f t="shared" si="5"/>
        <v>1</v>
      </c>
      <c r="O48" s="84">
        <f t="shared" si="6"/>
        <v>1</v>
      </c>
      <c r="P48" s="15">
        <f t="shared" si="7"/>
        <v>5649.4500000000007</v>
      </c>
      <c r="Q48" s="7">
        <v>1208.21</v>
      </c>
      <c r="R48" s="41">
        <v>1208.21</v>
      </c>
      <c r="S48" s="41">
        <v>1208.21</v>
      </c>
      <c r="T48" s="41">
        <v>1208.21</v>
      </c>
      <c r="U48" s="41">
        <v>1208.21</v>
      </c>
      <c r="V48" s="41">
        <v>1208.21</v>
      </c>
      <c r="W48" s="17"/>
      <c r="X48" s="17"/>
      <c r="Y48" s="17"/>
      <c r="Z48" s="17"/>
      <c r="AA48" s="17"/>
      <c r="AB48" s="17"/>
      <c r="AC48" s="17"/>
      <c r="AD48" s="17"/>
      <c r="AE48" s="52"/>
    </row>
    <row r="49" spans="1:31" s="26" customFormat="1" ht="27" customHeight="1">
      <c r="A49" s="10">
        <v>48</v>
      </c>
      <c r="B49" s="41" t="s">
        <v>145</v>
      </c>
      <c r="C49" s="42" t="s">
        <v>146</v>
      </c>
      <c r="D49" s="42" t="s">
        <v>24</v>
      </c>
      <c r="E49" s="43">
        <v>45196.573472222197</v>
      </c>
      <c r="F49" s="75">
        <f t="shared" si="0"/>
        <v>45170</v>
      </c>
      <c r="G49" s="42" t="s">
        <v>30</v>
      </c>
      <c r="H49" s="15" t="str">
        <f t="shared" si="1"/>
        <v>IPHONE14</v>
      </c>
      <c r="I49" s="42">
        <v>9899</v>
      </c>
      <c r="J49" s="84">
        <f>IFERROR(IF(Q49-R49&gt;0,Q49-R49,0),0)</f>
        <v>0</v>
      </c>
      <c r="K49" s="84">
        <f t="shared" si="2"/>
        <v>0</v>
      </c>
      <c r="L49" s="84">
        <f t="shared" si="3"/>
        <v>0</v>
      </c>
      <c r="M49" s="84">
        <f t="shared" si="4"/>
        <v>0</v>
      </c>
      <c r="N49" s="84">
        <f t="shared" si="5"/>
        <v>1</v>
      </c>
      <c r="O49" s="84">
        <f t="shared" si="6"/>
        <v>1</v>
      </c>
      <c r="P49" s="15">
        <f t="shared" si="7"/>
        <v>6434.37</v>
      </c>
      <c r="Q49" s="7">
        <v>1055.8900000000001</v>
      </c>
      <c r="R49" s="41">
        <v>1055.8900000000001</v>
      </c>
      <c r="S49" s="41">
        <v>1055.8900000000001</v>
      </c>
      <c r="T49" s="41">
        <v>1055.8900000000001</v>
      </c>
      <c r="U49" s="41">
        <v>1055.8900000000001</v>
      </c>
      <c r="V49" s="41">
        <v>1055.8900000000001</v>
      </c>
      <c r="W49" s="17"/>
      <c r="X49" s="17"/>
      <c r="Y49" s="17"/>
      <c r="Z49" s="17"/>
      <c r="AA49" s="17"/>
      <c r="AB49" s="17"/>
      <c r="AC49" s="17"/>
      <c r="AD49" s="17"/>
      <c r="AE49" s="52"/>
    </row>
    <row r="50" spans="1:31" s="26" customFormat="1" ht="27" customHeight="1">
      <c r="A50" s="10">
        <v>49</v>
      </c>
      <c r="B50" s="41" t="s">
        <v>147</v>
      </c>
      <c r="C50" s="42" t="s">
        <v>148</v>
      </c>
      <c r="D50" s="42" t="s">
        <v>24</v>
      </c>
      <c r="E50" s="43">
        <v>45196.519826388903</v>
      </c>
      <c r="F50" s="75">
        <f t="shared" si="0"/>
        <v>45170</v>
      </c>
      <c r="G50" s="42" t="s">
        <v>40</v>
      </c>
      <c r="H50" s="15" t="str">
        <f t="shared" si="1"/>
        <v>IPHONE14</v>
      </c>
      <c r="I50" s="42">
        <v>5999</v>
      </c>
      <c r="J50" s="84">
        <f>IFERROR(IF(Q50-R50&gt;0,Q50-R50,0),0)</f>
        <v>297.99999999999994</v>
      </c>
      <c r="K50" s="84">
        <f t="shared" si="2"/>
        <v>1</v>
      </c>
      <c r="L50" s="84">
        <f t="shared" si="3"/>
        <v>0</v>
      </c>
      <c r="M50" s="84">
        <f t="shared" si="4"/>
        <v>0</v>
      </c>
      <c r="N50" s="84">
        <f t="shared" si="5"/>
        <v>1</v>
      </c>
      <c r="O50" s="84">
        <f t="shared" si="6"/>
        <v>0</v>
      </c>
      <c r="P50" s="15">
        <f t="shared" si="7"/>
        <v>2701.55</v>
      </c>
      <c r="Q50" s="7">
        <v>692.93</v>
      </c>
      <c r="R50" s="41">
        <v>394.93</v>
      </c>
      <c r="S50" s="41">
        <v>394.93</v>
      </c>
      <c r="T50" s="41">
        <v>394.93</v>
      </c>
      <c r="U50" s="41">
        <v>394.93</v>
      </c>
      <c r="V50" s="41">
        <v>394.93</v>
      </c>
      <c r="W50" s="41">
        <v>394.93</v>
      </c>
      <c r="X50" s="41">
        <v>394.93</v>
      </c>
      <c r="Y50" s="41">
        <v>394.93</v>
      </c>
      <c r="Z50" s="41">
        <v>394.93</v>
      </c>
      <c r="AA50" s="41">
        <v>394.93</v>
      </c>
      <c r="AB50" s="41">
        <v>394.93</v>
      </c>
      <c r="AC50" s="41"/>
      <c r="AD50" s="41"/>
      <c r="AE50" s="52"/>
    </row>
    <row r="51" spans="1:31" s="26" customFormat="1" ht="27" customHeight="1">
      <c r="A51" s="10">
        <v>50</v>
      </c>
      <c r="B51" s="41" t="s">
        <v>149</v>
      </c>
      <c r="C51" s="42" t="s">
        <v>150</v>
      </c>
      <c r="D51" s="42" t="s">
        <v>24</v>
      </c>
      <c r="E51" s="43">
        <v>45196.503564814797</v>
      </c>
      <c r="F51" s="75">
        <f t="shared" si="0"/>
        <v>45170</v>
      </c>
      <c r="G51" s="42" t="s">
        <v>98</v>
      </c>
      <c r="H51" s="15" t="str">
        <f t="shared" si="1"/>
        <v>IPHONE15</v>
      </c>
      <c r="I51" s="42">
        <v>8999</v>
      </c>
      <c r="J51" s="84">
        <f>IFERROR(IF(Q51-R51&gt;0,Q51-R51,0),0)</f>
        <v>0</v>
      </c>
      <c r="K51" s="84">
        <f t="shared" si="2"/>
        <v>0</v>
      </c>
      <c r="L51" s="84">
        <f t="shared" si="3"/>
        <v>0</v>
      </c>
      <c r="M51" s="84">
        <f t="shared" si="4"/>
        <v>0</v>
      </c>
      <c r="N51" s="84">
        <f t="shared" si="5"/>
        <v>1</v>
      </c>
      <c r="O51" s="84">
        <f t="shared" si="6"/>
        <v>1</v>
      </c>
      <c r="P51" s="15">
        <f t="shared" si="7"/>
        <v>5084.43</v>
      </c>
      <c r="Q51" s="7">
        <v>1087.3800000000001</v>
      </c>
      <c r="R51" s="41">
        <v>1087.3800000000001</v>
      </c>
      <c r="S51" s="41">
        <v>1087.3800000000001</v>
      </c>
      <c r="T51" s="41">
        <v>1087.3800000000001</v>
      </c>
      <c r="U51" s="41">
        <v>1087.3800000000001</v>
      </c>
      <c r="V51" s="41">
        <v>1087.3800000000001</v>
      </c>
      <c r="W51" s="17"/>
      <c r="X51" s="17"/>
      <c r="Y51" s="17"/>
      <c r="Z51" s="17"/>
      <c r="AA51" s="17"/>
      <c r="AB51" s="17"/>
      <c r="AC51" s="17"/>
      <c r="AD51" s="17"/>
      <c r="AE51" s="52"/>
    </row>
    <row r="52" spans="1:31" s="26" customFormat="1" ht="27" customHeight="1">
      <c r="A52" s="10">
        <v>51</v>
      </c>
      <c r="B52" s="41" t="s">
        <v>151</v>
      </c>
      <c r="C52" s="42" t="s">
        <v>152</v>
      </c>
      <c r="D52" s="42" t="s">
        <v>24</v>
      </c>
      <c r="E52" s="43">
        <v>45196.4944791667</v>
      </c>
      <c r="F52" s="75">
        <f t="shared" si="0"/>
        <v>45170</v>
      </c>
      <c r="G52" s="42" t="s">
        <v>25</v>
      </c>
      <c r="H52" s="15" t="str">
        <f t="shared" si="1"/>
        <v>IPHONE14</v>
      </c>
      <c r="I52" s="42">
        <v>8899</v>
      </c>
      <c r="J52" s="84">
        <f>IFERROR(IF(Q52-R52&gt;0,Q52-R52,0),0)</f>
        <v>298</v>
      </c>
      <c r="K52" s="84">
        <f t="shared" si="2"/>
        <v>1</v>
      </c>
      <c r="L52" s="84">
        <f t="shared" si="3"/>
        <v>0</v>
      </c>
      <c r="M52" s="84">
        <f t="shared" si="4"/>
        <v>0</v>
      </c>
      <c r="N52" s="84">
        <f t="shared" si="5"/>
        <v>1</v>
      </c>
      <c r="O52" s="84">
        <f t="shared" si="6"/>
        <v>1</v>
      </c>
      <c r="P52" s="15">
        <f t="shared" si="7"/>
        <v>5486.3300000000017</v>
      </c>
      <c r="Q52" s="7">
        <v>1247.23</v>
      </c>
      <c r="R52" s="41">
        <v>949.23</v>
      </c>
      <c r="S52" s="41">
        <v>949.23</v>
      </c>
      <c r="T52" s="41">
        <v>949.23</v>
      </c>
      <c r="U52" s="41">
        <v>949.23</v>
      </c>
      <c r="V52" s="41">
        <v>949.23</v>
      </c>
      <c r="W52" s="17"/>
      <c r="X52" s="17"/>
      <c r="Y52" s="17"/>
      <c r="Z52" s="17"/>
      <c r="AA52" s="17"/>
      <c r="AB52" s="17"/>
      <c r="AC52" s="17"/>
      <c r="AD52" s="17"/>
      <c r="AE52" s="52"/>
    </row>
    <row r="53" spans="1:31" s="26" customFormat="1" ht="27" customHeight="1">
      <c r="A53" s="10">
        <v>52</v>
      </c>
      <c r="B53" s="41" t="s">
        <v>153</v>
      </c>
      <c r="C53" s="42" t="s">
        <v>154</v>
      </c>
      <c r="D53" s="42" t="s">
        <v>24</v>
      </c>
      <c r="E53" s="43">
        <v>45196.488472222198</v>
      </c>
      <c r="F53" s="75">
        <f t="shared" si="0"/>
        <v>45170</v>
      </c>
      <c r="G53" s="42" t="s">
        <v>30</v>
      </c>
      <c r="H53" s="15" t="str">
        <f t="shared" si="1"/>
        <v>IPHONE14</v>
      </c>
      <c r="I53" s="42">
        <v>9899</v>
      </c>
      <c r="J53" s="84">
        <f>IFERROR(IF(Q53-R53&gt;0,Q53-R53,0),0)</f>
        <v>0</v>
      </c>
      <c r="K53" s="84">
        <f t="shared" si="2"/>
        <v>0</v>
      </c>
      <c r="L53" s="84">
        <f t="shared" si="3"/>
        <v>0</v>
      </c>
      <c r="M53" s="84">
        <f t="shared" si="4"/>
        <v>0</v>
      </c>
      <c r="N53" s="84">
        <f t="shared" si="5"/>
        <v>1</v>
      </c>
      <c r="O53" s="84">
        <f t="shared" si="6"/>
        <v>0</v>
      </c>
      <c r="P53" s="15">
        <f t="shared" si="7"/>
        <v>4949.55</v>
      </c>
      <c r="Q53" s="7">
        <v>651.67999999999995</v>
      </c>
      <c r="R53" s="41">
        <v>651.67999999999995</v>
      </c>
      <c r="S53" s="41">
        <v>651.67999999999995</v>
      </c>
      <c r="T53" s="41">
        <v>651.67999999999995</v>
      </c>
      <c r="U53" s="41">
        <v>651.67999999999995</v>
      </c>
      <c r="V53" s="41">
        <v>651.67999999999995</v>
      </c>
      <c r="W53" s="41">
        <v>651.67999999999995</v>
      </c>
      <c r="X53" s="41">
        <v>651.67999999999995</v>
      </c>
      <c r="Y53" s="41">
        <v>651.67999999999995</v>
      </c>
      <c r="Z53" s="41">
        <v>651.67999999999995</v>
      </c>
      <c r="AA53" s="41">
        <v>651.67999999999995</v>
      </c>
      <c r="AB53" s="41">
        <v>651.67999999999995</v>
      </c>
      <c r="AC53" s="41"/>
      <c r="AD53" s="41"/>
      <c r="AE53" s="52"/>
    </row>
    <row r="54" spans="1:31" s="26" customFormat="1" ht="27" customHeight="1">
      <c r="A54" s="10">
        <v>53</v>
      </c>
      <c r="B54" s="41" t="s">
        <v>155</v>
      </c>
      <c r="C54" s="42" t="s">
        <v>156</v>
      </c>
      <c r="D54" s="42" t="s">
        <v>24</v>
      </c>
      <c r="E54" s="43">
        <v>45196.473518518498</v>
      </c>
      <c r="F54" s="75">
        <f t="shared" si="0"/>
        <v>45170</v>
      </c>
      <c r="G54" s="42" t="s">
        <v>30</v>
      </c>
      <c r="H54" s="15" t="str">
        <f t="shared" si="1"/>
        <v>IPHONE14</v>
      </c>
      <c r="I54" s="42">
        <v>9899</v>
      </c>
      <c r="J54" s="84">
        <f>IFERROR(IF(Q54-R54&gt;0,Q54-R54,0),0)</f>
        <v>398.00000000000011</v>
      </c>
      <c r="K54" s="84">
        <f t="shared" si="2"/>
        <v>1</v>
      </c>
      <c r="L54" s="84">
        <f t="shared" si="3"/>
        <v>0</v>
      </c>
      <c r="M54" s="84">
        <f t="shared" si="4"/>
        <v>0</v>
      </c>
      <c r="N54" s="84">
        <f t="shared" si="5"/>
        <v>1</v>
      </c>
      <c r="O54" s="84">
        <f t="shared" si="6"/>
        <v>0</v>
      </c>
      <c r="P54" s="15">
        <f t="shared" si="7"/>
        <v>4551.5499999999993</v>
      </c>
      <c r="Q54" s="7">
        <v>1049.68</v>
      </c>
      <c r="R54" s="41">
        <v>651.67999999999995</v>
      </c>
      <c r="S54" s="41">
        <v>651.67999999999995</v>
      </c>
      <c r="T54" s="41">
        <v>651.67999999999995</v>
      </c>
      <c r="U54" s="41">
        <v>651.67999999999995</v>
      </c>
      <c r="V54" s="41">
        <v>651.67999999999995</v>
      </c>
      <c r="W54" s="41">
        <v>651.67999999999995</v>
      </c>
      <c r="X54" s="41">
        <v>651.67999999999995</v>
      </c>
      <c r="Y54" s="41">
        <v>651.67999999999995</v>
      </c>
      <c r="Z54" s="41">
        <v>651.67999999999995</v>
      </c>
      <c r="AA54" s="41">
        <v>651.67999999999995</v>
      </c>
      <c r="AB54" s="41">
        <v>651.67999999999995</v>
      </c>
      <c r="AC54" s="41"/>
      <c r="AD54" s="41"/>
      <c r="AE54" s="52"/>
    </row>
    <row r="55" spans="1:31" s="26" customFormat="1" ht="27" customHeight="1">
      <c r="A55" s="10">
        <v>54</v>
      </c>
      <c r="B55" s="41" t="s">
        <v>157</v>
      </c>
      <c r="C55" s="42" t="s">
        <v>158</v>
      </c>
      <c r="D55" s="42" t="s">
        <v>24</v>
      </c>
      <c r="E55" s="43">
        <v>45196.4543402778</v>
      </c>
      <c r="F55" s="75">
        <f t="shared" si="0"/>
        <v>45170</v>
      </c>
      <c r="G55" s="42" t="s">
        <v>30</v>
      </c>
      <c r="H55" s="15" t="str">
        <f t="shared" si="1"/>
        <v>IPHONE14</v>
      </c>
      <c r="I55" s="42">
        <v>9899</v>
      </c>
      <c r="J55" s="84">
        <f>IFERROR(IF(Q55-R55&gt;0,Q55-R55,0),0)</f>
        <v>0</v>
      </c>
      <c r="K55" s="84">
        <f t="shared" si="2"/>
        <v>0</v>
      </c>
      <c r="L55" s="84">
        <f t="shared" si="3"/>
        <v>0</v>
      </c>
      <c r="M55" s="84">
        <f t="shared" si="4"/>
        <v>0</v>
      </c>
      <c r="N55" s="84">
        <f t="shared" si="5"/>
        <v>1</v>
      </c>
      <c r="O55" s="84">
        <f t="shared" si="6"/>
        <v>0</v>
      </c>
      <c r="P55" s="15">
        <f t="shared" si="7"/>
        <v>4949.55</v>
      </c>
      <c r="Q55" s="7">
        <v>651.67999999999995</v>
      </c>
      <c r="R55" s="41">
        <v>651.67999999999995</v>
      </c>
      <c r="S55" s="41">
        <v>651.67999999999995</v>
      </c>
      <c r="T55" s="41">
        <v>651.67999999999995</v>
      </c>
      <c r="U55" s="41">
        <v>651.67999999999995</v>
      </c>
      <c r="V55" s="41">
        <v>651.67999999999995</v>
      </c>
      <c r="W55" s="41">
        <v>651.67999999999995</v>
      </c>
      <c r="X55" s="41">
        <v>651.67999999999995</v>
      </c>
      <c r="Y55" s="41">
        <v>651.67999999999995</v>
      </c>
      <c r="Z55" s="41">
        <v>651.67999999999995</v>
      </c>
      <c r="AA55" s="41">
        <v>651.67999999999995</v>
      </c>
      <c r="AB55" s="41">
        <v>651.67999999999995</v>
      </c>
      <c r="AC55" s="41"/>
      <c r="AD55" s="41"/>
      <c r="AE55" s="52"/>
    </row>
    <row r="56" spans="1:31" s="26" customFormat="1" ht="27" customHeight="1">
      <c r="A56" s="10">
        <v>55</v>
      </c>
      <c r="B56" s="41" t="s">
        <v>159</v>
      </c>
      <c r="C56" s="42" t="s">
        <v>160</v>
      </c>
      <c r="D56" s="42" t="s">
        <v>24</v>
      </c>
      <c r="E56" s="43">
        <v>45196.440532407403</v>
      </c>
      <c r="F56" s="75">
        <f t="shared" si="0"/>
        <v>45170</v>
      </c>
      <c r="G56" s="42" t="s">
        <v>98</v>
      </c>
      <c r="H56" s="15" t="str">
        <f t="shared" si="1"/>
        <v>IPHONE15</v>
      </c>
      <c r="I56" s="42">
        <v>8999</v>
      </c>
      <c r="J56" s="84">
        <f>IFERROR(IF(Q56-R56&gt;0,Q56-R56,0),0)</f>
        <v>0</v>
      </c>
      <c r="K56" s="84">
        <f t="shared" si="2"/>
        <v>0</v>
      </c>
      <c r="L56" s="84">
        <f t="shared" si="3"/>
        <v>0</v>
      </c>
      <c r="M56" s="84">
        <f t="shared" si="4"/>
        <v>0</v>
      </c>
      <c r="N56" s="84">
        <f t="shared" si="5"/>
        <v>1</v>
      </c>
      <c r="O56" s="84">
        <f t="shared" si="6"/>
        <v>1</v>
      </c>
      <c r="P56" s="15">
        <f t="shared" si="7"/>
        <v>5084.43</v>
      </c>
      <c r="Q56" s="7">
        <v>1087.3800000000001</v>
      </c>
      <c r="R56" s="41">
        <v>1087.3800000000001</v>
      </c>
      <c r="S56" s="41">
        <v>1087.3800000000001</v>
      </c>
      <c r="T56" s="41">
        <v>1087.3800000000001</v>
      </c>
      <c r="U56" s="41">
        <v>1087.3800000000001</v>
      </c>
      <c r="V56" s="41">
        <v>1087.3800000000001</v>
      </c>
      <c r="W56" s="17"/>
      <c r="X56" s="17"/>
      <c r="Y56" s="17"/>
      <c r="Z56" s="17"/>
      <c r="AA56" s="17"/>
      <c r="AB56" s="17"/>
      <c r="AC56" s="17"/>
      <c r="AD56" s="17"/>
      <c r="AE56" s="52"/>
    </row>
    <row r="57" spans="1:31" s="26" customFormat="1" ht="27" customHeight="1">
      <c r="A57" s="10">
        <v>56</v>
      </c>
      <c r="B57" s="41" t="s">
        <v>161</v>
      </c>
      <c r="C57" s="42" t="s">
        <v>162</v>
      </c>
      <c r="D57" s="42" t="s">
        <v>24</v>
      </c>
      <c r="E57" s="43">
        <v>45196.428796296299</v>
      </c>
      <c r="F57" s="75">
        <f t="shared" si="0"/>
        <v>45170</v>
      </c>
      <c r="G57" s="42" t="s">
        <v>30</v>
      </c>
      <c r="H57" s="15" t="str">
        <f t="shared" si="1"/>
        <v>IPHONE14</v>
      </c>
      <c r="I57" s="42">
        <v>9899</v>
      </c>
      <c r="J57" s="84">
        <f>IFERROR(IF(Q57-R57&gt;0,Q57-R57,0),0)</f>
        <v>0</v>
      </c>
      <c r="K57" s="84">
        <f t="shared" si="2"/>
        <v>0</v>
      </c>
      <c r="L57" s="84">
        <f t="shared" si="3"/>
        <v>1</v>
      </c>
      <c r="M57" s="84">
        <f t="shared" si="4"/>
        <v>0</v>
      </c>
      <c r="N57" s="84">
        <f t="shared" si="5"/>
        <v>1</v>
      </c>
      <c r="O57" s="84">
        <f t="shared" si="6"/>
        <v>0</v>
      </c>
      <c r="P57" s="15">
        <f t="shared" si="7"/>
        <v>4949.5800000000008</v>
      </c>
      <c r="Q57" s="7">
        <v>1</v>
      </c>
      <c r="R57" s="41">
        <v>710.83</v>
      </c>
      <c r="S57" s="41">
        <v>710.83</v>
      </c>
      <c r="T57" s="41">
        <v>710.83</v>
      </c>
      <c r="U57" s="41">
        <v>710.83</v>
      </c>
      <c r="V57" s="41">
        <v>710.83</v>
      </c>
      <c r="W57" s="41">
        <v>710.83</v>
      </c>
      <c r="X57" s="41">
        <v>710.83</v>
      </c>
      <c r="Y57" s="41">
        <v>710.83</v>
      </c>
      <c r="Z57" s="41">
        <v>710.83</v>
      </c>
      <c r="AA57" s="41">
        <v>710.83</v>
      </c>
      <c r="AB57" s="41">
        <v>710.83</v>
      </c>
      <c r="AC57" s="41"/>
      <c r="AD57" s="41"/>
      <c r="AE57" s="52"/>
    </row>
    <row r="58" spans="1:31" s="26" customFormat="1" ht="27" customHeight="1">
      <c r="A58" s="10">
        <v>57</v>
      </c>
      <c r="B58" s="41" t="s">
        <v>163</v>
      </c>
      <c r="C58" s="42" t="s">
        <v>164</v>
      </c>
      <c r="D58" s="42" t="s">
        <v>24</v>
      </c>
      <c r="E58" s="43">
        <v>45196.424594907403</v>
      </c>
      <c r="F58" s="75">
        <f t="shared" si="0"/>
        <v>45170</v>
      </c>
      <c r="G58" s="42" t="s">
        <v>165</v>
      </c>
      <c r="H58" s="15" t="str">
        <f t="shared" si="1"/>
        <v>其他</v>
      </c>
      <c r="I58" s="42">
        <v>5999</v>
      </c>
      <c r="J58" s="84">
        <f>IFERROR(IF(Q58-R58&gt;0,Q58-R58,0),0)</f>
        <v>0</v>
      </c>
      <c r="K58" s="84">
        <f t="shared" si="2"/>
        <v>0</v>
      </c>
      <c r="L58" s="84">
        <f t="shared" si="3"/>
        <v>1</v>
      </c>
      <c r="M58" s="84">
        <f t="shared" si="4"/>
        <v>0</v>
      </c>
      <c r="N58" s="84">
        <f t="shared" si="5"/>
        <v>1</v>
      </c>
      <c r="O58" s="84">
        <f t="shared" si="6"/>
        <v>0</v>
      </c>
      <c r="P58" s="15">
        <f t="shared" si="7"/>
        <v>2999.5700000000015</v>
      </c>
      <c r="Q58" s="7">
        <v>1</v>
      </c>
      <c r="R58" s="41">
        <v>430.74</v>
      </c>
      <c r="S58" s="41">
        <v>430.74</v>
      </c>
      <c r="T58" s="41">
        <v>430.74</v>
      </c>
      <c r="U58" s="41">
        <v>430.74</v>
      </c>
      <c r="V58" s="41">
        <v>430.74</v>
      </c>
      <c r="W58" s="41">
        <v>430.74</v>
      </c>
      <c r="X58" s="41">
        <v>430.74</v>
      </c>
      <c r="Y58" s="41">
        <v>430.74</v>
      </c>
      <c r="Z58" s="41">
        <v>430.74</v>
      </c>
      <c r="AA58" s="41">
        <v>430.74</v>
      </c>
      <c r="AB58" s="17">
        <v>430.74</v>
      </c>
      <c r="AC58" s="17"/>
      <c r="AD58" s="17"/>
      <c r="AE58" s="52"/>
    </row>
    <row r="59" spans="1:31" s="26" customFormat="1" ht="27" customHeight="1">
      <c r="A59" s="10">
        <v>58</v>
      </c>
      <c r="B59" s="41" t="s">
        <v>166</v>
      </c>
      <c r="C59" s="42" t="s">
        <v>167</v>
      </c>
      <c r="D59" s="42" t="s">
        <v>24</v>
      </c>
      <c r="E59" s="43">
        <v>45196.421747685199</v>
      </c>
      <c r="F59" s="75">
        <f t="shared" si="0"/>
        <v>45170</v>
      </c>
      <c r="G59" s="42" t="s">
        <v>25</v>
      </c>
      <c r="H59" s="15" t="str">
        <f t="shared" si="1"/>
        <v>IPHONE14</v>
      </c>
      <c r="I59" s="42">
        <v>8899</v>
      </c>
      <c r="J59" s="84">
        <f>IFERROR(IF(Q59-R59&gt;0,Q59-R59,0),0)</f>
        <v>298</v>
      </c>
      <c r="K59" s="84">
        <f t="shared" si="2"/>
        <v>1</v>
      </c>
      <c r="L59" s="84">
        <f t="shared" si="3"/>
        <v>0</v>
      </c>
      <c r="M59" s="84">
        <f t="shared" si="4"/>
        <v>0</v>
      </c>
      <c r="N59" s="84">
        <f t="shared" si="5"/>
        <v>1</v>
      </c>
      <c r="O59" s="84">
        <f t="shared" si="6"/>
        <v>1</v>
      </c>
      <c r="P59" s="15">
        <f t="shared" si="7"/>
        <v>5486.3300000000017</v>
      </c>
      <c r="Q59" s="7">
        <v>1247.23</v>
      </c>
      <c r="R59" s="41">
        <v>949.23</v>
      </c>
      <c r="S59" s="41">
        <v>949.23</v>
      </c>
      <c r="T59" s="41">
        <v>949.23</v>
      </c>
      <c r="U59" s="41">
        <v>949.23</v>
      </c>
      <c r="V59" s="41">
        <v>949.23</v>
      </c>
      <c r="W59" s="17"/>
      <c r="X59" s="17"/>
      <c r="Y59" s="17"/>
      <c r="Z59" s="17"/>
      <c r="AA59" s="17"/>
      <c r="AB59" s="17"/>
      <c r="AC59" s="17"/>
      <c r="AD59" s="17"/>
      <c r="AE59" s="52"/>
    </row>
    <row r="60" spans="1:31" s="26" customFormat="1" ht="27" customHeight="1">
      <c r="A60" s="10">
        <v>59</v>
      </c>
      <c r="B60" s="41" t="s">
        <v>168</v>
      </c>
      <c r="C60" s="42" t="s">
        <v>169</v>
      </c>
      <c r="D60" s="42" t="s">
        <v>24</v>
      </c>
      <c r="E60" s="43">
        <v>45196.395405092597</v>
      </c>
      <c r="F60" s="75">
        <f t="shared" si="0"/>
        <v>45170</v>
      </c>
      <c r="G60" s="42" t="s">
        <v>30</v>
      </c>
      <c r="H60" s="15" t="str">
        <f t="shared" si="1"/>
        <v>IPHONE14</v>
      </c>
      <c r="I60" s="42">
        <v>9899</v>
      </c>
      <c r="J60" s="84">
        <f>IFERROR(IF(Q60-R60&gt;0,Q60-R60,0),0)</f>
        <v>398</v>
      </c>
      <c r="K60" s="84">
        <f t="shared" si="2"/>
        <v>1</v>
      </c>
      <c r="L60" s="84">
        <f t="shared" si="3"/>
        <v>0</v>
      </c>
      <c r="M60" s="84">
        <f t="shared" si="4"/>
        <v>0</v>
      </c>
      <c r="N60" s="84">
        <f t="shared" si="5"/>
        <v>1</v>
      </c>
      <c r="O60" s="84">
        <f t="shared" si="6"/>
        <v>1</v>
      </c>
      <c r="P60" s="15">
        <f t="shared" si="7"/>
        <v>6036.37</v>
      </c>
      <c r="Q60" s="7">
        <v>1453.89</v>
      </c>
      <c r="R60" s="41">
        <v>1055.8900000000001</v>
      </c>
      <c r="S60" s="41">
        <v>1055.8900000000001</v>
      </c>
      <c r="T60" s="41">
        <v>1055.8900000000001</v>
      </c>
      <c r="U60" s="41">
        <v>1055.8900000000001</v>
      </c>
      <c r="V60" s="41">
        <v>1055.8900000000001</v>
      </c>
      <c r="W60" s="17"/>
      <c r="X60" s="17"/>
      <c r="Y60" s="17"/>
      <c r="Z60" s="17"/>
      <c r="AA60" s="17"/>
      <c r="AB60" s="17"/>
      <c r="AC60" s="17"/>
      <c r="AD60" s="17"/>
      <c r="AE60" s="52"/>
    </row>
    <row r="61" spans="1:31" s="27" customFormat="1" ht="27" customHeight="1">
      <c r="A61" s="10">
        <v>60</v>
      </c>
      <c r="B61" s="44" t="s">
        <v>170</v>
      </c>
      <c r="C61" s="45" t="s">
        <v>171</v>
      </c>
      <c r="D61" s="46" t="s">
        <v>24</v>
      </c>
      <c r="E61" s="45">
        <v>45195.917893518497</v>
      </c>
      <c r="F61" s="76">
        <f t="shared" si="0"/>
        <v>45170</v>
      </c>
      <c r="G61" s="46" t="s">
        <v>30</v>
      </c>
      <c r="H61" s="15" t="str">
        <f t="shared" si="1"/>
        <v>IPHONE14</v>
      </c>
      <c r="I61" s="46">
        <v>9899</v>
      </c>
      <c r="J61" s="84">
        <f>IFERROR(IF(Q61-R61&gt;0,Q61-R61,0),0)</f>
        <v>0</v>
      </c>
      <c r="K61" s="84">
        <f t="shared" si="2"/>
        <v>0</v>
      </c>
      <c r="L61" s="84">
        <f t="shared" si="3"/>
        <v>0</v>
      </c>
      <c r="M61" s="84">
        <f t="shared" si="4"/>
        <v>0</v>
      </c>
      <c r="N61" s="84">
        <f t="shared" si="5"/>
        <v>1</v>
      </c>
      <c r="O61" s="84">
        <f t="shared" si="6"/>
        <v>0</v>
      </c>
      <c r="P61" s="15">
        <f t="shared" si="7"/>
        <v>4949.55</v>
      </c>
      <c r="Q61" s="7">
        <v>651.67999999999995</v>
      </c>
      <c r="R61" s="44">
        <v>651.67999999999995</v>
      </c>
      <c r="S61" s="44">
        <v>651.67999999999995</v>
      </c>
      <c r="T61" s="44">
        <v>651.67999999999995</v>
      </c>
      <c r="U61" s="44">
        <v>651.67999999999995</v>
      </c>
      <c r="V61" s="44">
        <v>651.67999999999995</v>
      </c>
      <c r="W61" s="44">
        <v>651.67999999999995</v>
      </c>
      <c r="X61" s="44">
        <v>651.67999999999995</v>
      </c>
      <c r="Y61" s="44">
        <v>651.67999999999995</v>
      </c>
      <c r="Z61" s="44">
        <v>651.67999999999995</v>
      </c>
      <c r="AA61" s="44">
        <v>651.67999999999995</v>
      </c>
      <c r="AB61" s="44">
        <v>651.67999999999995</v>
      </c>
      <c r="AC61" s="44"/>
      <c r="AD61" s="44"/>
      <c r="AE61" s="53"/>
    </row>
    <row r="62" spans="1:31" s="27" customFormat="1" ht="27" customHeight="1">
      <c r="A62" s="10">
        <v>61</v>
      </c>
      <c r="B62" s="44" t="s">
        <v>172</v>
      </c>
      <c r="C62" s="45" t="s">
        <v>173</v>
      </c>
      <c r="D62" s="46" t="s">
        <v>24</v>
      </c>
      <c r="E62" s="45">
        <v>45195.744733796302</v>
      </c>
      <c r="F62" s="76">
        <f t="shared" si="0"/>
        <v>45170</v>
      </c>
      <c r="G62" s="46" t="s">
        <v>30</v>
      </c>
      <c r="H62" s="15" t="str">
        <f t="shared" si="1"/>
        <v>IPHONE14</v>
      </c>
      <c r="I62" s="46">
        <v>9899</v>
      </c>
      <c r="J62" s="84">
        <f>IFERROR(IF(Q62-R62&gt;0,Q62-R62,0),0)</f>
        <v>0</v>
      </c>
      <c r="K62" s="84">
        <f t="shared" si="2"/>
        <v>0</v>
      </c>
      <c r="L62" s="84">
        <f t="shared" si="3"/>
        <v>0</v>
      </c>
      <c r="M62" s="84">
        <f t="shared" si="4"/>
        <v>0</v>
      </c>
      <c r="N62" s="84">
        <f t="shared" si="5"/>
        <v>1</v>
      </c>
      <c r="O62" s="84">
        <f t="shared" si="6"/>
        <v>0</v>
      </c>
      <c r="P62" s="15">
        <f t="shared" si="7"/>
        <v>4949.55</v>
      </c>
      <c r="Q62" s="7">
        <v>651.67999999999995</v>
      </c>
      <c r="R62" s="44">
        <v>651.67999999999995</v>
      </c>
      <c r="S62" s="44">
        <v>651.67999999999995</v>
      </c>
      <c r="T62" s="44">
        <v>651.67999999999995</v>
      </c>
      <c r="U62" s="44">
        <v>651.67999999999995</v>
      </c>
      <c r="V62" s="44">
        <v>651.67999999999995</v>
      </c>
      <c r="W62" s="44">
        <v>651.67999999999995</v>
      </c>
      <c r="X62" s="44">
        <v>651.67999999999995</v>
      </c>
      <c r="Y62" s="44">
        <v>651.67999999999995</v>
      </c>
      <c r="Z62" s="44">
        <v>651.67999999999995</v>
      </c>
      <c r="AA62" s="44">
        <v>651.67999999999995</v>
      </c>
      <c r="AB62" s="44">
        <v>651.67999999999995</v>
      </c>
      <c r="AC62" s="44"/>
      <c r="AD62" s="44"/>
      <c r="AE62" s="53"/>
    </row>
    <row r="63" spans="1:31" s="27" customFormat="1" ht="27" customHeight="1">
      <c r="A63" s="10">
        <v>62</v>
      </c>
      <c r="B63" s="44" t="s">
        <v>174</v>
      </c>
      <c r="C63" s="45" t="s">
        <v>175</v>
      </c>
      <c r="D63" s="46" t="s">
        <v>24</v>
      </c>
      <c r="E63" s="45">
        <v>45195.715254629598</v>
      </c>
      <c r="F63" s="76">
        <f t="shared" si="0"/>
        <v>45170</v>
      </c>
      <c r="G63" s="46" t="s">
        <v>30</v>
      </c>
      <c r="H63" s="15" t="str">
        <f t="shared" si="1"/>
        <v>IPHONE14</v>
      </c>
      <c r="I63" s="46">
        <v>9899</v>
      </c>
      <c r="J63" s="84">
        <f>IFERROR(IF(Q63-R63&gt;0,Q63-R63,0),0)</f>
        <v>0</v>
      </c>
      <c r="K63" s="84">
        <f t="shared" si="2"/>
        <v>0</v>
      </c>
      <c r="L63" s="84">
        <f t="shared" si="3"/>
        <v>0</v>
      </c>
      <c r="M63" s="84">
        <f t="shared" si="4"/>
        <v>0</v>
      </c>
      <c r="N63" s="84">
        <f t="shared" si="5"/>
        <v>1</v>
      </c>
      <c r="O63" s="84">
        <f t="shared" si="6"/>
        <v>0</v>
      </c>
      <c r="P63" s="15">
        <f t="shared" si="7"/>
        <v>4949.55</v>
      </c>
      <c r="Q63" s="7">
        <v>651.67999999999995</v>
      </c>
      <c r="R63" s="44">
        <v>651.67999999999995</v>
      </c>
      <c r="S63" s="44">
        <v>651.67999999999995</v>
      </c>
      <c r="T63" s="44">
        <v>651.67999999999995</v>
      </c>
      <c r="U63" s="44">
        <v>651.67999999999995</v>
      </c>
      <c r="V63" s="44">
        <v>651.67999999999995</v>
      </c>
      <c r="W63" s="44">
        <v>651.67999999999995</v>
      </c>
      <c r="X63" s="44">
        <v>651.67999999999995</v>
      </c>
      <c r="Y63" s="44">
        <v>651.67999999999995</v>
      </c>
      <c r="Z63" s="44">
        <v>651.67999999999995</v>
      </c>
      <c r="AA63" s="44">
        <v>651.67999999999995</v>
      </c>
      <c r="AB63" s="44">
        <v>651.67999999999995</v>
      </c>
      <c r="AC63" s="44"/>
      <c r="AD63" s="44"/>
      <c r="AE63" s="53"/>
    </row>
    <row r="64" spans="1:31" s="27" customFormat="1" ht="27" customHeight="1">
      <c r="A64" s="10">
        <v>63</v>
      </c>
      <c r="B64" s="44" t="s">
        <v>176</v>
      </c>
      <c r="C64" s="45" t="s">
        <v>177</v>
      </c>
      <c r="D64" s="46" t="s">
        <v>24</v>
      </c>
      <c r="E64" s="45">
        <v>45195.699201388903</v>
      </c>
      <c r="F64" s="76">
        <f t="shared" si="0"/>
        <v>45170</v>
      </c>
      <c r="G64" s="46" t="s">
        <v>30</v>
      </c>
      <c r="H64" s="15" t="str">
        <f t="shared" si="1"/>
        <v>IPHONE14</v>
      </c>
      <c r="I64" s="46">
        <v>9899</v>
      </c>
      <c r="J64" s="84">
        <f>IFERROR(IF(Q64-R64&gt;0,Q64-R64,0),0)</f>
        <v>0</v>
      </c>
      <c r="K64" s="84">
        <f t="shared" si="2"/>
        <v>0</v>
      </c>
      <c r="L64" s="84">
        <f t="shared" si="3"/>
        <v>0</v>
      </c>
      <c r="M64" s="84">
        <f t="shared" si="4"/>
        <v>0</v>
      </c>
      <c r="N64" s="84">
        <f t="shared" si="5"/>
        <v>1</v>
      </c>
      <c r="O64" s="84">
        <f t="shared" si="6"/>
        <v>0</v>
      </c>
      <c r="P64" s="15">
        <f t="shared" si="7"/>
        <v>4949.55</v>
      </c>
      <c r="Q64" s="7">
        <v>651.67999999999995</v>
      </c>
      <c r="R64" s="44">
        <v>651.67999999999995</v>
      </c>
      <c r="S64" s="44">
        <v>651.67999999999995</v>
      </c>
      <c r="T64" s="44">
        <v>651.67999999999995</v>
      </c>
      <c r="U64" s="44">
        <v>651.67999999999995</v>
      </c>
      <c r="V64" s="44">
        <v>651.67999999999995</v>
      </c>
      <c r="W64" s="44">
        <v>651.67999999999995</v>
      </c>
      <c r="X64" s="44">
        <v>651.67999999999995</v>
      </c>
      <c r="Y64" s="44">
        <v>651.67999999999995</v>
      </c>
      <c r="Z64" s="44">
        <v>651.67999999999995</v>
      </c>
      <c r="AA64" s="44">
        <v>651.67999999999995</v>
      </c>
      <c r="AB64" s="44">
        <v>651.67999999999995</v>
      </c>
      <c r="AC64" s="44"/>
      <c r="AD64" s="44"/>
      <c r="AE64" s="53"/>
    </row>
    <row r="65" spans="1:31" s="27" customFormat="1" ht="27" customHeight="1">
      <c r="A65" s="10">
        <v>64</v>
      </c>
      <c r="B65" s="44" t="s">
        <v>178</v>
      </c>
      <c r="C65" s="45" t="s">
        <v>179</v>
      </c>
      <c r="D65" s="46" t="s">
        <v>24</v>
      </c>
      <c r="E65" s="45">
        <v>45195.682592592602</v>
      </c>
      <c r="F65" s="76">
        <f t="shared" si="0"/>
        <v>45170</v>
      </c>
      <c r="G65" s="46" t="s">
        <v>30</v>
      </c>
      <c r="H65" s="15" t="str">
        <f t="shared" si="1"/>
        <v>IPHONE14</v>
      </c>
      <c r="I65" s="46">
        <v>9899</v>
      </c>
      <c r="J65" s="84">
        <f>IFERROR(IF(Q65-R65&gt;0,Q65-R65,0),0)</f>
        <v>0</v>
      </c>
      <c r="K65" s="84">
        <f t="shared" si="2"/>
        <v>0</v>
      </c>
      <c r="L65" s="84">
        <f t="shared" si="3"/>
        <v>0</v>
      </c>
      <c r="M65" s="84">
        <f t="shared" si="4"/>
        <v>0</v>
      </c>
      <c r="N65" s="84">
        <f t="shared" si="5"/>
        <v>1</v>
      </c>
      <c r="O65" s="84">
        <f t="shared" si="6"/>
        <v>0</v>
      </c>
      <c r="P65" s="15">
        <f t="shared" si="7"/>
        <v>4949.55</v>
      </c>
      <c r="Q65" s="7">
        <v>651.67999999999995</v>
      </c>
      <c r="R65" s="44">
        <v>651.67999999999995</v>
      </c>
      <c r="S65" s="44">
        <v>651.67999999999995</v>
      </c>
      <c r="T65" s="44">
        <v>651.67999999999995</v>
      </c>
      <c r="U65" s="44">
        <v>651.67999999999995</v>
      </c>
      <c r="V65" s="44">
        <v>651.67999999999995</v>
      </c>
      <c r="W65" s="44">
        <v>651.67999999999995</v>
      </c>
      <c r="X65" s="44">
        <v>651.67999999999995</v>
      </c>
      <c r="Y65" s="44">
        <v>651.67999999999995</v>
      </c>
      <c r="Z65" s="44">
        <v>651.67999999999995</v>
      </c>
      <c r="AA65" s="44">
        <v>651.67999999999995</v>
      </c>
      <c r="AB65" s="17">
        <v>651.67999999999995</v>
      </c>
      <c r="AC65" s="17"/>
      <c r="AD65" s="17"/>
      <c r="AE65" s="53"/>
    </row>
    <row r="66" spans="1:31" s="27" customFormat="1" ht="27" customHeight="1">
      <c r="A66" s="10">
        <v>65</v>
      </c>
      <c r="B66" s="44" t="s">
        <v>180</v>
      </c>
      <c r="C66" s="45" t="s">
        <v>181</v>
      </c>
      <c r="D66" s="46" t="s">
        <v>24</v>
      </c>
      <c r="E66" s="45">
        <v>45195.659756944398</v>
      </c>
      <c r="F66" s="76">
        <f t="shared" si="0"/>
        <v>45170</v>
      </c>
      <c r="G66" s="46" t="s">
        <v>30</v>
      </c>
      <c r="H66" s="15" t="str">
        <f t="shared" si="1"/>
        <v>IPHONE14</v>
      </c>
      <c r="I66" s="46">
        <v>9899</v>
      </c>
      <c r="J66" s="84">
        <f>IFERROR(IF(Q66-R66&gt;0,Q66-R66,0),0)</f>
        <v>0</v>
      </c>
      <c r="K66" s="84">
        <f t="shared" si="2"/>
        <v>0</v>
      </c>
      <c r="L66" s="84">
        <f t="shared" si="3"/>
        <v>0</v>
      </c>
      <c r="M66" s="84">
        <f t="shared" si="4"/>
        <v>0</v>
      </c>
      <c r="N66" s="84">
        <f t="shared" si="5"/>
        <v>1</v>
      </c>
      <c r="O66" s="84">
        <f t="shared" si="6"/>
        <v>0</v>
      </c>
      <c r="P66" s="15">
        <f t="shared" si="7"/>
        <v>4949.55</v>
      </c>
      <c r="Q66" s="7">
        <v>651.67999999999995</v>
      </c>
      <c r="R66" s="44">
        <v>651.67999999999995</v>
      </c>
      <c r="S66" s="44">
        <v>651.67999999999995</v>
      </c>
      <c r="T66" s="44">
        <v>651.67999999999995</v>
      </c>
      <c r="U66" s="44">
        <v>651.67999999999995</v>
      </c>
      <c r="V66" s="44">
        <v>651.67999999999995</v>
      </c>
      <c r="W66" s="44">
        <v>651.67999999999995</v>
      </c>
      <c r="X66" s="44">
        <v>651.67999999999995</v>
      </c>
      <c r="Y66" s="44">
        <v>651.67999999999995</v>
      </c>
      <c r="Z66" s="44">
        <v>651.67999999999995</v>
      </c>
      <c r="AA66" s="44">
        <v>651.67999999999995</v>
      </c>
      <c r="AB66" s="44">
        <v>651.67999999999995</v>
      </c>
      <c r="AC66" s="44"/>
      <c r="AD66" s="44"/>
      <c r="AE66" s="53"/>
    </row>
    <row r="67" spans="1:31" s="27" customFormat="1" ht="27" customHeight="1">
      <c r="A67" s="10">
        <v>66</v>
      </c>
      <c r="B67" s="44" t="s">
        <v>182</v>
      </c>
      <c r="C67" s="45" t="s">
        <v>183</v>
      </c>
      <c r="D67" s="46" t="s">
        <v>24</v>
      </c>
      <c r="E67" s="45">
        <v>45195.655289351896</v>
      </c>
      <c r="F67" s="76">
        <f t="shared" ref="F67:F130" si="8">DATE(YEAR(E67),MONTH(E67),"01")</f>
        <v>45170</v>
      </c>
      <c r="G67" s="46" t="s">
        <v>30</v>
      </c>
      <c r="H67" s="15" t="str">
        <f t="shared" ref="H67:H130" si="9">IF(OR(ISNUMBER(SEARCH("IPHONE14",UPPER(G67))),ISNUMBER(SEARCH("IPHONE 14",UPPER(G67))),ISNUMBER(SEARCH("PHONE 14",UPPER(G67)))),"IPHONE14",IF(OR(ISNUMBER(SEARCH("IPHONE15",UPPER(G67))),ISNUMBER(SEARCH("IPHONE 15",UPPER(G67))),ISNUMBER(SEARCH("PHONE 15",UPPER(G67)))),"IPHONE15", "其他") )</f>
        <v>IPHONE14</v>
      </c>
      <c r="I67" s="46">
        <v>9899</v>
      </c>
      <c r="J67" s="84">
        <f t="shared" ref="J67:J130" si="10">IFERROR(IF(Q67-R67&gt;0,Q67-R67,0),0)</f>
        <v>0</v>
      </c>
      <c r="K67" s="84">
        <f t="shared" ref="K67:K130" si="11">IF(J67&gt;0,1,0)</f>
        <v>0</v>
      </c>
      <c r="L67" s="84">
        <f t="shared" ref="L67:L130" si="12">IF(Q67=1,1,0)</f>
        <v>0</v>
      </c>
      <c r="M67" s="84">
        <f t="shared" ref="M67:M130" si="13">IF(ISBLANK(AC67),0,1)</f>
        <v>0</v>
      </c>
      <c r="N67" s="84">
        <f t="shared" ref="N67:N130" si="14">IF(P67="",0,1)</f>
        <v>1</v>
      </c>
      <c r="O67" s="84">
        <f t="shared" ref="O67:O130" si="15">IF(ISBLANK(W67),1,0)</f>
        <v>0</v>
      </c>
      <c r="P67" s="15">
        <f t="shared" ref="P67:P130" si="16">IF(I67*1.29-SUM(Q67:AB67)&lt;100,"",I67*1.29-SUM(Q67:AB67))</f>
        <v>4949.55</v>
      </c>
      <c r="Q67" s="7">
        <v>651.67999999999995</v>
      </c>
      <c r="R67" s="44">
        <v>651.67999999999995</v>
      </c>
      <c r="S67" s="44">
        <v>651.67999999999995</v>
      </c>
      <c r="T67" s="44">
        <v>651.67999999999995</v>
      </c>
      <c r="U67" s="44">
        <v>651.67999999999995</v>
      </c>
      <c r="V67" s="44">
        <v>651.67999999999995</v>
      </c>
      <c r="W67" s="44">
        <v>651.67999999999995</v>
      </c>
      <c r="X67" s="44">
        <v>651.67999999999995</v>
      </c>
      <c r="Y67" s="44">
        <v>651.67999999999995</v>
      </c>
      <c r="Z67" s="44">
        <v>651.67999999999995</v>
      </c>
      <c r="AA67" s="44">
        <v>651.67999999999995</v>
      </c>
      <c r="AB67" s="44">
        <v>651.67999999999995</v>
      </c>
      <c r="AC67" s="44"/>
      <c r="AD67" s="44"/>
      <c r="AE67" s="53"/>
    </row>
    <row r="68" spans="1:31" s="27" customFormat="1" ht="27" customHeight="1">
      <c r="A68" s="10">
        <v>67</v>
      </c>
      <c r="B68" s="44" t="s">
        <v>184</v>
      </c>
      <c r="C68" s="45" t="s">
        <v>100</v>
      </c>
      <c r="D68" s="46" t="s">
        <v>24</v>
      </c>
      <c r="E68" s="45">
        <v>45195.635601851798</v>
      </c>
      <c r="F68" s="76">
        <f t="shared" si="8"/>
        <v>45170</v>
      </c>
      <c r="G68" s="46" t="s">
        <v>30</v>
      </c>
      <c r="H68" s="15" t="str">
        <f t="shared" si="9"/>
        <v>IPHONE14</v>
      </c>
      <c r="I68" s="46">
        <v>9899</v>
      </c>
      <c r="J68" s="84">
        <f t="shared" si="10"/>
        <v>0</v>
      </c>
      <c r="K68" s="84">
        <f t="shared" si="11"/>
        <v>0</v>
      </c>
      <c r="L68" s="84">
        <f t="shared" si="12"/>
        <v>0</v>
      </c>
      <c r="M68" s="84">
        <f t="shared" si="13"/>
        <v>0</v>
      </c>
      <c r="N68" s="84">
        <f t="shared" si="14"/>
        <v>1</v>
      </c>
      <c r="O68" s="84">
        <f t="shared" si="15"/>
        <v>1</v>
      </c>
      <c r="P68" s="15">
        <f t="shared" si="16"/>
        <v>6434.37</v>
      </c>
      <c r="Q68" s="7">
        <v>1055.8900000000001</v>
      </c>
      <c r="R68" s="44">
        <v>1055.8900000000001</v>
      </c>
      <c r="S68" s="44">
        <v>1055.8900000000001</v>
      </c>
      <c r="T68" s="44">
        <v>1055.8900000000001</v>
      </c>
      <c r="U68" s="44">
        <v>1055.8900000000001</v>
      </c>
      <c r="V68" s="44">
        <v>1055.8900000000001</v>
      </c>
      <c r="W68" s="17"/>
      <c r="X68" s="17"/>
      <c r="Y68" s="17"/>
      <c r="Z68" s="17"/>
      <c r="AA68" s="17"/>
      <c r="AB68" s="17"/>
      <c r="AC68" s="17"/>
      <c r="AD68" s="17"/>
      <c r="AE68" s="53"/>
    </row>
    <row r="69" spans="1:31" s="27" customFormat="1" ht="27" customHeight="1">
      <c r="A69" s="10">
        <v>68</v>
      </c>
      <c r="B69" s="44" t="s">
        <v>185</v>
      </c>
      <c r="C69" s="45" t="s">
        <v>186</v>
      </c>
      <c r="D69" s="46" t="s">
        <v>24</v>
      </c>
      <c r="E69" s="45">
        <v>45195.628599536998</v>
      </c>
      <c r="F69" s="76">
        <f t="shared" si="8"/>
        <v>45170</v>
      </c>
      <c r="G69" s="46" t="s">
        <v>30</v>
      </c>
      <c r="H69" s="15" t="str">
        <f t="shared" si="9"/>
        <v>IPHONE14</v>
      </c>
      <c r="I69" s="46">
        <v>9899</v>
      </c>
      <c r="J69" s="84">
        <f t="shared" si="10"/>
        <v>0</v>
      </c>
      <c r="K69" s="84">
        <f t="shared" si="11"/>
        <v>0</v>
      </c>
      <c r="L69" s="84">
        <f t="shared" si="12"/>
        <v>0</v>
      </c>
      <c r="M69" s="84">
        <f t="shared" si="13"/>
        <v>0</v>
      </c>
      <c r="N69" s="84">
        <f t="shared" si="14"/>
        <v>1</v>
      </c>
      <c r="O69" s="84">
        <f t="shared" si="15"/>
        <v>1</v>
      </c>
      <c r="P69" s="15">
        <f t="shared" si="16"/>
        <v>6434.37</v>
      </c>
      <c r="Q69" s="7">
        <v>1055.8900000000001</v>
      </c>
      <c r="R69" s="44">
        <v>1055.8900000000001</v>
      </c>
      <c r="S69" s="44">
        <v>1055.8900000000001</v>
      </c>
      <c r="T69" s="44">
        <v>1055.8900000000001</v>
      </c>
      <c r="U69" s="44">
        <v>1055.8900000000001</v>
      </c>
      <c r="V69" s="44">
        <v>1055.8900000000001</v>
      </c>
      <c r="W69" s="17"/>
      <c r="X69" s="17"/>
      <c r="Y69" s="17"/>
      <c r="Z69" s="17"/>
      <c r="AA69" s="17"/>
      <c r="AB69" s="17"/>
      <c r="AC69" s="17"/>
      <c r="AD69" s="17"/>
      <c r="AE69" s="53"/>
    </row>
    <row r="70" spans="1:31" s="27" customFormat="1" ht="27" customHeight="1">
      <c r="A70" s="10">
        <v>69</v>
      </c>
      <c r="B70" s="44" t="s">
        <v>187</v>
      </c>
      <c r="C70" s="45" t="s">
        <v>188</v>
      </c>
      <c r="D70" s="46" t="s">
        <v>24</v>
      </c>
      <c r="E70" s="45">
        <v>45195.592650462997</v>
      </c>
      <c r="F70" s="76">
        <f t="shared" si="8"/>
        <v>45170</v>
      </c>
      <c r="G70" s="46" t="s">
        <v>30</v>
      </c>
      <c r="H70" s="15" t="str">
        <f t="shared" si="9"/>
        <v>IPHONE14</v>
      </c>
      <c r="I70" s="46">
        <v>9899</v>
      </c>
      <c r="J70" s="84">
        <f t="shared" si="10"/>
        <v>0</v>
      </c>
      <c r="K70" s="84">
        <f t="shared" si="11"/>
        <v>0</v>
      </c>
      <c r="L70" s="84">
        <f t="shared" si="12"/>
        <v>0</v>
      </c>
      <c r="M70" s="84">
        <f t="shared" si="13"/>
        <v>0</v>
      </c>
      <c r="N70" s="84">
        <f t="shared" si="14"/>
        <v>1</v>
      </c>
      <c r="O70" s="84">
        <f t="shared" si="15"/>
        <v>0</v>
      </c>
      <c r="P70" s="15">
        <f t="shared" si="16"/>
        <v>4949.55</v>
      </c>
      <c r="Q70" s="7">
        <v>651.67999999999995</v>
      </c>
      <c r="R70" s="44">
        <v>651.67999999999995</v>
      </c>
      <c r="S70" s="44">
        <v>651.67999999999995</v>
      </c>
      <c r="T70" s="44">
        <v>651.67999999999995</v>
      </c>
      <c r="U70" s="44">
        <v>651.67999999999995</v>
      </c>
      <c r="V70" s="44">
        <v>651.67999999999995</v>
      </c>
      <c r="W70" s="44">
        <v>651.67999999999995</v>
      </c>
      <c r="X70" s="44">
        <v>651.67999999999995</v>
      </c>
      <c r="Y70" s="44">
        <v>651.67999999999995</v>
      </c>
      <c r="Z70" s="44">
        <v>651.67999999999995</v>
      </c>
      <c r="AA70" s="44">
        <v>651.67999999999995</v>
      </c>
      <c r="AB70" s="44">
        <v>651.67999999999995</v>
      </c>
      <c r="AC70" s="44"/>
      <c r="AD70" s="44"/>
      <c r="AE70" s="53"/>
    </row>
    <row r="71" spans="1:31" s="27" customFormat="1" ht="27" customHeight="1">
      <c r="A71" s="10">
        <v>70</v>
      </c>
      <c r="B71" s="44" t="s">
        <v>189</v>
      </c>
      <c r="C71" s="45" t="s">
        <v>190</v>
      </c>
      <c r="D71" s="46" t="s">
        <v>24</v>
      </c>
      <c r="E71" s="45">
        <v>45195.581446759301</v>
      </c>
      <c r="F71" s="76">
        <f t="shared" si="8"/>
        <v>45170</v>
      </c>
      <c r="G71" s="46" t="s">
        <v>98</v>
      </c>
      <c r="H71" s="15" t="str">
        <f t="shared" si="9"/>
        <v>IPHONE15</v>
      </c>
      <c r="I71" s="46">
        <v>8999</v>
      </c>
      <c r="J71" s="84">
        <f t="shared" si="10"/>
        <v>0</v>
      </c>
      <c r="K71" s="84">
        <f t="shared" si="11"/>
        <v>0</v>
      </c>
      <c r="L71" s="84">
        <f t="shared" si="12"/>
        <v>1</v>
      </c>
      <c r="M71" s="84">
        <f t="shared" si="13"/>
        <v>0</v>
      </c>
      <c r="N71" s="84">
        <f t="shared" si="14"/>
        <v>1</v>
      </c>
      <c r="O71" s="84">
        <f t="shared" si="15"/>
        <v>0</v>
      </c>
      <c r="P71" s="15">
        <f t="shared" si="16"/>
        <v>4499.510000000002</v>
      </c>
      <c r="Q71" s="7">
        <v>1</v>
      </c>
      <c r="R71" s="44">
        <v>646.20000000000005</v>
      </c>
      <c r="S71" s="44">
        <v>646.20000000000005</v>
      </c>
      <c r="T71" s="44">
        <v>646.20000000000005</v>
      </c>
      <c r="U71" s="44">
        <v>646.20000000000005</v>
      </c>
      <c r="V71" s="44">
        <v>646.20000000000005</v>
      </c>
      <c r="W71" s="44">
        <v>646.20000000000005</v>
      </c>
      <c r="X71" s="44">
        <v>646.20000000000005</v>
      </c>
      <c r="Y71" s="44">
        <v>646.20000000000005</v>
      </c>
      <c r="Z71" s="44">
        <v>646.20000000000005</v>
      </c>
      <c r="AA71" s="44">
        <v>646.20000000000005</v>
      </c>
      <c r="AB71" s="17">
        <v>646.20000000000005</v>
      </c>
      <c r="AC71" s="17"/>
      <c r="AD71" s="17"/>
      <c r="AE71" s="53"/>
    </row>
    <row r="72" spans="1:31" s="27" customFormat="1" ht="27" customHeight="1">
      <c r="A72" s="10">
        <v>71</v>
      </c>
      <c r="B72" s="44" t="s">
        <v>191</v>
      </c>
      <c r="C72" s="45" t="s">
        <v>192</v>
      </c>
      <c r="D72" s="46" t="s">
        <v>24</v>
      </c>
      <c r="E72" s="45">
        <v>45195.575370370403</v>
      </c>
      <c r="F72" s="76">
        <f t="shared" si="8"/>
        <v>45170</v>
      </c>
      <c r="G72" s="46" t="s">
        <v>30</v>
      </c>
      <c r="H72" s="15" t="str">
        <f t="shared" si="9"/>
        <v>IPHONE14</v>
      </c>
      <c r="I72" s="46">
        <v>9899</v>
      </c>
      <c r="J72" s="84">
        <f t="shared" si="10"/>
        <v>0</v>
      </c>
      <c r="K72" s="84">
        <f t="shared" si="11"/>
        <v>0</v>
      </c>
      <c r="L72" s="84">
        <f t="shared" si="12"/>
        <v>0</v>
      </c>
      <c r="M72" s="84">
        <f t="shared" si="13"/>
        <v>0</v>
      </c>
      <c r="N72" s="84">
        <f t="shared" si="14"/>
        <v>1</v>
      </c>
      <c r="O72" s="84">
        <f t="shared" si="15"/>
        <v>1</v>
      </c>
      <c r="P72" s="15">
        <f t="shared" si="16"/>
        <v>6434.3600000000006</v>
      </c>
      <c r="Q72" s="7">
        <v>527.95000000000005</v>
      </c>
      <c r="R72" s="44">
        <v>1161.48</v>
      </c>
      <c r="S72" s="44">
        <v>1161.48</v>
      </c>
      <c r="T72" s="44">
        <v>1161.48</v>
      </c>
      <c r="U72" s="44">
        <v>1161.48</v>
      </c>
      <c r="V72" s="17">
        <v>1161.48</v>
      </c>
      <c r="W72" s="17"/>
      <c r="X72" s="17"/>
      <c r="Y72" s="17"/>
      <c r="Z72" s="17"/>
      <c r="AA72" s="17"/>
      <c r="AB72" s="17"/>
      <c r="AC72" s="17"/>
      <c r="AD72" s="17"/>
      <c r="AE72" s="53"/>
    </row>
    <row r="73" spans="1:31" s="27" customFormat="1" ht="27" customHeight="1">
      <c r="A73" s="10">
        <v>72</v>
      </c>
      <c r="B73" s="44" t="s">
        <v>193</v>
      </c>
      <c r="C73" s="45" t="s">
        <v>194</v>
      </c>
      <c r="D73" s="46" t="s">
        <v>24</v>
      </c>
      <c r="E73" s="45">
        <v>45195.527337963002</v>
      </c>
      <c r="F73" s="76">
        <f t="shared" si="8"/>
        <v>45170</v>
      </c>
      <c r="G73" s="46" t="s">
        <v>30</v>
      </c>
      <c r="H73" s="15" t="str">
        <f t="shared" si="9"/>
        <v>IPHONE14</v>
      </c>
      <c r="I73" s="46">
        <v>9899</v>
      </c>
      <c r="J73" s="84">
        <f t="shared" si="10"/>
        <v>0</v>
      </c>
      <c r="K73" s="84">
        <f t="shared" si="11"/>
        <v>0</v>
      </c>
      <c r="L73" s="84">
        <f t="shared" si="12"/>
        <v>0</v>
      </c>
      <c r="M73" s="84">
        <f t="shared" si="13"/>
        <v>0</v>
      </c>
      <c r="N73" s="84">
        <f t="shared" si="14"/>
        <v>1</v>
      </c>
      <c r="O73" s="84">
        <f t="shared" si="15"/>
        <v>1</v>
      </c>
      <c r="P73" s="15">
        <f t="shared" si="16"/>
        <v>6434.37</v>
      </c>
      <c r="Q73" s="7">
        <v>1055.8900000000001</v>
      </c>
      <c r="R73" s="17">
        <v>1055.8900000000001</v>
      </c>
      <c r="S73" s="44">
        <v>1055.8900000000001</v>
      </c>
      <c r="T73" s="44">
        <v>1055.8900000000001</v>
      </c>
      <c r="U73" s="44">
        <v>1055.8900000000001</v>
      </c>
      <c r="V73" s="44">
        <v>1055.8900000000001</v>
      </c>
      <c r="W73" s="17"/>
      <c r="X73" s="17"/>
      <c r="Y73" s="17"/>
      <c r="Z73" s="17"/>
      <c r="AA73" s="17"/>
      <c r="AB73" s="17"/>
      <c r="AC73" s="17"/>
      <c r="AD73" s="17"/>
      <c r="AE73" s="53"/>
    </row>
    <row r="74" spans="1:31" s="27" customFormat="1" ht="27" customHeight="1">
      <c r="A74" s="10">
        <v>73</v>
      </c>
      <c r="B74" s="44" t="s">
        <v>195</v>
      </c>
      <c r="C74" s="45" t="s">
        <v>196</v>
      </c>
      <c r="D74" s="46" t="s">
        <v>24</v>
      </c>
      <c r="E74" s="45">
        <v>45195.446921296301</v>
      </c>
      <c r="F74" s="76">
        <f t="shared" si="8"/>
        <v>45170</v>
      </c>
      <c r="G74" s="46" t="s">
        <v>30</v>
      </c>
      <c r="H74" s="15" t="str">
        <f t="shared" si="9"/>
        <v>IPHONE14</v>
      </c>
      <c r="I74" s="46">
        <v>9899</v>
      </c>
      <c r="J74" s="84">
        <f t="shared" si="10"/>
        <v>0</v>
      </c>
      <c r="K74" s="84">
        <f t="shared" si="11"/>
        <v>0</v>
      </c>
      <c r="L74" s="84">
        <f t="shared" si="12"/>
        <v>1</v>
      </c>
      <c r="M74" s="84">
        <f t="shared" si="13"/>
        <v>0</v>
      </c>
      <c r="N74" s="84">
        <f t="shared" si="14"/>
        <v>1</v>
      </c>
      <c r="O74" s="84">
        <f t="shared" si="15"/>
        <v>0</v>
      </c>
      <c r="P74" s="15">
        <f t="shared" si="16"/>
        <v>4949.5800000000008</v>
      </c>
      <c r="Q74" s="7">
        <v>1</v>
      </c>
      <c r="R74" s="44">
        <v>710.83</v>
      </c>
      <c r="S74" s="44">
        <v>710.83</v>
      </c>
      <c r="T74" s="44">
        <v>710.83</v>
      </c>
      <c r="U74" s="44">
        <v>710.83</v>
      </c>
      <c r="V74" s="44">
        <v>710.83</v>
      </c>
      <c r="W74" s="44">
        <v>710.83</v>
      </c>
      <c r="X74" s="44">
        <v>710.83</v>
      </c>
      <c r="Y74" s="44">
        <v>710.83</v>
      </c>
      <c r="Z74" s="44">
        <v>710.83</v>
      </c>
      <c r="AA74" s="17">
        <v>710.83</v>
      </c>
      <c r="AB74" s="17">
        <v>710.83</v>
      </c>
      <c r="AC74" s="17"/>
      <c r="AD74" s="17"/>
      <c r="AE74" s="53"/>
    </row>
    <row r="75" spans="1:31" s="27" customFormat="1" ht="27" customHeight="1">
      <c r="A75" s="10">
        <v>74</v>
      </c>
      <c r="B75" s="44" t="s">
        <v>197</v>
      </c>
      <c r="C75" s="45" t="s">
        <v>198</v>
      </c>
      <c r="D75" s="46" t="s">
        <v>24</v>
      </c>
      <c r="E75" s="45">
        <v>45195.437083333301</v>
      </c>
      <c r="F75" s="76">
        <f t="shared" si="8"/>
        <v>45170</v>
      </c>
      <c r="G75" s="46" t="s">
        <v>30</v>
      </c>
      <c r="H75" s="15" t="str">
        <f t="shared" si="9"/>
        <v>IPHONE14</v>
      </c>
      <c r="I75" s="46">
        <v>9899</v>
      </c>
      <c r="J75" s="84">
        <f t="shared" si="10"/>
        <v>0</v>
      </c>
      <c r="K75" s="84">
        <f t="shared" si="11"/>
        <v>0</v>
      </c>
      <c r="L75" s="84">
        <f t="shared" si="12"/>
        <v>0</v>
      </c>
      <c r="M75" s="84">
        <f t="shared" si="13"/>
        <v>0</v>
      </c>
      <c r="N75" s="84">
        <f t="shared" si="14"/>
        <v>1</v>
      </c>
      <c r="O75" s="84">
        <f t="shared" si="15"/>
        <v>1</v>
      </c>
      <c r="P75" s="15">
        <f t="shared" si="16"/>
        <v>6434.37</v>
      </c>
      <c r="Q75" s="7">
        <v>1055.8900000000001</v>
      </c>
      <c r="R75" s="44">
        <v>1055.8900000000001</v>
      </c>
      <c r="S75" s="44">
        <v>1055.8900000000001</v>
      </c>
      <c r="T75" s="44">
        <v>1055.8900000000001</v>
      </c>
      <c r="U75" s="44">
        <v>1055.8900000000001</v>
      </c>
      <c r="V75" s="44">
        <v>1055.8900000000001</v>
      </c>
      <c r="W75" s="17"/>
      <c r="X75" s="17"/>
      <c r="Y75" s="17"/>
      <c r="Z75" s="17"/>
      <c r="AA75" s="17"/>
      <c r="AB75" s="17"/>
      <c r="AC75" s="17"/>
      <c r="AD75" s="17"/>
      <c r="AE75" s="53"/>
    </row>
    <row r="76" spans="1:31" s="27" customFormat="1" ht="27" customHeight="1">
      <c r="A76" s="10">
        <v>75</v>
      </c>
      <c r="B76" s="44" t="s">
        <v>199</v>
      </c>
      <c r="C76" s="45" t="s">
        <v>200</v>
      </c>
      <c r="D76" s="46" t="s">
        <v>24</v>
      </c>
      <c r="E76" s="45">
        <v>45195.433946759302</v>
      </c>
      <c r="F76" s="76">
        <f t="shared" si="8"/>
        <v>45170</v>
      </c>
      <c r="G76" s="46" t="s">
        <v>30</v>
      </c>
      <c r="H76" s="15" t="str">
        <f t="shared" si="9"/>
        <v>IPHONE14</v>
      </c>
      <c r="I76" s="46">
        <v>9899</v>
      </c>
      <c r="J76" s="84">
        <f t="shared" si="10"/>
        <v>0</v>
      </c>
      <c r="K76" s="84">
        <f t="shared" si="11"/>
        <v>0</v>
      </c>
      <c r="L76" s="84">
        <f t="shared" si="12"/>
        <v>0</v>
      </c>
      <c r="M76" s="84">
        <f t="shared" si="13"/>
        <v>0</v>
      </c>
      <c r="N76" s="84">
        <f t="shared" si="14"/>
        <v>1</v>
      </c>
      <c r="O76" s="84">
        <f t="shared" si="15"/>
        <v>0</v>
      </c>
      <c r="P76" s="15">
        <f t="shared" si="16"/>
        <v>4949.55</v>
      </c>
      <c r="Q76" s="7">
        <v>651.67999999999995</v>
      </c>
      <c r="R76" s="44">
        <v>651.67999999999995</v>
      </c>
      <c r="S76" s="44">
        <v>651.67999999999995</v>
      </c>
      <c r="T76" s="44">
        <v>651.67999999999995</v>
      </c>
      <c r="U76" s="44">
        <v>651.67999999999995</v>
      </c>
      <c r="V76" s="44">
        <v>651.67999999999995</v>
      </c>
      <c r="W76" s="44">
        <v>651.67999999999995</v>
      </c>
      <c r="X76" s="44">
        <v>651.67999999999995</v>
      </c>
      <c r="Y76" s="44">
        <v>651.67999999999995</v>
      </c>
      <c r="Z76" s="44">
        <v>651.67999999999995</v>
      </c>
      <c r="AA76" s="44">
        <v>651.67999999999995</v>
      </c>
      <c r="AB76" s="44">
        <v>651.67999999999995</v>
      </c>
      <c r="AC76" s="44"/>
      <c r="AD76" s="44"/>
      <c r="AE76" s="53"/>
    </row>
    <row r="77" spans="1:31" s="27" customFormat="1" ht="27" customHeight="1">
      <c r="A77" s="10">
        <v>76</v>
      </c>
      <c r="B77" s="44" t="s">
        <v>201</v>
      </c>
      <c r="C77" s="45" t="s">
        <v>202</v>
      </c>
      <c r="D77" s="46" t="s">
        <v>24</v>
      </c>
      <c r="E77" s="45">
        <v>45195.256087962996</v>
      </c>
      <c r="F77" s="76">
        <f t="shared" si="8"/>
        <v>45170</v>
      </c>
      <c r="G77" s="46" t="s">
        <v>142</v>
      </c>
      <c r="H77" s="15" t="str">
        <f t="shared" si="9"/>
        <v>IPHONE15</v>
      </c>
      <c r="I77" s="46">
        <v>9999</v>
      </c>
      <c r="J77" s="84">
        <f t="shared" si="10"/>
        <v>0</v>
      </c>
      <c r="K77" s="84">
        <f t="shared" si="11"/>
        <v>0</v>
      </c>
      <c r="L77" s="84">
        <f t="shared" si="12"/>
        <v>1</v>
      </c>
      <c r="M77" s="84">
        <f t="shared" si="13"/>
        <v>0</v>
      </c>
      <c r="N77" s="84">
        <f t="shared" si="14"/>
        <v>1</v>
      </c>
      <c r="O77" s="84">
        <f t="shared" si="15"/>
        <v>0</v>
      </c>
      <c r="P77" s="15">
        <f t="shared" si="16"/>
        <v>4999.49</v>
      </c>
      <c r="Q77" s="7">
        <v>1</v>
      </c>
      <c r="R77" s="44">
        <v>718.02</v>
      </c>
      <c r="S77" s="44">
        <v>718.02</v>
      </c>
      <c r="T77" s="44">
        <v>718.02</v>
      </c>
      <c r="U77" s="44">
        <v>718.02</v>
      </c>
      <c r="V77" s="44">
        <v>718.02</v>
      </c>
      <c r="W77" s="44">
        <v>718.02</v>
      </c>
      <c r="X77" s="44">
        <v>718.02</v>
      </c>
      <c r="Y77" s="44">
        <v>718.02</v>
      </c>
      <c r="Z77" s="44">
        <v>718.02</v>
      </c>
      <c r="AA77" s="44">
        <v>718.02</v>
      </c>
      <c r="AB77" s="44">
        <v>718.02</v>
      </c>
      <c r="AC77" s="44"/>
      <c r="AD77" s="44"/>
      <c r="AE77" s="53"/>
    </row>
    <row r="78" spans="1:31" s="27" customFormat="1" ht="27" customHeight="1">
      <c r="A78" s="10">
        <v>77</v>
      </c>
      <c r="B78" s="44" t="s">
        <v>203</v>
      </c>
      <c r="C78" s="45" t="s">
        <v>204</v>
      </c>
      <c r="D78" s="46" t="s">
        <v>24</v>
      </c>
      <c r="E78" s="45">
        <v>45195.186770833301</v>
      </c>
      <c r="F78" s="76">
        <f t="shared" si="8"/>
        <v>45170</v>
      </c>
      <c r="G78" s="46" t="s">
        <v>63</v>
      </c>
      <c r="H78" s="15" t="str">
        <f t="shared" si="9"/>
        <v>IPHONE15</v>
      </c>
      <c r="I78" s="46">
        <v>6999</v>
      </c>
      <c r="J78" s="84">
        <f t="shared" si="10"/>
        <v>0</v>
      </c>
      <c r="K78" s="84">
        <f t="shared" si="11"/>
        <v>0</v>
      </c>
      <c r="L78" s="84">
        <f t="shared" si="12"/>
        <v>0</v>
      </c>
      <c r="M78" s="84">
        <f t="shared" si="13"/>
        <v>0</v>
      </c>
      <c r="N78" s="84">
        <f t="shared" si="14"/>
        <v>1</v>
      </c>
      <c r="O78" s="84">
        <f t="shared" si="15"/>
        <v>0</v>
      </c>
      <c r="P78" s="15">
        <f t="shared" si="16"/>
        <v>3499.4699999999993</v>
      </c>
      <c r="Q78" s="7">
        <v>460.77</v>
      </c>
      <c r="R78" s="44">
        <v>460.77</v>
      </c>
      <c r="S78" s="44">
        <v>460.77</v>
      </c>
      <c r="T78" s="44">
        <v>460.77</v>
      </c>
      <c r="U78" s="44">
        <v>460.77</v>
      </c>
      <c r="V78" s="44">
        <v>460.77</v>
      </c>
      <c r="W78" s="44">
        <v>460.77</v>
      </c>
      <c r="X78" s="44">
        <v>460.77</v>
      </c>
      <c r="Y78" s="44">
        <v>460.77</v>
      </c>
      <c r="Z78" s="44">
        <v>460.77</v>
      </c>
      <c r="AA78" s="44">
        <v>460.77</v>
      </c>
      <c r="AB78" s="44">
        <v>460.77</v>
      </c>
      <c r="AC78" s="44"/>
      <c r="AD78" s="44"/>
      <c r="AE78" s="53"/>
    </row>
    <row r="79" spans="1:31" s="27" customFormat="1" ht="27" customHeight="1">
      <c r="A79" s="10">
        <v>78</v>
      </c>
      <c r="B79" s="44" t="s">
        <v>205</v>
      </c>
      <c r="C79" s="45" t="s">
        <v>206</v>
      </c>
      <c r="D79" s="46" t="s">
        <v>24</v>
      </c>
      <c r="E79" s="45">
        <v>45195.026053240697</v>
      </c>
      <c r="F79" s="76">
        <f t="shared" si="8"/>
        <v>45170</v>
      </c>
      <c r="G79" s="46" t="s">
        <v>30</v>
      </c>
      <c r="H79" s="15" t="str">
        <f t="shared" si="9"/>
        <v>IPHONE14</v>
      </c>
      <c r="I79" s="46">
        <v>9899</v>
      </c>
      <c r="J79" s="84">
        <f t="shared" si="10"/>
        <v>0</v>
      </c>
      <c r="K79" s="84">
        <f t="shared" si="11"/>
        <v>0</v>
      </c>
      <c r="L79" s="84">
        <f t="shared" si="12"/>
        <v>1</v>
      </c>
      <c r="M79" s="84">
        <f t="shared" si="13"/>
        <v>0</v>
      </c>
      <c r="N79" s="84">
        <f t="shared" si="14"/>
        <v>1</v>
      </c>
      <c r="O79" s="84">
        <f t="shared" si="15"/>
        <v>0</v>
      </c>
      <c r="P79" s="15">
        <f t="shared" si="16"/>
        <v>4949.5800000000008</v>
      </c>
      <c r="Q79" s="7">
        <v>1</v>
      </c>
      <c r="R79" s="44">
        <v>710.83</v>
      </c>
      <c r="S79" s="44">
        <v>710.83</v>
      </c>
      <c r="T79" s="44">
        <v>710.83</v>
      </c>
      <c r="U79" s="44">
        <v>710.83</v>
      </c>
      <c r="V79" s="44">
        <v>710.83</v>
      </c>
      <c r="W79" s="44">
        <v>710.83</v>
      </c>
      <c r="X79" s="44">
        <v>710.83</v>
      </c>
      <c r="Y79" s="44">
        <v>710.83</v>
      </c>
      <c r="Z79" s="44">
        <v>710.83</v>
      </c>
      <c r="AA79" s="44">
        <v>710.83</v>
      </c>
      <c r="AB79" s="17">
        <v>710.83</v>
      </c>
      <c r="AC79" s="17"/>
      <c r="AD79" s="17"/>
      <c r="AE79" s="53"/>
    </row>
    <row r="80" spans="1:31" s="6" customFormat="1" ht="27" customHeight="1">
      <c r="A80" s="10">
        <v>79</v>
      </c>
      <c r="B80" s="10" t="s">
        <v>207</v>
      </c>
      <c r="C80" s="10" t="s">
        <v>208</v>
      </c>
      <c r="D80" s="15" t="s">
        <v>24</v>
      </c>
      <c r="E80" s="14">
        <v>45194.856041666702</v>
      </c>
      <c r="F80" s="71">
        <f t="shared" si="8"/>
        <v>45170</v>
      </c>
      <c r="G80" s="15" t="s">
        <v>209</v>
      </c>
      <c r="H80" s="15" t="str">
        <f t="shared" si="9"/>
        <v>IPHONE14</v>
      </c>
      <c r="I80" s="15">
        <v>9899</v>
      </c>
      <c r="J80" s="84">
        <f t="shared" si="10"/>
        <v>0</v>
      </c>
      <c r="K80" s="84">
        <f t="shared" si="11"/>
        <v>0</v>
      </c>
      <c r="L80" s="84">
        <f t="shared" si="12"/>
        <v>0</v>
      </c>
      <c r="M80" s="84">
        <f t="shared" si="13"/>
        <v>0</v>
      </c>
      <c r="N80" s="84">
        <f t="shared" si="14"/>
        <v>1</v>
      </c>
      <c r="O80" s="84">
        <f t="shared" si="15"/>
        <v>0</v>
      </c>
      <c r="P80" s="15">
        <f t="shared" si="16"/>
        <v>6674.9100000000017</v>
      </c>
      <c r="Q80" s="7">
        <v>507.9</v>
      </c>
      <c r="R80" s="10">
        <v>507.9</v>
      </c>
      <c r="S80" s="10">
        <v>507.9</v>
      </c>
      <c r="T80" s="10">
        <v>507.9</v>
      </c>
      <c r="U80" s="10">
        <v>507.9</v>
      </c>
      <c r="V80" s="10">
        <v>507.9</v>
      </c>
      <c r="W80" s="10">
        <v>507.9</v>
      </c>
      <c r="X80" s="10">
        <v>507.9</v>
      </c>
      <c r="Y80" s="10">
        <v>507.9</v>
      </c>
      <c r="Z80" s="10">
        <v>507.9</v>
      </c>
      <c r="AA80" s="10">
        <v>507.9</v>
      </c>
      <c r="AB80" s="17">
        <v>507.9</v>
      </c>
      <c r="AC80" s="17"/>
      <c r="AD80" s="17"/>
      <c r="AE80" s="21"/>
    </row>
    <row r="81" spans="1:33" s="6" customFormat="1" ht="27" customHeight="1">
      <c r="A81" s="10">
        <v>80</v>
      </c>
      <c r="B81" s="10" t="s">
        <v>210</v>
      </c>
      <c r="C81" s="10" t="s">
        <v>211</v>
      </c>
      <c r="D81" s="15" t="s">
        <v>24</v>
      </c>
      <c r="E81" s="14">
        <v>45194.772499999999</v>
      </c>
      <c r="F81" s="71">
        <f t="shared" si="8"/>
        <v>45170</v>
      </c>
      <c r="G81" s="15" t="s">
        <v>30</v>
      </c>
      <c r="H81" s="15" t="str">
        <f t="shared" si="9"/>
        <v>IPHONE14</v>
      </c>
      <c r="I81" s="15">
        <v>9899</v>
      </c>
      <c r="J81" s="84">
        <f t="shared" si="10"/>
        <v>0</v>
      </c>
      <c r="K81" s="84">
        <f t="shared" si="11"/>
        <v>0</v>
      </c>
      <c r="L81" s="84">
        <f t="shared" si="12"/>
        <v>0</v>
      </c>
      <c r="M81" s="84">
        <f t="shared" si="13"/>
        <v>0</v>
      </c>
      <c r="N81" s="84">
        <f t="shared" si="14"/>
        <v>1</v>
      </c>
      <c r="O81" s="84">
        <f t="shared" si="15"/>
        <v>1</v>
      </c>
      <c r="P81" s="15">
        <f t="shared" si="16"/>
        <v>6434.37</v>
      </c>
      <c r="Q81" s="7">
        <v>1055.8900000000001</v>
      </c>
      <c r="R81" s="10">
        <v>1055.8900000000001</v>
      </c>
      <c r="S81" s="10">
        <v>1055.8900000000001</v>
      </c>
      <c r="T81" s="10">
        <v>1055.8900000000001</v>
      </c>
      <c r="U81" s="10">
        <v>1055.8900000000001</v>
      </c>
      <c r="V81" s="10">
        <v>1055.8900000000001</v>
      </c>
      <c r="W81" s="17"/>
      <c r="X81" s="17"/>
      <c r="Y81" s="17"/>
      <c r="Z81" s="17"/>
      <c r="AA81" s="17"/>
      <c r="AB81" s="17"/>
      <c r="AC81" s="17"/>
      <c r="AD81" s="17"/>
      <c r="AE81" s="21"/>
    </row>
    <row r="82" spans="1:33" s="6" customFormat="1" ht="27" customHeight="1">
      <c r="A82" s="10">
        <v>81</v>
      </c>
      <c r="B82" s="10" t="s">
        <v>212</v>
      </c>
      <c r="C82" s="10" t="s">
        <v>213</v>
      </c>
      <c r="D82" s="15" t="s">
        <v>24</v>
      </c>
      <c r="E82" s="14">
        <v>45194.7665277778</v>
      </c>
      <c r="F82" s="71">
        <f t="shared" si="8"/>
        <v>45170</v>
      </c>
      <c r="G82" s="15" t="s">
        <v>214</v>
      </c>
      <c r="H82" s="15" t="str">
        <f t="shared" si="9"/>
        <v>IPHONE15</v>
      </c>
      <c r="I82" s="15">
        <v>7999</v>
      </c>
      <c r="J82" s="84">
        <f t="shared" si="10"/>
        <v>0</v>
      </c>
      <c r="K82" s="84">
        <f t="shared" si="11"/>
        <v>0</v>
      </c>
      <c r="L82" s="84">
        <f t="shared" si="12"/>
        <v>0</v>
      </c>
      <c r="M82" s="84">
        <f t="shared" si="13"/>
        <v>0</v>
      </c>
      <c r="N82" s="84">
        <f t="shared" si="14"/>
        <v>1</v>
      </c>
      <c r="O82" s="84">
        <f t="shared" si="15"/>
        <v>0</v>
      </c>
      <c r="P82" s="15">
        <f t="shared" si="16"/>
        <v>3999.5099999999993</v>
      </c>
      <c r="Q82" s="7">
        <v>526.6</v>
      </c>
      <c r="R82" s="10">
        <v>526.6</v>
      </c>
      <c r="S82" s="10">
        <v>526.6</v>
      </c>
      <c r="T82" s="10">
        <v>526.6</v>
      </c>
      <c r="U82" s="10">
        <v>526.6</v>
      </c>
      <c r="V82" s="10">
        <v>526.6</v>
      </c>
      <c r="W82" s="10">
        <v>526.6</v>
      </c>
      <c r="X82" s="10">
        <v>526.6</v>
      </c>
      <c r="Y82" s="10">
        <v>526.6</v>
      </c>
      <c r="Z82" s="10">
        <v>526.6</v>
      </c>
      <c r="AA82" s="10">
        <v>526.6</v>
      </c>
      <c r="AB82" s="10">
        <v>526.6</v>
      </c>
      <c r="AC82" s="10"/>
      <c r="AD82" s="10"/>
      <c r="AE82" s="21"/>
    </row>
    <row r="83" spans="1:33" s="6" customFormat="1" ht="27" customHeight="1">
      <c r="A83" s="10">
        <v>82</v>
      </c>
      <c r="B83" s="10" t="s">
        <v>215</v>
      </c>
      <c r="C83" s="10" t="s">
        <v>216</v>
      </c>
      <c r="D83" s="15" t="s">
        <v>24</v>
      </c>
      <c r="E83" s="14">
        <v>45194.646608796298</v>
      </c>
      <c r="F83" s="71">
        <f t="shared" si="8"/>
        <v>45170</v>
      </c>
      <c r="G83" s="15" t="s">
        <v>30</v>
      </c>
      <c r="H83" s="15" t="str">
        <f t="shared" si="9"/>
        <v>IPHONE14</v>
      </c>
      <c r="I83" s="15">
        <v>9899</v>
      </c>
      <c r="J83" s="84">
        <f t="shared" si="10"/>
        <v>398.00000000000011</v>
      </c>
      <c r="K83" s="84">
        <f t="shared" si="11"/>
        <v>1</v>
      </c>
      <c r="L83" s="84">
        <f t="shared" si="12"/>
        <v>0</v>
      </c>
      <c r="M83" s="84">
        <f t="shared" si="13"/>
        <v>0</v>
      </c>
      <c r="N83" s="84">
        <f t="shared" si="14"/>
        <v>1</v>
      </c>
      <c r="O83" s="84">
        <f t="shared" si="15"/>
        <v>0</v>
      </c>
      <c r="P83" s="15">
        <f t="shared" si="16"/>
        <v>4551.5499999999993</v>
      </c>
      <c r="Q83" s="7">
        <v>1049.68</v>
      </c>
      <c r="R83" s="10">
        <v>651.67999999999995</v>
      </c>
      <c r="S83" s="10">
        <v>651.67999999999995</v>
      </c>
      <c r="T83" s="10">
        <v>651.67999999999995</v>
      </c>
      <c r="U83" s="10">
        <v>651.67999999999995</v>
      </c>
      <c r="V83" s="10">
        <v>651.67999999999995</v>
      </c>
      <c r="W83" s="10">
        <v>651.67999999999995</v>
      </c>
      <c r="X83" s="10">
        <v>651.67999999999995</v>
      </c>
      <c r="Y83" s="10">
        <v>651.67999999999995</v>
      </c>
      <c r="Z83" s="10">
        <v>651.67999999999995</v>
      </c>
      <c r="AA83" s="10">
        <v>651.67999999999995</v>
      </c>
      <c r="AB83" s="17">
        <v>651.67999999999995</v>
      </c>
      <c r="AC83" s="17"/>
      <c r="AD83" s="17"/>
      <c r="AE83" s="21"/>
    </row>
    <row r="84" spans="1:33" s="6" customFormat="1" ht="27" customHeight="1">
      <c r="A84" s="10">
        <v>83</v>
      </c>
      <c r="B84" s="10" t="s">
        <v>217</v>
      </c>
      <c r="C84" s="10" t="s">
        <v>218</v>
      </c>
      <c r="D84" s="15" t="s">
        <v>24</v>
      </c>
      <c r="E84" s="14">
        <v>45194.620104166701</v>
      </c>
      <c r="F84" s="71">
        <f t="shared" si="8"/>
        <v>45170</v>
      </c>
      <c r="G84" s="15" t="s">
        <v>30</v>
      </c>
      <c r="H84" s="15" t="str">
        <f t="shared" si="9"/>
        <v>IPHONE14</v>
      </c>
      <c r="I84" s="15">
        <v>9899</v>
      </c>
      <c r="J84" s="84">
        <f t="shared" si="10"/>
        <v>0</v>
      </c>
      <c r="K84" s="84">
        <f t="shared" si="11"/>
        <v>0</v>
      </c>
      <c r="L84" s="84">
        <f t="shared" si="12"/>
        <v>0</v>
      </c>
      <c r="M84" s="84">
        <f t="shared" si="13"/>
        <v>0</v>
      </c>
      <c r="N84" s="84">
        <f t="shared" si="14"/>
        <v>1</v>
      </c>
      <c r="O84" s="84">
        <f t="shared" si="15"/>
        <v>0</v>
      </c>
      <c r="P84" s="15">
        <f t="shared" si="16"/>
        <v>4949.55</v>
      </c>
      <c r="Q84" s="7">
        <v>651.67999999999995</v>
      </c>
      <c r="R84" s="10">
        <v>651.67999999999995</v>
      </c>
      <c r="S84" s="10">
        <v>651.67999999999995</v>
      </c>
      <c r="T84" s="10">
        <v>651.67999999999995</v>
      </c>
      <c r="U84" s="10">
        <v>651.67999999999995</v>
      </c>
      <c r="V84" s="10">
        <v>651.67999999999995</v>
      </c>
      <c r="W84" s="10">
        <v>651.67999999999995</v>
      </c>
      <c r="X84" s="10">
        <v>651.67999999999995</v>
      </c>
      <c r="Y84" s="10">
        <v>651.67999999999995</v>
      </c>
      <c r="Z84" s="10">
        <v>651.67999999999995</v>
      </c>
      <c r="AA84" s="10">
        <v>651.67999999999995</v>
      </c>
      <c r="AB84" s="17">
        <v>651.67999999999995</v>
      </c>
      <c r="AC84" s="17"/>
      <c r="AD84" s="17"/>
      <c r="AE84" s="21"/>
      <c r="AG84" s="6">
        <f>10327.96+1055.89-8960-50-89.6-1000-527.9</f>
        <v>756.34999999999866</v>
      </c>
    </row>
    <row r="85" spans="1:33" s="6" customFormat="1" ht="27" customHeight="1">
      <c r="A85" s="10">
        <v>84</v>
      </c>
      <c r="B85" s="10" t="s">
        <v>219</v>
      </c>
      <c r="C85" s="10" t="s">
        <v>220</v>
      </c>
      <c r="D85" s="15" t="s">
        <v>24</v>
      </c>
      <c r="E85" s="14">
        <v>45194.607037037</v>
      </c>
      <c r="F85" s="71">
        <f t="shared" si="8"/>
        <v>45170</v>
      </c>
      <c r="G85" s="15" t="s">
        <v>40</v>
      </c>
      <c r="H85" s="15" t="str">
        <f t="shared" si="9"/>
        <v>IPHONE14</v>
      </c>
      <c r="I85" s="15">
        <v>6899</v>
      </c>
      <c r="J85" s="84">
        <f t="shared" si="10"/>
        <v>0</v>
      </c>
      <c r="K85" s="84">
        <f t="shared" si="11"/>
        <v>0</v>
      </c>
      <c r="L85" s="84">
        <f t="shared" si="12"/>
        <v>0</v>
      </c>
      <c r="M85" s="84">
        <f t="shared" si="13"/>
        <v>0</v>
      </c>
      <c r="N85" s="84">
        <f t="shared" si="14"/>
        <v>1</v>
      </c>
      <c r="O85" s="84">
        <f t="shared" si="15"/>
        <v>0</v>
      </c>
      <c r="P85" s="15">
        <f t="shared" si="16"/>
        <v>3449.5500000000011</v>
      </c>
      <c r="Q85" s="7">
        <v>454.18</v>
      </c>
      <c r="R85" s="10">
        <v>454.18</v>
      </c>
      <c r="S85" s="10">
        <v>454.18</v>
      </c>
      <c r="T85" s="10">
        <v>454.18</v>
      </c>
      <c r="U85" s="10">
        <v>454.18</v>
      </c>
      <c r="V85" s="10">
        <v>454.18</v>
      </c>
      <c r="W85" s="10">
        <v>454.18</v>
      </c>
      <c r="X85" s="10">
        <v>454.18</v>
      </c>
      <c r="Y85" s="10">
        <v>454.18</v>
      </c>
      <c r="Z85" s="10">
        <v>454.18</v>
      </c>
      <c r="AA85" s="10">
        <v>454.18</v>
      </c>
      <c r="AB85" s="17">
        <v>454.18</v>
      </c>
      <c r="AC85" s="17"/>
      <c r="AD85" s="17"/>
      <c r="AE85" s="21"/>
    </row>
    <row r="86" spans="1:33" s="6" customFormat="1" ht="27" customHeight="1">
      <c r="A86" s="10">
        <v>85</v>
      </c>
      <c r="B86" s="10" t="s">
        <v>221</v>
      </c>
      <c r="C86" s="10" t="s">
        <v>222</v>
      </c>
      <c r="D86" s="15" t="s">
        <v>24</v>
      </c>
      <c r="E86" s="14">
        <v>45194.601909722202</v>
      </c>
      <c r="F86" s="71">
        <f t="shared" si="8"/>
        <v>45170</v>
      </c>
      <c r="G86" s="15" t="s">
        <v>30</v>
      </c>
      <c r="H86" s="15" t="str">
        <f t="shared" si="9"/>
        <v>IPHONE14</v>
      </c>
      <c r="I86" s="15">
        <v>9899</v>
      </c>
      <c r="J86" s="84">
        <f t="shared" si="10"/>
        <v>0</v>
      </c>
      <c r="K86" s="84">
        <f t="shared" si="11"/>
        <v>0</v>
      </c>
      <c r="L86" s="84">
        <f t="shared" si="12"/>
        <v>0</v>
      </c>
      <c r="M86" s="84">
        <f t="shared" si="13"/>
        <v>0</v>
      </c>
      <c r="N86" s="84">
        <f t="shared" si="14"/>
        <v>1</v>
      </c>
      <c r="O86" s="84">
        <f t="shared" si="15"/>
        <v>0</v>
      </c>
      <c r="P86" s="15">
        <f t="shared" si="16"/>
        <v>4949.55</v>
      </c>
      <c r="Q86" s="7">
        <v>651.67999999999995</v>
      </c>
      <c r="R86" s="10">
        <v>651.67999999999995</v>
      </c>
      <c r="S86" s="10">
        <v>651.67999999999995</v>
      </c>
      <c r="T86" s="10">
        <v>651.67999999999995</v>
      </c>
      <c r="U86" s="10">
        <v>651.67999999999995</v>
      </c>
      <c r="V86" s="10">
        <v>651.67999999999995</v>
      </c>
      <c r="W86" s="10">
        <v>651.67999999999995</v>
      </c>
      <c r="X86" s="10">
        <v>651.67999999999995</v>
      </c>
      <c r="Y86" s="10">
        <v>651.67999999999995</v>
      </c>
      <c r="Z86" s="10">
        <v>651.67999999999995</v>
      </c>
      <c r="AA86" s="10">
        <v>651.67999999999995</v>
      </c>
      <c r="AB86" s="17">
        <v>651.67999999999995</v>
      </c>
      <c r="AC86" s="17"/>
      <c r="AD86" s="17"/>
      <c r="AE86" s="21"/>
      <c r="AG86" s="6">
        <f>10327.96-5048</f>
        <v>5279.9599999999991</v>
      </c>
    </row>
    <row r="87" spans="1:33" s="6" customFormat="1" ht="27" customHeight="1">
      <c r="A87" s="10">
        <v>86</v>
      </c>
      <c r="B87" s="10" t="s">
        <v>223</v>
      </c>
      <c r="C87" s="10" t="s">
        <v>224</v>
      </c>
      <c r="D87" s="15" t="s">
        <v>24</v>
      </c>
      <c r="E87" s="14">
        <v>45194.588888888902</v>
      </c>
      <c r="F87" s="71">
        <f t="shared" si="8"/>
        <v>45170</v>
      </c>
      <c r="G87" s="15" t="s">
        <v>30</v>
      </c>
      <c r="H87" s="15" t="str">
        <f t="shared" si="9"/>
        <v>IPHONE14</v>
      </c>
      <c r="I87" s="15">
        <v>9899</v>
      </c>
      <c r="J87" s="84">
        <f t="shared" si="10"/>
        <v>0</v>
      </c>
      <c r="K87" s="84">
        <f t="shared" si="11"/>
        <v>0</v>
      </c>
      <c r="L87" s="84">
        <f t="shared" si="12"/>
        <v>0</v>
      </c>
      <c r="M87" s="84">
        <f t="shared" si="13"/>
        <v>0</v>
      </c>
      <c r="N87" s="84">
        <f t="shared" si="14"/>
        <v>1</v>
      </c>
      <c r="O87" s="84">
        <f t="shared" si="15"/>
        <v>1</v>
      </c>
      <c r="P87" s="15">
        <f t="shared" si="16"/>
        <v>6434.37</v>
      </c>
      <c r="Q87" s="7">
        <v>1055.8900000000001</v>
      </c>
      <c r="R87" s="10">
        <v>1055.8900000000001</v>
      </c>
      <c r="S87" s="10">
        <v>1055.8900000000001</v>
      </c>
      <c r="T87" s="10">
        <v>1055.8900000000001</v>
      </c>
      <c r="U87" s="10">
        <v>1055.8900000000001</v>
      </c>
      <c r="V87" s="10">
        <v>1055.8900000000001</v>
      </c>
      <c r="W87" s="17"/>
      <c r="X87" s="17"/>
      <c r="Y87" s="17"/>
      <c r="Z87" s="17"/>
      <c r="AA87" s="17"/>
      <c r="AB87" s="17"/>
      <c r="AC87" s="17"/>
      <c r="AD87" s="17"/>
      <c r="AE87" s="21"/>
    </row>
    <row r="88" spans="1:33" s="6" customFormat="1" ht="27" customHeight="1">
      <c r="A88" s="10">
        <v>87</v>
      </c>
      <c r="B88" s="10" t="s">
        <v>225</v>
      </c>
      <c r="C88" s="10" t="s">
        <v>226</v>
      </c>
      <c r="D88" s="15" t="s">
        <v>24</v>
      </c>
      <c r="E88" s="14">
        <v>45194.503206018497</v>
      </c>
      <c r="F88" s="71">
        <f t="shared" si="8"/>
        <v>45170</v>
      </c>
      <c r="G88" s="15" t="s">
        <v>30</v>
      </c>
      <c r="H88" s="15" t="str">
        <f t="shared" si="9"/>
        <v>IPHONE14</v>
      </c>
      <c r="I88" s="15">
        <v>9899</v>
      </c>
      <c r="J88" s="84">
        <f t="shared" si="10"/>
        <v>0</v>
      </c>
      <c r="K88" s="84">
        <f t="shared" si="11"/>
        <v>0</v>
      </c>
      <c r="L88" s="84">
        <f t="shared" si="12"/>
        <v>0</v>
      </c>
      <c r="M88" s="84">
        <f t="shared" si="13"/>
        <v>0</v>
      </c>
      <c r="N88" s="84">
        <f t="shared" si="14"/>
        <v>1</v>
      </c>
      <c r="O88" s="84">
        <f t="shared" si="15"/>
        <v>0</v>
      </c>
      <c r="P88" s="15">
        <f t="shared" si="16"/>
        <v>4551.5800000000017</v>
      </c>
      <c r="Q88" s="7">
        <v>399</v>
      </c>
      <c r="R88" s="10">
        <v>710.83</v>
      </c>
      <c r="S88" s="10">
        <v>710.83</v>
      </c>
      <c r="T88" s="10">
        <v>710.83</v>
      </c>
      <c r="U88" s="10">
        <v>710.83</v>
      </c>
      <c r="V88" s="10">
        <v>710.83</v>
      </c>
      <c r="W88" s="10">
        <v>710.83</v>
      </c>
      <c r="X88" s="10">
        <v>710.83</v>
      </c>
      <c r="Y88" s="10">
        <v>710.83</v>
      </c>
      <c r="Z88" s="10">
        <v>710.83</v>
      </c>
      <c r="AA88" s="10">
        <v>710.83</v>
      </c>
      <c r="AB88" s="10">
        <v>710.83</v>
      </c>
      <c r="AC88" s="10"/>
      <c r="AD88" s="10"/>
      <c r="AE88" s="21"/>
    </row>
    <row r="89" spans="1:33" s="6" customFormat="1" ht="27" customHeight="1">
      <c r="A89" s="10">
        <v>88</v>
      </c>
      <c r="B89" s="10" t="s">
        <v>227</v>
      </c>
      <c r="C89" s="10" t="s">
        <v>228</v>
      </c>
      <c r="D89" s="15" t="s">
        <v>24</v>
      </c>
      <c r="E89" s="14">
        <v>45194.496493055602</v>
      </c>
      <c r="F89" s="71">
        <f t="shared" si="8"/>
        <v>45170</v>
      </c>
      <c r="G89" s="15" t="s">
        <v>30</v>
      </c>
      <c r="H89" s="15" t="str">
        <f t="shared" si="9"/>
        <v>IPHONE14</v>
      </c>
      <c r="I89" s="15">
        <v>9899</v>
      </c>
      <c r="J89" s="84">
        <f t="shared" si="10"/>
        <v>398</v>
      </c>
      <c r="K89" s="84">
        <f t="shared" si="11"/>
        <v>1</v>
      </c>
      <c r="L89" s="84">
        <f t="shared" si="12"/>
        <v>0</v>
      </c>
      <c r="M89" s="84">
        <f t="shared" si="13"/>
        <v>0</v>
      </c>
      <c r="N89" s="84">
        <f t="shared" si="14"/>
        <v>1</v>
      </c>
      <c r="O89" s="84">
        <f t="shared" si="15"/>
        <v>1</v>
      </c>
      <c r="P89" s="15">
        <f t="shared" si="16"/>
        <v>6036.37</v>
      </c>
      <c r="Q89" s="7">
        <v>1453.89</v>
      </c>
      <c r="R89" s="10">
        <v>1055.8900000000001</v>
      </c>
      <c r="S89" s="10">
        <v>1055.8900000000001</v>
      </c>
      <c r="T89" s="10">
        <v>1055.8900000000001</v>
      </c>
      <c r="U89" s="10">
        <v>1055.8900000000001</v>
      </c>
      <c r="V89" s="10">
        <v>1055.8900000000001</v>
      </c>
      <c r="W89" s="17"/>
      <c r="X89" s="17"/>
      <c r="Y89" s="17"/>
      <c r="Z89" s="17"/>
      <c r="AA89" s="17"/>
      <c r="AB89" s="17"/>
      <c r="AC89" s="17"/>
      <c r="AD89" s="17"/>
      <c r="AE89" s="21"/>
    </row>
    <row r="90" spans="1:33" s="6" customFormat="1" ht="27" customHeight="1">
      <c r="A90" s="10">
        <v>89</v>
      </c>
      <c r="B90" s="10" t="s">
        <v>229</v>
      </c>
      <c r="C90" s="10" t="s">
        <v>230</v>
      </c>
      <c r="D90" s="15" t="s">
        <v>24</v>
      </c>
      <c r="E90" s="14">
        <v>45194.495370370401</v>
      </c>
      <c r="F90" s="71">
        <f t="shared" si="8"/>
        <v>45170</v>
      </c>
      <c r="G90" s="15" t="s">
        <v>30</v>
      </c>
      <c r="H90" s="15" t="str">
        <f t="shared" si="9"/>
        <v>IPHONE14</v>
      </c>
      <c r="I90" s="15">
        <v>9899</v>
      </c>
      <c r="J90" s="84">
        <f t="shared" si="10"/>
        <v>0</v>
      </c>
      <c r="K90" s="84">
        <f t="shared" si="11"/>
        <v>0</v>
      </c>
      <c r="L90" s="84">
        <f t="shared" si="12"/>
        <v>1</v>
      </c>
      <c r="M90" s="84">
        <f t="shared" si="13"/>
        <v>0</v>
      </c>
      <c r="N90" s="84">
        <f t="shared" si="14"/>
        <v>1</v>
      </c>
      <c r="O90" s="84">
        <f t="shared" si="15"/>
        <v>0</v>
      </c>
      <c r="P90" s="15">
        <f t="shared" si="16"/>
        <v>4949.5800000000008</v>
      </c>
      <c r="Q90" s="7">
        <v>1</v>
      </c>
      <c r="R90" s="10">
        <v>710.83</v>
      </c>
      <c r="S90" s="10">
        <v>710.83</v>
      </c>
      <c r="T90" s="10">
        <v>710.83</v>
      </c>
      <c r="U90" s="10">
        <v>710.83</v>
      </c>
      <c r="V90" s="10">
        <v>710.83</v>
      </c>
      <c r="W90" s="10">
        <v>710.83</v>
      </c>
      <c r="X90" s="10">
        <v>710.83</v>
      </c>
      <c r="Y90" s="10">
        <v>710.83</v>
      </c>
      <c r="Z90" s="10">
        <v>710.83</v>
      </c>
      <c r="AA90" s="10">
        <v>710.83</v>
      </c>
      <c r="AB90" s="10">
        <v>710.83</v>
      </c>
      <c r="AC90" s="10"/>
      <c r="AD90" s="10"/>
      <c r="AE90" s="21"/>
    </row>
    <row r="91" spans="1:33" s="6" customFormat="1" ht="27" customHeight="1">
      <c r="A91" s="10">
        <v>90</v>
      </c>
      <c r="B91" s="10" t="s">
        <v>231</v>
      </c>
      <c r="C91" s="10" t="s">
        <v>232</v>
      </c>
      <c r="D91" s="15" t="s">
        <v>24</v>
      </c>
      <c r="E91" s="14">
        <v>45194.490740740701</v>
      </c>
      <c r="F91" s="71">
        <f t="shared" si="8"/>
        <v>45170</v>
      </c>
      <c r="G91" s="15" t="s">
        <v>30</v>
      </c>
      <c r="H91" s="15" t="str">
        <f t="shared" si="9"/>
        <v>IPHONE14</v>
      </c>
      <c r="I91" s="15">
        <v>9899</v>
      </c>
      <c r="J91" s="84">
        <f t="shared" si="10"/>
        <v>0</v>
      </c>
      <c r="K91" s="84">
        <f t="shared" si="11"/>
        <v>0</v>
      </c>
      <c r="L91" s="84">
        <f t="shared" si="12"/>
        <v>0</v>
      </c>
      <c r="M91" s="84">
        <f t="shared" si="13"/>
        <v>0</v>
      </c>
      <c r="N91" s="84">
        <f t="shared" si="14"/>
        <v>1</v>
      </c>
      <c r="O91" s="84">
        <f t="shared" si="15"/>
        <v>0</v>
      </c>
      <c r="P91" s="15">
        <f t="shared" si="16"/>
        <v>4949.55</v>
      </c>
      <c r="Q91" s="7">
        <v>651.67999999999995</v>
      </c>
      <c r="R91" s="10">
        <v>651.67999999999995</v>
      </c>
      <c r="S91" s="10">
        <v>651.67999999999995</v>
      </c>
      <c r="T91" s="10">
        <v>651.67999999999995</v>
      </c>
      <c r="U91" s="10">
        <v>651.67999999999995</v>
      </c>
      <c r="V91" s="10">
        <v>651.67999999999995</v>
      </c>
      <c r="W91" s="10">
        <v>651.67999999999995</v>
      </c>
      <c r="X91" s="10">
        <v>651.67999999999995</v>
      </c>
      <c r="Y91" s="10">
        <v>651.67999999999995</v>
      </c>
      <c r="Z91" s="10">
        <v>651.67999999999995</v>
      </c>
      <c r="AA91" s="10">
        <v>651.67999999999995</v>
      </c>
      <c r="AB91" s="10">
        <v>651.67999999999995</v>
      </c>
      <c r="AC91" s="10"/>
      <c r="AD91" s="10"/>
      <c r="AE91" s="21"/>
    </row>
    <row r="92" spans="1:33" s="6" customFormat="1" ht="27" customHeight="1">
      <c r="A92" s="10">
        <v>91</v>
      </c>
      <c r="B92" s="10" t="s">
        <v>233</v>
      </c>
      <c r="C92" s="10" t="s">
        <v>234</v>
      </c>
      <c r="D92" s="15" t="s">
        <v>24</v>
      </c>
      <c r="E92" s="14">
        <v>45194.477488425902</v>
      </c>
      <c r="F92" s="71">
        <f t="shared" si="8"/>
        <v>45170</v>
      </c>
      <c r="G92" s="15" t="s">
        <v>30</v>
      </c>
      <c r="H92" s="15" t="str">
        <f t="shared" si="9"/>
        <v>IPHONE14</v>
      </c>
      <c r="I92" s="15">
        <v>9899</v>
      </c>
      <c r="J92" s="84">
        <f t="shared" si="10"/>
        <v>0</v>
      </c>
      <c r="K92" s="84">
        <f t="shared" si="11"/>
        <v>0</v>
      </c>
      <c r="L92" s="84">
        <f t="shared" si="12"/>
        <v>0</v>
      </c>
      <c r="M92" s="84">
        <f t="shared" si="13"/>
        <v>0</v>
      </c>
      <c r="N92" s="84">
        <f t="shared" si="14"/>
        <v>1</v>
      </c>
      <c r="O92" s="84">
        <f t="shared" si="15"/>
        <v>1</v>
      </c>
      <c r="P92" s="15">
        <f t="shared" si="16"/>
        <v>6434.37</v>
      </c>
      <c r="Q92" s="7">
        <v>1055.8900000000001</v>
      </c>
      <c r="R92" s="10">
        <v>1055.8900000000001</v>
      </c>
      <c r="S92" s="10">
        <v>1055.8900000000001</v>
      </c>
      <c r="T92" s="10">
        <v>1055.8900000000001</v>
      </c>
      <c r="U92" s="10">
        <v>1055.8900000000001</v>
      </c>
      <c r="V92" s="10">
        <v>1055.8900000000001</v>
      </c>
      <c r="W92" s="17"/>
      <c r="X92" s="17"/>
      <c r="Y92" s="17"/>
      <c r="Z92" s="17"/>
      <c r="AA92" s="17"/>
      <c r="AB92" s="17"/>
      <c r="AC92" s="17"/>
      <c r="AD92" s="17"/>
      <c r="AE92" s="21"/>
    </row>
    <row r="93" spans="1:33" s="6" customFormat="1" ht="27" customHeight="1">
      <c r="A93" s="10">
        <v>92</v>
      </c>
      <c r="B93" s="10" t="s">
        <v>235</v>
      </c>
      <c r="C93" s="10" t="s">
        <v>236</v>
      </c>
      <c r="D93" s="15" t="s">
        <v>24</v>
      </c>
      <c r="E93" s="14">
        <v>45194.474027777796</v>
      </c>
      <c r="F93" s="71">
        <f t="shared" si="8"/>
        <v>45170</v>
      </c>
      <c r="G93" s="15" t="s">
        <v>30</v>
      </c>
      <c r="H93" s="15" t="str">
        <f t="shared" si="9"/>
        <v>IPHONE14</v>
      </c>
      <c r="I93" s="15">
        <v>9899</v>
      </c>
      <c r="J93" s="84">
        <f t="shared" si="10"/>
        <v>0</v>
      </c>
      <c r="K93" s="84">
        <f t="shared" si="11"/>
        <v>0</v>
      </c>
      <c r="L93" s="84">
        <f t="shared" si="12"/>
        <v>0</v>
      </c>
      <c r="M93" s="84">
        <f t="shared" si="13"/>
        <v>0</v>
      </c>
      <c r="N93" s="84">
        <f t="shared" si="14"/>
        <v>1</v>
      </c>
      <c r="O93" s="84">
        <f t="shared" si="15"/>
        <v>0</v>
      </c>
      <c r="P93" s="15">
        <f t="shared" si="16"/>
        <v>4949.55</v>
      </c>
      <c r="Q93" s="7">
        <v>651.67999999999995</v>
      </c>
      <c r="R93" s="10">
        <v>651.67999999999995</v>
      </c>
      <c r="S93" s="10">
        <v>651.67999999999995</v>
      </c>
      <c r="T93" s="10">
        <v>651.67999999999995</v>
      </c>
      <c r="U93" s="10">
        <v>651.67999999999995</v>
      </c>
      <c r="V93" s="10">
        <v>651.67999999999995</v>
      </c>
      <c r="W93" s="10">
        <v>651.67999999999995</v>
      </c>
      <c r="X93" s="10">
        <v>651.67999999999995</v>
      </c>
      <c r="Y93" s="10">
        <v>651.67999999999995</v>
      </c>
      <c r="Z93" s="10">
        <v>651.67999999999995</v>
      </c>
      <c r="AA93" s="10">
        <v>651.67999999999995</v>
      </c>
      <c r="AB93" s="17">
        <v>651.67999999999995</v>
      </c>
      <c r="AC93" s="17"/>
      <c r="AD93" s="17"/>
      <c r="AE93" s="21"/>
    </row>
    <row r="94" spans="1:33" s="6" customFormat="1" ht="27" customHeight="1">
      <c r="A94" s="10">
        <v>93</v>
      </c>
      <c r="B94" s="10" t="s">
        <v>237</v>
      </c>
      <c r="C94" s="10" t="s">
        <v>238</v>
      </c>
      <c r="D94" s="15" t="s">
        <v>24</v>
      </c>
      <c r="E94" s="14">
        <v>45194.465775463003</v>
      </c>
      <c r="F94" s="71">
        <f t="shared" si="8"/>
        <v>45170</v>
      </c>
      <c r="G94" s="15" t="s">
        <v>30</v>
      </c>
      <c r="H94" s="15" t="str">
        <f t="shared" si="9"/>
        <v>IPHONE14</v>
      </c>
      <c r="I94" s="15">
        <v>9899</v>
      </c>
      <c r="J94" s="84">
        <f t="shared" si="10"/>
        <v>0</v>
      </c>
      <c r="K94" s="84">
        <f t="shared" si="11"/>
        <v>0</v>
      </c>
      <c r="L94" s="84">
        <f t="shared" si="12"/>
        <v>0</v>
      </c>
      <c r="M94" s="84">
        <f t="shared" si="13"/>
        <v>0</v>
      </c>
      <c r="N94" s="84">
        <f t="shared" si="14"/>
        <v>1</v>
      </c>
      <c r="O94" s="84">
        <f t="shared" si="15"/>
        <v>1</v>
      </c>
      <c r="P94" s="15">
        <f t="shared" si="16"/>
        <v>6434.37</v>
      </c>
      <c r="Q94" s="7">
        <v>1055.8900000000001</v>
      </c>
      <c r="R94" s="10">
        <v>1055.8900000000001</v>
      </c>
      <c r="S94" s="10">
        <v>1055.8900000000001</v>
      </c>
      <c r="T94" s="10">
        <v>1055.8900000000001</v>
      </c>
      <c r="U94" s="10">
        <v>1055.8900000000001</v>
      </c>
      <c r="V94" s="10">
        <v>1055.8900000000001</v>
      </c>
      <c r="W94" s="17"/>
      <c r="X94" s="17"/>
      <c r="Y94" s="17"/>
      <c r="Z94" s="17"/>
      <c r="AA94" s="17"/>
      <c r="AB94" s="17"/>
      <c r="AC94" s="17"/>
      <c r="AD94" s="17"/>
      <c r="AE94" s="21"/>
    </row>
    <row r="95" spans="1:33" s="6" customFormat="1" ht="27" customHeight="1">
      <c r="A95" s="10">
        <v>94</v>
      </c>
      <c r="B95" s="10" t="s">
        <v>239</v>
      </c>
      <c r="C95" s="10" t="s">
        <v>240</v>
      </c>
      <c r="D95" s="15" t="s">
        <v>24</v>
      </c>
      <c r="E95" s="14">
        <v>45194.456724536998</v>
      </c>
      <c r="F95" s="71">
        <f t="shared" si="8"/>
        <v>45170</v>
      </c>
      <c r="G95" s="15" t="s">
        <v>30</v>
      </c>
      <c r="H95" s="15" t="str">
        <f t="shared" si="9"/>
        <v>IPHONE14</v>
      </c>
      <c r="I95" s="15">
        <v>9899</v>
      </c>
      <c r="J95" s="84">
        <f t="shared" si="10"/>
        <v>398.00000000000011</v>
      </c>
      <c r="K95" s="84">
        <f t="shared" si="11"/>
        <v>1</v>
      </c>
      <c r="L95" s="84">
        <f t="shared" si="12"/>
        <v>0</v>
      </c>
      <c r="M95" s="84">
        <f t="shared" si="13"/>
        <v>0</v>
      </c>
      <c r="N95" s="84">
        <f t="shared" si="14"/>
        <v>1</v>
      </c>
      <c r="O95" s="84">
        <f t="shared" si="15"/>
        <v>0</v>
      </c>
      <c r="P95" s="15">
        <f t="shared" si="16"/>
        <v>4551.5499999999993</v>
      </c>
      <c r="Q95" s="7">
        <v>1049.68</v>
      </c>
      <c r="R95" s="10">
        <v>651.67999999999995</v>
      </c>
      <c r="S95" s="10">
        <v>651.67999999999995</v>
      </c>
      <c r="T95" s="10">
        <v>651.67999999999995</v>
      </c>
      <c r="U95" s="10">
        <v>651.67999999999995</v>
      </c>
      <c r="V95" s="10">
        <v>651.67999999999995</v>
      </c>
      <c r="W95" s="10">
        <v>651.67999999999995</v>
      </c>
      <c r="X95" s="10">
        <v>651.67999999999995</v>
      </c>
      <c r="Y95" s="10">
        <v>651.67999999999995</v>
      </c>
      <c r="Z95" s="10">
        <v>651.67999999999995</v>
      </c>
      <c r="AA95" s="10">
        <v>651.67999999999995</v>
      </c>
      <c r="AB95" s="10">
        <v>651.67999999999995</v>
      </c>
      <c r="AC95" s="10"/>
      <c r="AD95" s="10"/>
      <c r="AE95" s="21"/>
    </row>
    <row r="96" spans="1:33" s="6" customFormat="1" ht="27" customHeight="1">
      <c r="A96" s="10">
        <v>95</v>
      </c>
      <c r="B96" s="10" t="s">
        <v>241</v>
      </c>
      <c r="C96" s="10" t="s">
        <v>242</v>
      </c>
      <c r="D96" s="15" t="s">
        <v>24</v>
      </c>
      <c r="E96" s="14">
        <v>45194.4542476852</v>
      </c>
      <c r="F96" s="71">
        <f t="shared" si="8"/>
        <v>45170</v>
      </c>
      <c r="G96" s="15" t="s">
        <v>30</v>
      </c>
      <c r="H96" s="15" t="str">
        <f t="shared" si="9"/>
        <v>IPHONE14</v>
      </c>
      <c r="I96" s="15">
        <v>9899</v>
      </c>
      <c r="J96" s="84">
        <f t="shared" si="10"/>
        <v>0</v>
      </c>
      <c r="K96" s="84">
        <f t="shared" si="11"/>
        <v>0</v>
      </c>
      <c r="L96" s="84">
        <f t="shared" si="12"/>
        <v>0</v>
      </c>
      <c r="M96" s="84">
        <f t="shared" si="13"/>
        <v>0</v>
      </c>
      <c r="N96" s="84">
        <f t="shared" si="14"/>
        <v>1</v>
      </c>
      <c r="O96" s="84">
        <f t="shared" si="15"/>
        <v>0</v>
      </c>
      <c r="P96" s="15">
        <f t="shared" si="16"/>
        <v>4949.55</v>
      </c>
      <c r="Q96" s="7">
        <v>651.67999999999995</v>
      </c>
      <c r="R96" s="10">
        <v>651.67999999999995</v>
      </c>
      <c r="S96" s="10">
        <v>651.67999999999995</v>
      </c>
      <c r="T96" s="10">
        <v>651.67999999999995</v>
      </c>
      <c r="U96" s="10">
        <v>651.67999999999995</v>
      </c>
      <c r="V96" s="10">
        <v>651.67999999999995</v>
      </c>
      <c r="W96" s="10">
        <v>651.67999999999995</v>
      </c>
      <c r="X96" s="10">
        <v>651.67999999999995</v>
      </c>
      <c r="Y96" s="10">
        <v>651.67999999999995</v>
      </c>
      <c r="Z96" s="10">
        <v>651.67999999999995</v>
      </c>
      <c r="AA96" s="10">
        <v>651.67999999999995</v>
      </c>
      <c r="AB96" s="10">
        <v>651.67999999999995</v>
      </c>
      <c r="AC96" s="10"/>
      <c r="AD96" s="10"/>
      <c r="AE96" s="21"/>
    </row>
    <row r="97" spans="1:31" s="6" customFormat="1" ht="27" customHeight="1">
      <c r="A97" s="10">
        <v>96</v>
      </c>
      <c r="B97" s="10" t="s">
        <v>243</v>
      </c>
      <c r="C97" s="10" t="s">
        <v>244</v>
      </c>
      <c r="D97" s="15" t="s">
        <v>24</v>
      </c>
      <c r="E97" s="14">
        <v>45194.452824074098</v>
      </c>
      <c r="F97" s="71">
        <f t="shared" si="8"/>
        <v>45170</v>
      </c>
      <c r="G97" s="15" t="s">
        <v>30</v>
      </c>
      <c r="H97" s="15" t="str">
        <f t="shared" si="9"/>
        <v>IPHONE14</v>
      </c>
      <c r="I97" s="15">
        <v>8999</v>
      </c>
      <c r="J97" s="84">
        <f t="shared" si="10"/>
        <v>0</v>
      </c>
      <c r="K97" s="84">
        <f t="shared" si="11"/>
        <v>0</v>
      </c>
      <c r="L97" s="84">
        <f t="shared" si="12"/>
        <v>0</v>
      </c>
      <c r="M97" s="84">
        <f t="shared" si="13"/>
        <v>0</v>
      </c>
      <c r="N97" s="84">
        <f t="shared" si="14"/>
        <v>1</v>
      </c>
      <c r="O97" s="84">
        <f t="shared" si="15"/>
        <v>1</v>
      </c>
      <c r="P97" s="15">
        <f t="shared" si="16"/>
        <v>5849.3700000000008</v>
      </c>
      <c r="Q97" s="7">
        <v>959.89</v>
      </c>
      <c r="R97" s="10">
        <v>959.89</v>
      </c>
      <c r="S97" s="10">
        <v>959.89</v>
      </c>
      <c r="T97" s="10">
        <v>959.89</v>
      </c>
      <c r="U97" s="10">
        <v>959.89</v>
      </c>
      <c r="V97" s="10">
        <v>959.89</v>
      </c>
      <c r="W97" s="17"/>
      <c r="X97" s="17"/>
      <c r="Y97" s="17"/>
      <c r="Z97" s="17"/>
      <c r="AA97" s="17"/>
      <c r="AB97" s="17"/>
      <c r="AC97" s="17"/>
      <c r="AD97" s="17"/>
      <c r="AE97" s="21"/>
    </row>
    <row r="98" spans="1:31" s="6" customFormat="1" ht="27" customHeight="1">
      <c r="A98" s="10">
        <v>97</v>
      </c>
      <c r="B98" s="10" t="s">
        <v>245</v>
      </c>
      <c r="C98" s="10" t="s">
        <v>246</v>
      </c>
      <c r="D98" s="15" t="s">
        <v>24</v>
      </c>
      <c r="E98" s="14">
        <v>45194.435162037</v>
      </c>
      <c r="F98" s="71">
        <f t="shared" si="8"/>
        <v>45170</v>
      </c>
      <c r="G98" s="15" t="s">
        <v>30</v>
      </c>
      <c r="H98" s="15" t="str">
        <f t="shared" si="9"/>
        <v>IPHONE14</v>
      </c>
      <c r="I98" s="15">
        <v>9899</v>
      </c>
      <c r="J98" s="84">
        <f t="shared" si="10"/>
        <v>0</v>
      </c>
      <c r="K98" s="84">
        <f t="shared" si="11"/>
        <v>0</v>
      </c>
      <c r="L98" s="84">
        <f t="shared" si="12"/>
        <v>1</v>
      </c>
      <c r="M98" s="84">
        <f t="shared" si="13"/>
        <v>0</v>
      </c>
      <c r="N98" s="84">
        <f t="shared" si="14"/>
        <v>1</v>
      </c>
      <c r="O98" s="84">
        <f t="shared" si="15"/>
        <v>0</v>
      </c>
      <c r="P98" s="15">
        <f t="shared" si="16"/>
        <v>4949.5800000000008</v>
      </c>
      <c r="Q98" s="7">
        <v>1</v>
      </c>
      <c r="R98" s="10">
        <v>710.83</v>
      </c>
      <c r="S98" s="10">
        <v>710.83</v>
      </c>
      <c r="T98" s="10">
        <v>710.83</v>
      </c>
      <c r="U98" s="10">
        <v>710.83</v>
      </c>
      <c r="V98" s="10">
        <v>710.83</v>
      </c>
      <c r="W98" s="10">
        <v>710.83</v>
      </c>
      <c r="X98" s="10">
        <v>710.83</v>
      </c>
      <c r="Y98" s="10">
        <v>710.83</v>
      </c>
      <c r="Z98" s="10">
        <v>710.83</v>
      </c>
      <c r="AA98" s="17">
        <v>710.83</v>
      </c>
      <c r="AB98" s="17">
        <v>710.83</v>
      </c>
      <c r="AC98" s="17"/>
      <c r="AD98" s="17"/>
      <c r="AE98" s="21"/>
    </row>
    <row r="99" spans="1:31" s="6" customFormat="1" ht="27" customHeight="1">
      <c r="A99" s="10">
        <v>98</v>
      </c>
      <c r="B99" s="54" t="s">
        <v>247</v>
      </c>
      <c r="C99" s="10" t="s">
        <v>248</v>
      </c>
      <c r="D99" s="15" t="s">
        <v>24</v>
      </c>
      <c r="E99" s="14">
        <v>45194.402962963002</v>
      </c>
      <c r="F99" s="71">
        <f t="shared" si="8"/>
        <v>45170</v>
      </c>
      <c r="G99" s="15" t="s">
        <v>142</v>
      </c>
      <c r="H99" s="15" t="str">
        <f t="shared" si="9"/>
        <v>IPHONE15</v>
      </c>
      <c r="I99" s="15">
        <v>9999</v>
      </c>
      <c r="J99" s="84">
        <f t="shared" si="10"/>
        <v>0</v>
      </c>
      <c r="K99" s="84">
        <f t="shared" si="11"/>
        <v>0</v>
      </c>
      <c r="L99" s="84">
        <f t="shared" si="12"/>
        <v>0</v>
      </c>
      <c r="M99" s="84">
        <f t="shared" si="13"/>
        <v>0</v>
      </c>
      <c r="N99" s="84">
        <f t="shared" si="14"/>
        <v>1</v>
      </c>
      <c r="O99" s="84">
        <f t="shared" si="15"/>
        <v>1</v>
      </c>
      <c r="P99" s="15">
        <f t="shared" si="16"/>
        <v>5649.4500000000007</v>
      </c>
      <c r="Q99" s="7">
        <v>1208.21</v>
      </c>
      <c r="R99" s="10">
        <v>1208.21</v>
      </c>
      <c r="S99" s="10">
        <v>1208.21</v>
      </c>
      <c r="T99" s="10">
        <v>1208.21</v>
      </c>
      <c r="U99" s="10">
        <v>1208.21</v>
      </c>
      <c r="V99" s="17">
        <v>1208.21</v>
      </c>
      <c r="W99" s="17"/>
      <c r="X99" s="17"/>
      <c r="Y99" s="17"/>
      <c r="Z99" s="17"/>
      <c r="AA99" s="17"/>
      <c r="AB99" s="17"/>
      <c r="AC99" s="17"/>
      <c r="AD99" s="17"/>
      <c r="AE99" s="21"/>
    </row>
    <row r="100" spans="1:31" s="28" customFormat="1" ht="27" customHeight="1">
      <c r="A100" s="10">
        <v>99</v>
      </c>
      <c r="B100" s="55" t="s">
        <v>249</v>
      </c>
      <c r="C100" s="56" t="s">
        <v>250</v>
      </c>
      <c r="D100" s="56" t="s">
        <v>24</v>
      </c>
      <c r="E100" s="57">
        <v>45193.790416666699</v>
      </c>
      <c r="F100" s="77">
        <f t="shared" si="8"/>
        <v>45170</v>
      </c>
      <c r="G100" s="56" t="s">
        <v>98</v>
      </c>
      <c r="H100" s="15" t="str">
        <f t="shared" si="9"/>
        <v>IPHONE15</v>
      </c>
      <c r="I100" s="56">
        <v>7999</v>
      </c>
      <c r="J100" s="84">
        <f t="shared" si="10"/>
        <v>0</v>
      </c>
      <c r="K100" s="84">
        <f t="shared" si="11"/>
        <v>0</v>
      </c>
      <c r="L100" s="84">
        <f t="shared" si="12"/>
        <v>0</v>
      </c>
      <c r="M100" s="84">
        <f t="shared" si="13"/>
        <v>0</v>
      </c>
      <c r="N100" s="84">
        <f t="shared" si="14"/>
        <v>1</v>
      </c>
      <c r="O100" s="84">
        <f t="shared" si="15"/>
        <v>0</v>
      </c>
      <c r="P100" s="15">
        <f t="shared" si="16"/>
        <v>3999.5099999999993</v>
      </c>
      <c r="Q100" s="7">
        <v>526.6</v>
      </c>
      <c r="R100" s="55">
        <v>526.6</v>
      </c>
      <c r="S100" s="55">
        <v>526.6</v>
      </c>
      <c r="T100" s="55">
        <v>526.6</v>
      </c>
      <c r="U100" s="55">
        <v>526.6</v>
      </c>
      <c r="V100" s="55">
        <v>526.6</v>
      </c>
      <c r="W100" s="55">
        <v>526.6</v>
      </c>
      <c r="X100" s="55">
        <v>526.6</v>
      </c>
      <c r="Y100" s="55">
        <v>526.6</v>
      </c>
      <c r="Z100" s="55">
        <v>526.6</v>
      </c>
      <c r="AA100" s="55">
        <v>526.6</v>
      </c>
      <c r="AB100" s="55">
        <v>526.6</v>
      </c>
      <c r="AC100" s="55"/>
      <c r="AD100" s="55"/>
      <c r="AE100" s="59"/>
    </row>
    <row r="101" spans="1:31" s="28" customFormat="1" ht="27" customHeight="1">
      <c r="A101" s="10">
        <v>100</v>
      </c>
      <c r="B101" s="55" t="s">
        <v>251</v>
      </c>
      <c r="C101" s="56" t="s">
        <v>252</v>
      </c>
      <c r="D101" s="56" t="s">
        <v>24</v>
      </c>
      <c r="E101" s="57">
        <v>45193.612893518497</v>
      </c>
      <c r="F101" s="77">
        <f t="shared" si="8"/>
        <v>45170</v>
      </c>
      <c r="G101" s="56" t="s">
        <v>30</v>
      </c>
      <c r="H101" s="15" t="str">
        <f t="shared" si="9"/>
        <v>IPHONE14</v>
      </c>
      <c r="I101" s="56">
        <v>9899</v>
      </c>
      <c r="J101" s="84">
        <f t="shared" si="10"/>
        <v>398.00000000000011</v>
      </c>
      <c r="K101" s="84">
        <f t="shared" si="11"/>
        <v>1</v>
      </c>
      <c r="L101" s="84">
        <f t="shared" si="12"/>
        <v>0</v>
      </c>
      <c r="M101" s="84">
        <f t="shared" si="13"/>
        <v>0</v>
      </c>
      <c r="N101" s="84">
        <f t="shared" si="14"/>
        <v>1</v>
      </c>
      <c r="O101" s="84">
        <f t="shared" si="15"/>
        <v>0</v>
      </c>
      <c r="P101" s="15">
        <f t="shared" si="16"/>
        <v>4551.5499999999993</v>
      </c>
      <c r="Q101" s="7">
        <v>1049.68</v>
      </c>
      <c r="R101" s="55">
        <v>651.67999999999995</v>
      </c>
      <c r="S101" s="55">
        <v>651.67999999999995</v>
      </c>
      <c r="T101" s="55">
        <v>651.67999999999995</v>
      </c>
      <c r="U101" s="55">
        <v>651.67999999999995</v>
      </c>
      <c r="V101" s="55">
        <v>651.67999999999995</v>
      </c>
      <c r="W101" s="55">
        <v>651.67999999999995</v>
      </c>
      <c r="X101" s="55">
        <v>651.67999999999995</v>
      </c>
      <c r="Y101" s="55">
        <v>651.67999999999995</v>
      </c>
      <c r="Z101" s="55">
        <v>651.67999999999995</v>
      </c>
      <c r="AA101" s="55">
        <v>651.67999999999995</v>
      </c>
      <c r="AB101" s="55">
        <v>651.67999999999995</v>
      </c>
      <c r="AC101" s="55"/>
      <c r="AD101" s="55"/>
      <c r="AE101" s="59"/>
    </row>
    <row r="102" spans="1:31" s="28" customFormat="1" ht="27" customHeight="1">
      <c r="A102" s="10">
        <v>101</v>
      </c>
      <c r="B102" s="55" t="s">
        <v>253</v>
      </c>
      <c r="C102" s="56" t="s">
        <v>254</v>
      </c>
      <c r="D102" s="56" t="s">
        <v>24</v>
      </c>
      <c r="E102" s="57">
        <v>45193.589930555601</v>
      </c>
      <c r="F102" s="77">
        <f t="shared" si="8"/>
        <v>45170</v>
      </c>
      <c r="G102" s="56" t="s">
        <v>30</v>
      </c>
      <c r="H102" s="15" t="str">
        <f t="shared" si="9"/>
        <v>IPHONE14</v>
      </c>
      <c r="I102" s="56">
        <v>9899</v>
      </c>
      <c r="J102" s="84">
        <f t="shared" si="10"/>
        <v>398.00000000000011</v>
      </c>
      <c r="K102" s="84">
        <f t="shared" si="11"/>
        <v>1</v>
      </c>
      <c r="L102" s="84">
        <f t="shared" si="12"/>
        <v>0</v>
      </c>
      <c r="M102" s="84">
        <f t="shared" si="13"/>
        <v>0</v>
      </c>
      <c r="N102" s="84">
        <f t="shared" si="14"/>
        <v>1</v>
      </c>
      <c r="O102" s="84">
        <f t="shared" si="15"/>
        <v>0</v>
      </c>
      <c r="P102" s="15">
        <f t="shared" si="16"/>
        <v>4551.5499999999993</v>
      </c>
      <c r="Q102" s="7">
        <v>1049.68</v>
      </c>
      <c r="R102" s="55">
        <v>651.67999999999995</v>
      </c>
      <c r="S102" s="55">
        <v>651.67999999999995</v>
      </c>
      <c r="T102" s="55">
        <v>651.67999999999995</v>
      </c>
      <c r="U102" s="55">
        <v>651.67999999999995</v>
      </c>
      <c r="V102" s="55">
        <v>651.67999999999995</v>
      </c>
      <c r="W102" s="55">
        <v>651.67999999999995</v>
      </c>
      <c r="X102" s="55">
        <v>651.67999999999995</v>
      </c>
      <c r="Y102" s="55">
        <v>651.67999999999995</v>
      </c>
      <c r="Z102" s="55">
        <v>651.67999999999995</v>
      </c>
      <c r="AA102" s="55">
        <v>651.67999999999995</v>
      </c>
      <c r="AB102" s="55">
        <v>651.67999999999995</v>
      </c>
      <c r="AC102" s="55"/>
      <c r="AD102" s="55"/>
      <c r="AE102" s="59"/>
    </row>
    <row r="103" spans="1:31" s="28" customFormat="1" ht="27" customHeight="1">
      <c r="A103" s="10">
        <v>102</v>
      </c>
      <c r="B103" s="55" t="s">
        <v>255</v>
      </c>
      <c r="C103" s="56" t="s">
        <v>256</v>
      </c>
      <c r="D103" s="56" t="s">
        <v>24</v>
      </c>
      <c r="E103" s="57">
        <v>45193.588298611103</v>
      </c>
      <c r="F103" s="77">
        <f t="shared" si="8"/>
        <v>45170</v>
      </c>
      <c r="G103" s="56" t="s">
        <v>30</v>
      </c>
      <c r="H103" s="15" t="str">
        <f t="shared" si="9"/>
        <v>IPHONE14</v>
      </c>
      <c r="I103" s="56">
        <v>9899</v>
      </c>
      <c r="J103" s="84">
        <f t="shared" si="10"/>
        <v>398</v>
      </c>
      <c r="K103" s="84">
        <f t="shared" si="11"/>
        <v>1</v>
      </c>
      <c r="L103" s="84">
        <f t="shared" si="12"/>
        <v>0</v>
      </c>
      <c r="M103" s="84">
        <f t="shared" si="13"/>
        <v>0</v>
      </c>
      <c r="N103" s="84">
        <f t="shared" si="14"/>
        <v>1</v>
      </c>
      <c r="O103" s="84">
        <f t="shared" si="15"/>
        <v>1</v>
      </c>
      <c r="P103" s="15">
        <f t="shared" si="16"/>
        <v>6036.37</v>
      </c>
      <c r="Q103" s="7">
        <v>1453.89</v>
      </c>
      <c r="R103" s="55">
        <v>1055.8900000000001</v>
      </c>
      <c r="S103" s="55">
        <v>1055.8900000000001</v>
      </c>
      <c r="T103" s="55">
        <v>1055.8900000000001</v>
      </c>
      <c r="U103" s="55">
        <v>1055.8900000000001</v>
      </c>
      <c r="V103" s="55">
        <v>1055.8900000000001</v>
      </c>
      <c r="W103" s="17"/>
      <c r="X103" s="17"/>
      <c r="Y103" s="17"/>
      <c r="Z103" s="17"/>
      <c r="AA103" s="17"/>
      <c r="AB103" s="17"/>
      <c r="AC103" s="17"/>
      <c r="AD103" s="17"/>
      <c r="AE103" s="59"/>
    </row>
    <row r="104" spans="1:31" s="28" customFormat="1" ht="27" customHeight="1">
      <c r="A104" s="10">
        <v>103</v>
      </c>
      <c r="B104" s="55" t="s">
        <v>257</v>
      </c>
      <c r="C104" s="56" t="s">
        <v>258</v>
      </c>
      <c r="D104" s="56" t="s">
        <v>24</v>
      </c>
      <c r="E104" s="57">
        <v>45193.556284722203</v>
      </c>
      <c r="F104" s="77">
        <f t="shared" si="8"/>
        <v>45170</v>
      </c>
      <c r="G104" s="56" t="s">
        <v>30</v>
      </c>
      <c r="H104" s="15" t="str">
        <f t="shared" si="9"/>
        <v>IPHONE14</v>
      </c>
      <c r="I104" s="56">
        <v>9899</v>
      </c>
      <c r="J104" s="84">
        <f t="shared" si="10"/>
        <v>0</v>
      </c>
      <c r="K104" s="84">
        <f t="shared" si="11"/>
        <v>0</v>
      </c>
      <c r="L104" s="84">
        <f t="shared" si="12"/>
        <v>0</v>
      </c>
      <c r="M104" s="84">
        <f t="shared" si="13"/>
        <v>0</v>
      </c>
      <c r="N104" s="84">
        <f t="shared" si="14"/>
        <v>1</v>
      </c>
      <c r="O104" s="84">
        <f t="shared" si="15"/>
        <v>0</v>
      </c>
      <c r="P104" s="15">
        <f t="shared" si="16"/>
        <v>4551.5800000000017</v>
      </c>
      <c r="Q104" s="7">
        <v>399</v>
      </c>
      <c r="R104" s="55">
        <v>710.83</v>
      </c>
      <c r="S104" s="55">
        <v>710.83</v>
      </c>
      <c r="T104" s="55">
        <v>710.83</v>
      </c>
      <c r="U104" s="55">
        <v>710.83</v>
      </c>
      <c r="V104" s="55">
        <v>710.83</v>
      </c>
      <c r="W104" s="55">
        <v>710.83</v>
      </c>
      <c r="X104" s="55">
        <v>710.83</v>
      </c>
      <c r="Y104" s="55">
        <v>710.83</v>
      </c>
      <c r="Z104" s="55">
        <v>710.83</v>
      </c>
      <c r="AA104" s="55">
        <v>710.83</v>
      </c>
      <c r="AB104" s="17">
        <v>710.83</v>
      </c>
      <c r="AC104" s="17"/>
      <c r="AD104" s="17"/>
      <c r="AE104" s="59"/>
    </row>
    <row r="105" spans="1:31" s="28" customFormat="1" ht="27" customHeight="1">
      <c r="A105" s="10">
        <v>104</v>
      </c>
      <c r="B105" s="55" t="s">
        <v>259</v>
      </c>
      <c r="C105" s="56" t="s">
        <v>260</v>
      </c>
      <c r="D105" s="56" t="s">
        <v>24</v>
      </c>
      <c r="E105" s="57">
        <v>45193.530682870398</v>
      </c>
      <c r="F105" s="77">
        <f t="shared" si="8"/>
        <v>45170</v>
      </c>
      <c r="G105" s="56" t="s">
        <v>30</v>
      </c>
      <c r="H105" s="15" t="str">
        <f t="shared" si="9"/>
        <v>IPHONE14</v>
      </c>
      <c r="I105" s="56">
        <v>9899</v>
      </c>
      <c r="J105" s="84">
        <f t="shared" si="10"/>
        <v>0</v>
      </c>
      <c r="K105" s="84">
        <f t="shared" si="11"/>
        <v>0</v>
      </c>
      <c r="L105" s="84">
        <f t="shared" si="12"/>
        <v>0</v>
      </c>
      <c r="M105" s="84">
        <f t="shared" si="13"/>
        <v>0</v>
      </c>
      <c r="N105" s="84">
        <f t="shared" si="14"/>
        <v>1</v>
      </c>
      <c r="O105" s="84">
        <f t="shared" si="15"/>
        <v>1</v>
      </c>
      <c r="P105" s="15">
        <f t="shared" si="16"/>
        <v>6434.37</v>
      </c>
      <c r="Q105" s="7">
        <v>1055.8900000000001</v>
      </c>
      <c r="R105" s="55">
        <v>1055.8900000000001</v>
      </c>
      <c r="S105" s="55">
        <v>1055.8900000000001</v>
      </c>
      <c r="T105" s="55">
        <v>1055.8900000000001</v>
      </c>
      <c r="U105" s="55">
        <v>1055.8900000000001</v>
      </c>
      <c r="V105" s="55">
        <v>1055.8900000000001</v>
      </c>
      <c r="W105" s="17"/>
      <c r="X105" s="17"/>
      <c r="Y105" s="17"/>
      <c r="Z105" s="17"/>
      <c r="AA105" s="17"/>
      <c r="AB105" s="17"/>
      <c r="AC105" s="17"/>
      <c r="AD105" s="17"/>
      <c r="AE105" s="59"/>
    </row>
    <row r="106" spans="1:31" s="28" customFormat="1" ht="27" customHeight="1">
      <c r="A106" s="10">
        <v>105</v>
      </c>
      <c r="B106" s="55" t="s">
        <v>261</v>
      </c>
      <c r="C106" s="56" t="s">
        <v>262</v>
      </c>
      <c r="D106" s="56" t="s">
        <v>24</v>
      </c>
      <c r="E106" s="57">
        <v>45193.491354166697</v>
      </c>
      <c r="F106" s="77">
        <f t="shared" si="8"/>
        <v>45170</v>
      </c>
      <c r="G106" s="56" t="s">
        <v>30</v>
      </c>
      <c r="H106" s="15" t="str">
        <f t="shared" si="9"/>
        <v>IPHONE14</v>
      </c>
      <c r="I106" s="56">
        <v>9899</v>
      </c>
      <c r="J106" s="84">
        <f t="shared" si="10"/>
        <v>0</v>
      </c>
      <c r="K106" s="84">
        <f t="shared" si="11"/>
        <v>0</v>
      </c>
      <c r="L106" s="84">
        <f t="shared" si="12"/>
        <v>0</v>
      </c>
      <c r="M106" s="84">
        <f t="shared" si="13"/>
        <v>0</v>
      </c>
      <c r="N106" s="84">
        <f t="shared" si="14"/>
        <v>1</v>
      </c>
      <c r="O106" s="84">
        <f t="shared" si="15"/>
        <v>0</v>
      </c>
      <c r="P106" s="15">
        <f t="shared" si="16"/>
        <v>4949.55</v>
      </c>
      <c r="Q106" s="7">
        <v>651.67999999999995</v>
      </c>
      <c r="R106" s="56">
        <v>651.67999999999995</v>
      </c>
      <c r="S106" s="56">
        <v>651.67999999999995</v>
      </c>
      <c r="T106" s="56">
        <v>651.67999999999995</v>
      </c>
      <c r="U106" s="56">
        <v>651.67999999999995</v>
      </c>
      <c r="V106" s="56">
        <v>651.67999999999995</v>
      </c>
      <c r="W106" s="56">
        <v>651.67999999999995</v>
      </c>
      <c r="X106" s="56">
        <v>651.67999999999995</v>
      </c>
      <c r="Y106" s="56">
        <v>651.67999999999995</v>
      </c>
      <c r="Z106" s="56">
        <v>651.67999999999995</v>
      </c>
      <c r="AA106" s="56">
        <v>651.67999999999995</v>
      </c>
      <c r="AB106" s="56">
        <v>651.67999999999995</v>
      </c>
      <c r="AC106" s="56"/>
      <c r="AD106" s="56"/>
      <c r="AE106" s="59"/>
    </row>
    <row r="107" spans="1:31" s="28" customFormat="1" ht="27" customHeight="1">
      <c r="A107" s="10">
        <v>106</v>
      </c>
      <c r="B107" s="55" t="s">
        <v>263</v>
      </c>
      <c r="C107" s="56" t="s">
        <v>264</v>
      </c>
      <c r="D107" s="56" t="s">
        <v>24</v>
      </c>
      <c r="E107" s="57">
        <v>45193.490902777798</v>
      </c>
      <c r="F107" s="77">
        <f t="shared" si="8"/>
        <v>45170</v>
      </c>
      <c r="G107" s="56" t="s">
        <v>30</v>
      </c>
      <c r="H107" s="15" t="str">
        <f t="shared" si="9"/>
        <v>IPHONE14</v>
      </c>
      <c r="I107" s="56">
        <v>9899</v>
      </c>
      <c r="J107" s="84">
        <f t="shared" si="10"/>
        <v>0</v>
      </c>
      <c r="K107" s="84">
        <f t="shared" si="11"/>
        <v>0</v>
      </c>
      <c r="L107" s="84">
        <f t="shared" si="12"/>
        <v>0</v>
      </c>
      <c r="M107" s="84">
        <f t="shared" si="13"/>
        <v>0</v>
      </c>
      <c r="N107" s="84">
        <f t="shared" si="14"/>
        <v>1</v>
      </c>
      <c r="O107" s="84">
        <f t="shared" si="15"/>
        <v>1</v>
      </c>
      <c r="P107" s="15">
        <f t="shared" si="16"/>
        <v>6434.37</v>
      </c>
      <c r="Q107" s="7">
        <v>1055.8900000000001</v>
      </c>
      <c r="R107" s="55">
        <v>1055.8900000000001</v>
      </c>
      <c r="S107" s="55">
        <v>1055.8900000000001</v>
      </c>
      <c r="T107" s="55">
        <v>1055.8900000000001</v>
      </c>
      <c r="U107" s="55">
        <v>1055.8900000000001</v>
      </c>
      <c r="V107" s="17">
        <v>1055.8900000000001</v>
      </c>
      <c r="W107" s="17"/>
      <c r="X107" s="17"/>
      <c r="Y107" s="17"/>
      <c r="Z107" s="17"/>
      <c r="AA107" s="17"/>
      <c r="AB107" s="17"/>
      <c r="AC107" s="17"/>
      <c r="AD107" s="17"/>
      <c r="AE107" s="59"/>
    </row>
    <row r="108" spans="1:31" s="28" customFormat="1" ht="27" customHeight="1">
      <c r="A108" s="10">
        <v>107</v>
      </c>
      <c r="B108" s="55" t="s">
        <v>265</v>
      </c>
      <c r="C108" s="56" t="s">
        <v>266</v>
      </c>
      <c r="D108" s="56" t="s">
        <v>24</v>
      </c>
      <c r="E108" s="57">
        <v>45193.470358796301</v>
      </c>
      <c r="F108" s="77">
        <f t="shared" si="8"/>
        <v>45170</v>
      </c>
      <c r="G108" s="56" t="s">
        <v>25</v>
      </c>
      <c r="H108" s="15" t="str">
        <f t="shared" si="9"/>
        <v>IPHONE14</v>
      </c>
      <c r="I108" s="56">
        <v>8899</v>
      </c>
      <c r="J108" s="84">
        <f t="shared" si="10"/>
        <v>298</v>
      </c>
      <c r="K108" s="84">
        <f t="shared" si="11"/>
        <v>1</v>
      </c>
      <c r="L108" s="84">
        <f t="shared" si="12"/>
        <v>0</v>
      </c>
      <c r="M108" s="84">
        <f t="shared" si="13"/>
        <v>0</v>
      </c>
      <c r="N108" s="84">
        <f t="shared" si="14"/>
        <v>1</v>
      </c>
      <c r="O108" s="84">
        <f t="shared" si="15"/>
        <v>0</v>
      </c>
      <c r="P108" s="15">
        <f t="shared" si="16"/>
        <v>4151.5099999999993</v>
      </c>
      <c r="Q108" s="7">
        <v>883.85</v>
      </c>
      <c r="R108" s="55">
        <v>585.85</v>
      </c>
      <c r="S108" s="55">
        <v>585.85</v>
      </c>
      <c r="T108" s="55">
        <v>585.85</v>
      </c>
      <c r="U108" s="55">
        <v>585.85</v>
      </c>
      <c r="V108" s="55">
        <v>585.85</v>
      </c>
      <c r="W108" s="55">
        <v>585.85</v>
      </c>
      <c r="X108" s="55">
        <v>585.85</v>
      </c>
      <c r="Y108" s="55">
        <v>585.85</v>
      </c>
      <c r="Z108" s="55">
        <v>585.85</v>
      </c>
      <c r="AA108" s="55">
        <v>585.85</v>
      </c>
      <c r="AB108" s="55">
        <v>585.85</v>
      </c>
      <c r="AC108" s="55"/>
      <c r="AD108" s="55"/>
      <c r="AE108" s="59"/>
    </row>
    <row r="109" spans="1:31" s="28" customFormat="1" ht="27" customHeight="1">
      <c r="A109" s="10">
        <v>108</v>
      </c>
      <c r="B109" s="55" t="s">
        <v>267</v>
      </c>
      <c r="C109" s="56" t="s">
        <v>268</v>
      </c>
      <c r="D109" s="56" t="s">
        <v>24</v>
      </c>
      <c r="E109" s="57">
        <v>45193.434004629598</v>
      </c>
      <c r="F109" s="77">
        <f t="shared" si="8"/>
        <v>45170</v>
      </c>
      <c r="G109" s="56" t="s">
        <v>30</v>
      </c>
      <c r="H109" s="15" t="str">
        <f t="shared" si="9"/>
        <v>IPHONE14</v>
      </c>
      <c r="I109" s="56">
        <v>9899</v>
      </c>
      <c r="J109" s="84">
        <f t="shared" si="10"/>
        <v>0</v>
      </c>
      <c r="K109" s="84">
        <f t="shared" si="11"/>
        <v>0</v>
      </c>
      <c r="L109" s="84">
        <f t="shared" si="12"/>
        <v>0</v>
      </c>
      <c r="M109" s="84">
        <f t="shared" si="13"/>
        <v>0</v>
      </c>
      <c r="N109" s="84">
        <f t="shared" si="14"/>
        <v>1</v>
      </c>
      <c r="O109" s="84">
        <f t="shared" si="15"/>
        <v>0</v>
      </c>
      <c r="P109" s="15">
        <f t="shared" si="16"/>
        <v>4949.55</v>
      </c>
      <c r="Q109" s="7">
        <v>651.67999999999995</v>
      </c>
      <c r="R109" s="55">
        <v>651.67999999999995</v>
      </c>
      <c r="S109" s="55">
        <v>651.67999999999995</v>
      </c>
      <c r="T109" s="55">
        <v>651.67999999999995</v>
      </c>
      <c r="U109" s="55">
        <v>651.67999999999995</v>
      </c>
      <c r="V109" s="55">
        <v>651.67999999999995</v>
      </c>
      <c r="W109" s="55">
        <v>651.67999999999995</v>
      </c>
      <c r="X109" s="55">
        <v>651.67999999999995</v>
      </c>
      <c r="Y109" s="55">
        <v>651.67999999999995</v>
      </c>
      <c r="Z109" s="55">
        <v>651.67999999999995</v>
      </c>
      <c r="AA109" s="55">
        <v>651.67999999999995</v>
      </c>
      <c r="AB109" s="17">
        <v>651.67999999999995</v>
      </c>
      <c r="AC109" s="17"/>
      <c r="AD109" s="17"/>
      <c r="AE109" s="59"/>
    </row>
    <row r="110" spans="1:31" s="28" customFormat="1" ht="27" customHeight="1">
      <c r="A110" s="10">
        <v>109</v>
      </c>
      <c r="B110" s="55" t="s">
        <v>269</v>
      </c>
      <c r="C110" s="56" t="s">
        <v>270</v>
      </c>
      <c r="D110" s="56" t="s">
        <v>24</v>
      </c>
      <c r="E110" s="57">
        <v>45193.401041666701</v>
      </c>
      <c r="F110" s="77">
        <f t="shared" si="8"/>
        <v>45170</v>
      </c>
      <c r="G110" s="56" t="s">
        <v>40</v>
      </c>
      <c r="H110" s="15" t="str">
        <f t="shared" si="9"/>
        <v>IPHONE14</v>
      </c>
      <c r="I110" s="56">
        <v>5999</v>
      </c>
      <c r="J110" s="84">
        <f t="shared" si="10"/>
        <v>0</v>
      </c>
      <c r="K110" s="84">
        <f t="shared" si="11"/>
        <v>0</v>
      </c>
      <c r="L110" s="84">
        <f t="shared" si="12"/>
        <v>0</v>
      </c>
      <c r="M110" s="84">
        <f t="shared" si="13"/>
        <v>0</v>
      </c>
      <c r="N110" s="84">
        <f t="shared" si="14"/>
        <v>1</v>
      </c>
      <c r="O110" s="84">
        <f t="shared" si="15"/>
        <v>1</v>
      </c>
      <c r="P110" s="15">
        <f t="shared" si="16"/>
        <v>3899.3700000000003</v>
      </c>
      <c r="Q110" s="7">
        <v>639.89</v>
      </c>
      <c r="R110" s="55">
        <v>639.89</v>
      </c>
      <c r="S110" s="55">
        <v>639.89</v>
      </c>
      <c r="T110" s="55">
        <v>639.89</v>
      </c>
      <c r="U110" s="55">
        <v>639.89</v>
      </c>
      <c r="V110" s="55">
        <v>639.89</v>
      </c>
      <c r="W110" s="17"/>
      <c r="X110" s="17"/>
      <c r="Y110" s="17"/>
      <c r="Z110" s="17"/>
      <c r="AA110" s="17"/>
      <c r="AB110" s="17"/>
      <c r="AC110" s="17"/>
      <c r="AD110" s="17"/>
      <c r="AE110" s="59"/>
    </row>
    <row r="111" spans="1:31" s="28" customFormat="1" ht="27" customHeight="1">
      <c r="A111" s="10">
        <v>110</v>
      </c>
      <c r="B111" s="55" t="s">
        <v>271</v>
      </c>
      <c r="C111" s="56" t="s">
        <v>272</v>
      </c>
      <c r="D111" s="56" t="s">
        <v>24</v>
      </c>
      <c r="E111" s="57">
        <v>45193.393344907403</v>
      </c>
      <c r="F111" s="77">
        <f t="shared" si="8"/>
        <v>45170</v>
      </c>
      <c r="G111" s="56" t="s">
        <v>30</v>
      </c>
      <c r="H111" s="15" t="str">
        <f t="shared" si="9"/>
        <v>IPHONE14</v>
      </c>
      <c r="I111" s="56">
        <v>9899</v>
      </c>
      <c r="J111" s="84">
        <f t="shared" si="10"/>
        <v>0</v>
      </c>
      <c r="K111" s="84">
        <f t="shared" si="11"/>
        <v>0</v>
      </c>
      <c r="L111" s="84">
        <f t="shared" si="12"/>
        <v>1</v>
      </c>
      <c r="M111" s="84">
        <f t="shared" si="13"/>
        <v>0</v>
      </c>
      <c r="N111" s="84">
        <f t="shared" si="14"/>
        <v>1</v>
      </c>
      <c r="O111" s="84">
        <f t="shared" si="15"/>
        <v>0</v>
      </c>
      <c r="P111" s="15">
        <f t="shared" si="16"/>
        <v>4949.5800000000008</v>
      </c>
      <c r="Q111" s="7">
        <v>1</v>
      </c>
      <c r="R111" s="55">
        <v>710.83</v>
      </c>
      <c r="S111" s="55">
        <v>710.83</v>
      </c>
      <c r="T111" s="55">
        <v>710.83</v>
      </c>
      <c r="U111" s="55">
        <v>710.83</v>
      </c>
      <c r="V111" s="55">
        <v>710.83</v>
      </c>
      <c r="W111" s="55">
        <v>710.83</v>
      </c>
      <c r="X111" s="55">
        <v>710.83</v>
      </c>
      <c r="Y111" s="55">
        <v>710.83</v>
      </c>
      <c r="Z111" s="55">
        <v>710.83</v>
      </c>
      <c r="AA111" s="17">
        <v>710.83</v>
      </c>
      <c r="AB111" s="17">
        <v>710.83</v>
      </c>
      <c r="AC111" s="17"/>
      <c r="AD111" s="17"/>
      <c r="AE111" s="59"/>
    </row>
    <row r="112" spans="1:31" s="28" customFormat="1" ht="27" customHeight="1">
      <c r="A112" s="10">
        <v>111</v>
      </c>
      <c r="B112" s="55" t="s">
        <v>273</v>
      </c>
      <c r="C112" s="56" t="s">
        <v>274</v>
      </c>
      <c r="D112" s="56" t="s">
        <v>24</v>
      </c>
      <c r="E112" s="57">
        <v>45193.385590277801</v>
      </c>
      <c r="F112" s="77">
        <f t="shared" si="8"/>
        <v>45170</v>
      </c>
      <c r="G112" s="56" t="s">
        <v>98</v>
      </c>
      <c r="H112" s="15" t="str">
        <f t="shared" si="9"/>
        <v>IPHONE15</v>
      </c>
      <c r="I112" s="56">
        <v>8999</v>
      </c>
      <c r="J112" s="84">
        <f t="shared" si="10"/>
        <v>0</v>
      </c>
      <c r="K112" s="84">
        <f t="shared" si="11"/>
        <v>0</v>
      </c>
      <c r="L112" s="84">
        <f t="shared" si="12"/>
        <v>0</v>
      </c>
      <c r="M112" s="84">
        <f t="shared" si="13"/>
        <v>0</v>
      </c>
      <c r="N112" s="84">
        <f t="shared" si="14"/>
        <v>1</v>
      </c>
      <c r="O112" s="84">
        <f t="shared" si="15"/>
        <v>1</v>
      </c>
      <c r="P112" s="15">
        <f t="shared" si="16"/>
        <v>5084.43</v>
      </c>
      <c r="Q112" s="7">
        <v>1087.3800000000001</v>
      </c>
      <c r="R112" s="55">
        <v>1087.3800000000001</v>
      </c>
      <c r="S112" s="55">
        <v>1087.3800000000001</v>
      </c>
      <c r="T112" s="55">
        <v>1087.3800000000001</v>
      </c>
      <c r="U112" s="55">
        <v>1087.3800000000001</v>
      </c>
      <c r="V112" s="55">
        <v>1087.3800000000001</v>
      </c>
      <c r="W112" s="17"/>
      <c r="X112" s="17"/>
      <c r="Y112" s="17"/>
      <c r="Z112" s="17"/>
      <c r="AA112" s="17"/>
      <c r="AB112" s="17"/>
      <c r="AC112" s="17"/>
      <c r="AD112" s="17"/>
      <c r="AE112" s="59"/>
    </row>
    <row r="113" spans="1:31" s="5" customFormat="1" ht="27" customHeight="1">
      <c r="A113" s="10">
        <v>112</v>
      </c>
      <c r="B113" s="11" t="s">
        <v>275</v>
      </c>
      <c r="C113" s="13" t="s">
        <v>76</v>
      </c>
      <c r="D113" s="13" t="s">
        <v>24</v>
      </c>
      <c r="E113" s="12">
        <v>45192.861631944397</v>
      </c>
      <c r="F113" s="78">
        <f t="shared" si="8"/>
        <v>45170</v>
      </c>
      <c r="G113" s="13" t="s">
        <v>98</v>
      </c>
      <c r="H113" s="15" t="str">
        <f t="shared" si="9"/>
        <v>IPHONE15</v>
      </c>
      <c r="I113" s="13">
        <v>8999</v>
      </c>
      <c r="J113" s="84">
        <f t="shared" si="10"/>
        <v>0</v>
      </c>
      <c r="K113" s="84">
        <f t="shared" si="11"/>
        <v>0</v>
      </c>
      <c r="L113" s="84">
        <f t="shared" si="12"/>
        <v>0</v>
      </c>
      <c r="M113" s="84">
        <f t="shared" si="13"/>
        <v>0</v>
      </c>
      <c r="N113" s="84">
        <f t="shared" si="14"/>
        <v>1</v>
      </c>
      <c r="O113" s="84">
        <f t="shared" si="15"/>
        <v>0</v>
      </c>
      <c r="P113" s="15">
        <f t="shared" si="16"/>
        <v>4499.55</v>
      </c>
      <c r="Q113" s="7">
        <v>592.42999999999995</v>
      </c>
      <c r="R113" s="11">
        <v>592.42999999999995</v>
      </c>
      <c r="S113" s="11">
        <v>592.42999999999995</v>
      </c>
      <c r="T113" s="11">
        <v>592.42999999999995</v>
      </c>
      <c r="U113" s="11">
        <v>592.42999999999995</v>
      </c>
      <c r="V113" s="11">
        <v>592.42999999999995</v>
      </c>
      <c r="W113" s="11">
        <v>592.42999999999995</v>
      </c>
      <c r="X113" s="11">
        <v>592.42999999999995</v>
      </c>
      <c r="Y113" s="11">
        <v>592.42999999999995</v>
      </c>
      <c r="Z113" s="11">
        <v>592.42999999999995</v>
      </c>
      <c r="AA113" s="11">
        <v>592.42999999999995</v>
      </c>
      <c r="AB113" s="17">
        <v>592.42999999999995</v>
      </c>
      <c r="AC113" s="17"/>
      <c r="AD113" s="17"/>
      <c r="AE113" s="20"/>
    </row>
    <row r="114" spans="1:31" s="5" customFormat="1" ht="27" customHeight="1">
      <c r="A114" s="10">
        <v>113</v>
      </c>
      <c r="B114" s="11" t="s">
        <v>276</v>
      </c>
      <c r="C114" s="13" t="s">
        <v>73</v>
      </c>
      <c r="D114" s="13" t="s">
        <v>24</v>
      </c>
      <c r="E114" s="12">
        <v>45192.8123611111</v>
      </c>
      <c r="F114" s="78">
        <f t="shared" si="8"/>
        <v>45170</v>
      </c>
      <c r="G114" s="13" t="s">
        <v>30</v>
      </c>
      <c r="H114" s="15" t="str">
        <f t="shared" si="9"/>
        <v>IPHONE14</v>
      </c>
      <c r="I114" s="13">
        <v>9899</v>
      </c>
      <c r="J114" s="84">
        <f t="shared" si="10"/>
        <v>0</v>
      </c>
      <c r="K114" s="84">
        <f t="shared" si="11"/>
        <v>0</v>
      </c>
      <c r="L114" s="84">
        <f t="shared" si="12"/>
        <v>0</v>
      </c>
      <c r="M114" s="84">
        <f t="shared" si="13"/>
        <v>0</v>
      </c>
      <c r="N114" s="84">
        <f t="shared" si="14"/>
        <v>1</v>
      </c>
      <c r="O114" s="84">
        <f t="shared" si="15"/>
        <v>0</v>
      </c>
      <c r="P114" s="15">
        <f t="shared" si="16"/>
        <v>4949.55</v>
      </c>
      <c r="Q114" s="7">
        <v>651.67999999999995</v>
      </c>
      <c r="R114" s="11">
        <v>651.67999999999995</v>
      </c>
      <c r="S114" s="11">
        <v>651.67999999999995</v>
      </c>
      <c r="T114" s="11">
        <v>651.67999999999995</v>
      </c>
      <c r="U114" s="11">
        <v>651.67999999999995</v>
      </c>
      <c r="V114" s="11">
        <v>651.67999999999995</v>
      </c>
      <c r="W114" s="11">
        <v>651.67999999999995</v>
      </c>
      <c r="X114" s="11">
        <v>651.67999999999995</v>
      </c>
      <c r="Y114" s="11">
        <v>651.67999999999995</v>
      </c>
      <c r="Z114" s="11">
        <v>651.67999999999995</v>
      </c>
      <c r="AA114" s="11">
        <v>651.67999999999995</v>
      </c>
      <c r="AB114" s="11">
        <v>651.67999999999995</v>
      </c>
      <c r="AC114" s="11"/>
      <c r="AD114" s="11"/>
      <c r="AE114" s="20"/>
    </row>
    <row r="115" spans="1:31" s="5" customFormat="1" ht="27" customHeight="1">
      <c r="A115" s="10">
        <v>114</v>
      </c>
      <c r="B115" s="11" t="s">
        <v>277</v>
      </c>
      <c r="C115" s="13" t="s">
        <v>70</v>
      </c>
      <c r="D115" s="13" t="s">
        <v>24</v>
      </c>
      <c r="E115" s="12">
        <v>45192.6688194444</v>
      </c>
      <c r="F115" s="78">
        <f t="shared" si="8"/>
        <v>45170</v>
      </c>
      <c r="G115" s="13" t="s">
        <v>30</v>
      </c>
      <c r="H115" s="15" t="str">
        <f t="shared" si="9"/>
        <v>IPHONE14</v>
      </c>
      <c r="I115" s="13">
        <v>9899</v>
      </c>
      <c r="J115" s="84">
        <f t="shared" si="10"/>
        <v>0</v>
      </c>
      <c r="K115" s="84">
        <f t="shared" si="11"/>
        <v>0</v>
      </c>
      <c r="L115" s="84">
        <f t="shared" si="12"/>
        <v>1</v>
      </c>
      <c r="M115" s="84">
        <f t="shared" si="13"/>
        <v>0</v>
      </c>
      <c r="N115" s="84">
        <f t="shared" si="14"/>
        <v>1</v>
      </c>
      <c r="O115" s="84">
        <f t="shared" si="15"/>
        <v>0</v>
      </c>
      <c r="P115" s="15">
        <f t="shared" si="16"/>
        <v>4949.5800000000008</v>
      </c>
      <c r="Q115" s="7">
        <v>1</v>
      </c>
      <c r="R115" s="11">
        <v>710.83</v>
      </c>
      <c r="S115" s="11">
        <v>710.83</v>
      </c>
      <c r="T115" s="11">
        <v>710.83</v>
      </c>
      <c r="U115" s="11">
        <v>710.83</v>
      </c>
      <c r="V115" s="11">
        <v>710.83</v>
      </c>
      <c r="W115" s="11">
        <v>710.83</v>
      </c>
      <c r="X115" s="11">
        <v>710.83</v>
      </c>
      <c r="Y115" s="11">
        <v>710.83</v>
      </c>
      <c r="Z115" s="11">
        <v>710.83</v>
      </c>
      <c r="AA115" s="11">
        <v>710.83</v>
      </c>
      <c r="AB115" s="17">
        <v>710.83</v>
      </c>
      <c r="AC115" s="17"/>
      <c r="AD115" s="17"/>
      <c r="AE115" s="20"/>
    </row>
    <row r="116" spans="1:31" s="5" customFormat="1" ht="27" customHeight="1">
      <c r="A116" s="10">
        <v>115</v>
      </c>
      <c r="B116" s="11" t="s">
        <v>278</v>
      </c>
      <c r="C116" s="13" t="s">
        <v>67</v>
      </c>
      <c r="D116" s="13" t="s">
        <v>24</v>
      </c>
      <c r="E116" s="12">
        <v>45192.642858796302</v>
      </c>
      <c r="F116" s="78">
        <f t="shared" si="8"/>
        <v>45170</v>
      </c>
      <c r="G116" s="13" t="s">
        <v>25</v>
      </c>
      <c r="H116" s="15" t="str">
        <f t="shared" si="9"/>
        <v>IPHONE14</v>
      </c>
      <c r="I116" s="13">
        <v>7999</v>
      </c>
      <c r="J116" s="84">
        <f t="shared" si="10"/>
        <v>0</v>
      </c>
      <c r="K116" s="84">
        <f t="shared" si="11"/>
        <v>0</v>
      </c>
      <c r="L116" s="84">
        <f t="shared" si="12"/>
        <v>0</v>
      </c>
      <c r="M116" s="84">
        <f t="shared" si="13"/>
        <v>0</v>
      </c>
      <c r="N116" s="84">
        <f t="shared" si="14"/>
        <v>1</v>
      </c>
      <c r="O116" s="84">
        <f t="shared" si="15"/>
        <v>0</v>
      </c>
      <c r="P116" s="15">
        <f t="shared" si="16"/>
        <v>3999.5099999999993</v>
      </c>
      <c r="Q116" s="7">
        <v>526.6</v>
      </c>
      <c r="R116" s="11">
        <v>526.6</v>
      </c>
      <c r="S116" s="11">
        <v>526.6</v>
      </c>
      <c r="T116" s="11">
        <v>526.6</v>
      </c>
      <c r="U116" s="11">
        <v>526.6</v>
      </c>
      <c r="V116" s="11">
        <v>526.6</v>
      </c>
      <c r="W116" s="11">
        <v>526.6</v>
      </c>
      <c r="X116" s="11">
        <v>526.6</v>
      </c>
      <c r="Y116" s="11">
        <v>526.6</v>
      </c>
      <c r="Z116" s="11">
        <v>526.6</v>
      </c>
      <c r="AA116" s="11">
        <v>526.6</v>
      </c>
      <c r="AB116" s="11">
        <v>526.6</v>
      </c>
      <c r="AC116" s="11"/>
      <c r="AD116" s="11"/>
      <c r="AE116" s="20"/>
    </row>
    <row r="117" spans="1:31" s="5" customFormat="1" ht="27" customHeight="1">
      <c r="A117" s="10">
        <v>116</v>
      </c>
      <c r="B117" s="11" t="s">
        <v>279</v>
      </c>
      <c r="C117" s="13" t="s">
        <v>64</v>
      </c>
      <c r="D117" s="13" t="s">
        <v>24</v>
      </c>
      <c r="E117" s="12">
        <v>45192.632256944402</v>
      </c>
      <c r="F117" s="78">
        <f t="shared" si="8"/>
        <v>45170</v>
      </c>
      <c r="G117" s="13" t="s">
        <v>30</v>
      </c>
      <c r="H117" s="15" t="str">
        <f t="shared" si="9"/>
        <v>IPHONE14</v>
      </c>
      <c r="I117" s="13">
        <v>9899</v>
      </c>
      <c r="J117" s="84">
        <f t="shared" si="10"/>
        <v>0</v>
      </c>
      <c r="K117" s="84">
        <f t="shared" si="11"/>
        <v>0</v>
      </c>
      <c r="L117" s="84">
        <f t="shared" si="12"/>
        <v>0</v>
      </c>
      <c r="M117" s="84">
        <f t="shared" si="13"/>
        <v>0</v>
      </c>
      <c r="N117" s="84">
        <f t="shared" si="14"/>
        <v>1</v>
      </c>
      <c r="O117" s="84">
        <f t="shared" si="15"/>
        <v>1</v>
      </c>
      <c r="P117" s="15">
        <f t="shared" si="16"/>
        <v>6434.37</v>
      </c>
      <c r="Q117" s="7">
        <v>1055.8900000000001</v>
      </c>
      <c r="R117" s="11">
        <v>1055.8900000000001</v>
      </c>
      <c r="S117" s="11">
        <v>1055.8900000000001</v>
      </c>
      <c r="T117" s="11">
        <v>1055.8900000000001</v>
      </c>
      <c r="U117" s="11">
        <v>1055.8900000000001</v>
      </c>
      <c r="V117" s="11">
        <v>1055.8900000000001</v>
      </c>
      <c r="W117" s="17"/>
      <c r="X117" s="17"/>
      <c r="Y117" s="17"/>
      <c r="Z117" s="17"/>
      <c r="AA117" s="17"/>
      <c r="AB117" s="17"/>
      <c r="AC117" s="17"/>
      <c r="AD117" s="17"/>
      <c r="AE117" s="20"/>
    </row>
    <row r="118" spans="1:31" s="5" customFormat="1" ht="27" customHeight="1">
      <c r="A118" s="10">
        <v>117</v>
      </c>
      <c r="B118" s="11" t="s">
        <v>280</v>
      </c>
      <c r="C118" s="13" t="s">
        <v>60</v>
      </c>
      <c r="D118" s="13" t="s">
        <v>24</v>
      </c>
      <c r="E118" s="12">
        <v>45192.625173611101</v>
      </c>
      <c r="F118" s="78">
        <f t="shared" si="8"/>
        <v>45170</v>
      </c>
      <c r="G118" s="13" t="s">
        <v>40</v>
      </c>
      <c r="H118" s="15" t="str">
        <f t="shared" si="9"/>
        <v>IPHONE14</v>
      </c>
      <c r="I118" s="13">
        <v>5999</v>
      </c>
      <c r="J118" s="84">
        <f t="shared" si="10"/>
        <v>0</v>
      </c>
      <c r="K118" s="84">
        <f t="shared" si="11"/>
        <v>0</v>
      </c>
      <c r="L118" s="84">
        <f t="shared" si="12"/>
        <v>0</v>
      </c>
      <c r="M118" s="84">
        <f t="shared" si="13"/>
        <v>0</v>
      </c>
      <c r="N118" s="84">
        <f t="shared" si="14"/>
        <v>1</v>
      </c>
      <c r="O118" s="84">
        <f t="shared" si="15"/>
        <v>1</v>
      </c>
      <c r="P118" s="15">
        <f t="shared" si="16"/>
        <v>3899.3700000000003</v>
      </c>
      <c r="Q118" s="7">
        <v>639.89</v>
      </c>
      <c r="R118" s="11">
        <v>639.89</v>
      </c>
      <c r="S118" s="11">
        <v>639.89</v>
      </c>
      <c r="T118" s="11">
        <v>639.89</v>
      </c>
      <c r="U118" s="11">
        <v>639.89</v>
      </c>
      <c r="V118" s="11">
        <v>639.89</v>
      </c>
      <c r="W118" s="17"/>
      <c r="X118" s="17"/>
      <c r="Y118" s="17"/>
      <c r="Z118" s="17"/>
      <c r="AA118" s="17"/>
      <c r="AB118" s="17"/>
      <c r="AC118" s="17"/>
      <c r="AD118" s="17"/>
      <c r="AE118" s="20"/>
    </row>
    <row r="119" spans="1:31" s="5" customFormat="1" ht="27" customHeight="1">
      <c r="A119" s="10">
        <v>118</v>
      </c>
      <c r="B119" s="11" t="s">
        <v>281</v>
      </c>
      <c r="C119" s="13" t="s">
        <v>56</v>
      </c>
      <c r="D119" s="13" t="s">
        <v>24</v>
      </c>
      <c r="E119" s="12">
        <v>45192.621851851902</v>
      </c>
      <c r="F119" s="78">
        <f t="shared" si="8"/>
        <v>45170</v>
      </c>
      <c r="G119" s="13" t="s">
        <v>30</v>
      </c>
      <c r="H119" s="15" t="str">
        <f t="shared" si="9"/>
        <v>IPHONE14</v>
      </c>
      <c r="I119" s="13">
        <v>9899</v>
      </c>
      <c r="J119" s="84">
        <f t="shared" si="10"/>
        <v>0</v>
      </c>
      <c r="K119" s="84">
        <f t="shared" si="11"/>
        <v>0</v>
      </c>
      <c r="L119" s="84">
        <f t="shared" si="12"/>
        <v>1</v>
      </c>
      <c r="M119" s="84">
        <f t="shared" si="13"/>
        <v>0</v>
      </c>
      <c r="N119" s="84">
        <f t="shared" si="14"/>
        <v>1</v>
      </c>
      <c r="O119" s="84">
        <f t="shared" si="15"/>
        <v>0</v>
      </c>
      <c r="P119" s="15">
        <f t="shared" si="16"/>
        <v>4949.5800000000008</v>
      </c>
      <c r="Q119" s="7">
        <v>1</v>
      </c>
      <c r="R119" s="11">
        <v>710.83</v>
      </c>
      <c r="S119" s="11">
        <v>710.83</v>
      </c>
      <c r="T119" s="11">
        <v>710.83</v>
      </c>
      <c r="U119" s="11">
        <v>710.83</v>
      </c>
      <c r="V119" s="11">
        <v>710.83</v>
      </c>
      <c r="W119" s="11">
        <v>710.83</v>
      </c>
      <c r="X119" s="11">
        <v>710.83</v>
      </c>
      <c r="Y119" s="11">
        <v>710.83</v>
      </c>
      <c r="Z119" s="11">
        <v>710.83</v>
      </c>
      <c r="AA119" s="11">
        <v>710.83</v>
      </c>
      <c r="AB119" s="11">
        <v>710.83</v>
      </c>
      <c r="AC119" s="11"/>
      <c r="AD119" s="11"/>
      <c r="AE119" s="20"/>
    </row>
    <row r="120" spans="1:31" s="5" customFormat="1" ht="27" customHeight="1">
      <c r="A120" s="10">
        <v>119</v>
      </c>
      <c r="B120" s="11" t="s">
        <v>282</v>
      </c>
      <c r="C120" s="13" t="s">
        <v>53</v>
      </c>
      <c r="D120" s="13" t="s">
        <v>24</v>
      </c>
      <c r="E120" s="12">
        <v>45192.605416666702</v>
      </c>
      <c r="F120" s="78">
        <f t="shared" si="8"/>
        <v>45170</v>
      </c>
      <c r="G120" s="13" t="s">
        <v>30</v>
      </c>
      <c r="H120" s="15" t="str">
        <f t="shared" si="9"/>
        <v>IPHONE14</v>
      </c>
      <c r="I120" s="13">
        <v>9899</v>
      </c>
      <c r="J120" s="84">
        <f t="shared" si="10"/>
        <v>0</v>
      </c>
      <c r="K120" s="84">
        <f t="shared" si="11"/>
        <v>0</v>
      </c>
      <c r="L120" s="84">
        <f t="shared" si="12"/>
        <v>1</v>
      </c>
      <c r="M120" s="84">
        <f t="shared" si="13"/>
        <v>0</v>
      </c>
      <c r="N120" s="84">
        <f t="shared" si="14"/>
        <v>1</v>
      </c>
      <c r="O120" s="84">
        <f t="shared" si="15"/>
        <v>0</v>
      </c>
      <c r="P120" s="15">
        <f t="shared" si="16"/>
        <v>4949.5800000000008</v>
      </c>
      <c r="Q120" s="7">
        <v>1</v>
      </c>
      <c r="R120" s="17">
        <v>710.83</v>
      </c>
      <c r="S120" s="11">
        <v>710.83</v>
      </c>
      <c r="T120" s="11">
        <v>710.83</v>
      </c>
      <c r="U120" s="11">
        <v>710.83</v>
      </c>
      <c r="V120" s="11">
        <v>710.83</v>
      </c>
      <c r="W120" s="11">
        <v>710.83</v>
      </c>
      <c r="X120" s="11">
        <v>710.83</v>
      </c>
      <c r="Y120" s="11">
        <v>710.83</v>
      </c>
      <c r="Z120" s="11">
        <v>710.83</v>
      </c>
      <c r="AA120" s="17">
        <v>710.83</v>
      </c>
      <c r="AB120" s="17">
        <v>710.83</v>
      </c>
      <c r="AC120" s="17"/>
      <c r="AD120" s="17"/>
      <c r="AE120" s="20"/>
    </row>
    <row r="121" spans="1:31" s="5" customFormat="1" ht="27" customHeight="1">
      <c r="A121" s="10">
        <v>120</v>
      </c>
      <c r="B121" s="11" t="s">
        <v>283</v>
      </c>
      <c r="C121" s="13" t="s">
        <v>50</v>
      </c>
      <c r="D121" s="13" t="s">
        <v>24</v>
      </c>
      <c r="E121" s="12">
        <v>45192.599537037</v>
      </c>
      <c r="F121" s="78">
        <f t="shared" si="8"/>
        <v>45170</v>
      </c>
      <c r="G121" s="13" t="s">
        <v>25</v>
      </c>
      <c r="H121" s="15" t="str">
        <f t="shared" si="9"/>
        <v>IPHONE14</v>
      </c>
      <c r="I121" s="13">
        <v>8899</v>
      </c>
      <c r="J121" s="84">
        <f t="shared" si="10"/>
        <v>0</v>
      </c>
      <c r="K121" s="84">
        <f t="shared" si="11"/>
        <v>0</v>
      </c>
      <c r="L121" s="84">
        <f t="shared" si="12"/>
        <v>0</v>
      </c>
      <c r="M121" s="84">
        <f t="shared" si="13"/>
        <v>0</v>
      </c>
      <c r="N121" s="84">
        <f t="shared" si="14"/>
        <v>1</v>
      </c>
      <c r="O121" s="84">
        <f t="shared" si="15"/>
        <v>0</v>
      </c>
      <c r="P121" s="15">
        <f t="shared" si="16"/>
        <v>4449.5099999999993</v>
      </c>
      <c r="Q121" s="7">
        <v>585.85</v>
      </c>
      <c r="R121" s="11">
        <v>585.85</v>
      </c>
      <c r="S121" s="11">
        <v>585.85</v>
      </c>
      <c r="T121" s="11">
        <v>585.85</v>
      </c>
      <c r="U121" s="11">
        <v>585.85</v>
      </c>
      <c r="V121" s="11">
        <v>585.85</v>
      </c>
      <c r="W121" s="11">
        <v>585.85</v>
      </c>
      <c r="X121" s="11">
        <v>585.85</v>
      </c>
      <c r="Y121" s="11">
        <v>585.85</v>
      </c>
      <c r="Z121" s="11">
        <v>585.85</v>
      </c>
      <c r="AA121" s="11">
        <v>585.85</v>
      </c>
      <c r="AB121" s="11">
        <v>585.85</v>
      </c>
      <c r="AC121" s="11"/>
      <c r="AD121" s="11"/>
      <c r="AE121" s="20"/>
    </row>
    <row r="122" spans="1:31" s="5" customFormat="1" ht="27" customHeight="1">
      <c r="A122" s="10">
        <v>121</v>
      </c>
      <c r="B122" s="11" t="s">
        <v>284</v>
      </c>
      <c r="C122" s="13" t="s">
        <v>47</v>
      </c>
      <c r="D122" s="13" t="s">
        <v>24</v>
      </c>
      <c r="E122" s="12">
        <v>45192.533078703702</v>
      </c>
      <c r="F122" s="78">
        <f t="shared" si="8"/>
        <v>45170</v>
      </c>
      <c r="G122" s="13" t="s">
        <v>30</v>
      </c>
      <c r="H122" s="15" t="str">
        <f t="shared" si="9"/>
        <v>IPHONE14</v>
      </c>
      <c r="I122" s="13">
        <v>9899</v>
      </c>
      <c r="J122" s="84">
        <f t="shared" si="10"/>
        <v>0</v>
      </c>
      <c r="K122" s="84">
        <f t="shared" si="11"/>
        <v>0</v>
      </c>
      <c r="L122" s="84">
        <f t="shared" si="12"/>
        <v>0</v>
      </c>
      <c r="M122" s="84">
        <f t="shared" si="13"/>
        <v>0</v>
      </c>
      <c r="N122" s="84">
        <f t="shared" si="14"/>
        <v>1</v>
      </c>
      <c r="O122" s="84">
        <f t="shared" si="15"/>
        <v>0</v>
      </c>
      <c r="P122" s="15">
        <f t="shared" si="16"/>
        <v>4949.55</v>
      </c>
      <c r="Q122" s="7">
        <v>651.67999999999995</v>
      </c>
      <c r="R122" s="11">
        <v>651.67999999999995</v>
      </c>
      <c r="S122" s="11">
        <v>651.67999999999995</v>
      </c>
      <c r="T122" s="11">
        <v>651.67999999999995</v>
      </c>
      <c r="U122" s="11">
        <v>651.67999999999995</v>
      </c>
      <c r="V122" s="11">
        <v>651.67999999999995</v>
      </c>
      <c r="W122" s="11">
        <v>651.67999999999995</v>
      </c>
      <c r="X122" s="11">
        <v>651.67999999999995</v>
      </c>
      <c r="Y122" s="11">
        <v>651.67999999999995</v>
      </c>
      <c r="Z122" s="11">
        <v>651.67999999999995</v>
      </c>
      <c r="AA122" s="11">
        <v>651.67999999999995</v>
      </c>
      <c r="AB122" s="17">
        <v>651.67999999999995</v>
      </c>
      <c r="AC122" s="17"/>
      <c r="AD122" s="17"/>
      <c r="AE122" s="20"/>
    </row>
    <row r="123" spans="1:31" s="5" customFormat="1" ht="27" customHeight="1">
      <c r="A123" s="10">
        <v>122</v>
      </c>
      <c r="B123" s="11" t="s">
        <v>285</v>
      </c>
      <c r="C123" s="13" t="s">
        <v>44</v>
      </c>
      <c r="D123" s="13" t="s">
        <v>24</v>
      </c>
      <c r="E123" s="12">
        <v>45192.505798611099</v>
      </c>
      <c r="F123" s="78">
        <f t="shared" si="8"/>
        <v>45170</v>
      </c>
      <c r="G123" s="13" t="s">
        <v>30</v>
      </c>
      <c r="H123" s="15" t="str">
        <f t="shared" si="9"/>
        <v>IPHONE14</v>
      </c>
      <c r="I123" s="13">
        <v>9899</v>
      </c>
      <c r="J123" s="84">
        <f t="shared" si="10"/>
        <v>0</v>
      </c>
      <c r="K123" s="84">
        <f t="shared" si="11"/>
        <v>0</v>
      </c>
      <c r="L123" s="84">
        <f t="shared" si="12"/>
        <v>0</v>
      </c>
      <c r="M123" s="84">
        <f t="shared" si="13"/>
        <v>0</v>
      </c>
      <c r="N123" s="84">
        <f t="shared" si="14"/>
        <v>1</v>
      </c>
      <c r="O123" s="84">
        <f t="shared" si="15"/>
        <v>1</v>
      </c>
      <c r="P123" s="15">
        <f t="shared" si="16"/>
        <v>6434.37</v>
      </c>
      <c r="Q123" s="7">
        <v>1055.8900000000001</v>
      </c>
      <c r="R123" s="11">
        <v>1055.8900000000001</v>
      </c>
      <c r="S123" s="11">
        <v>1055.8900000000001</v>
      </c>
      <c r="T123" s="11">
        <v>1055.8900000000001</v>
      </c>
      <c r="U123" s="11">
        <v>1055.8900000000001</v>
      </c>
      <c r="V123" s="11">
        <v>1055.8900000000001</v>
      </c>
      <c r="W123" s="17"/>
      <c r="X123" s="17"/>
      <c r="Y123" s="17"/>
      <c r="Z123" s="17"/>
      <c r="AA123" s="17"/>
      <c r="AB123" s="17"/>
      <c r="AC123" s="17"/>
      <c r="AD123" s="17"/>
      <c r="AE123" s="20"/>
    </row>
    <row r="124" spans="1:31" s="5" customFormat="1" ht="27" customHeight="1">
      <c r="A124" s="10">
        <v>123</v>
      </c>
      <c r="B124" s="11" t="s">
        <v>286</v>
      </c>
      <c r="C124" s="13" t="s">
        <v>41</v>
      </c>
      <c r="D124" s="13" t="s">
        <v>24</v>
      </c>
      <c r="E124" s="12">
        <v>45192.466145833299</v>
      </c>
      <c r="F124" s="78">
        <f t="shared" si="8"/>
        <v>45170</v>
      </c>
      <c r="G124" s="13" t="s">
        <v>30</v>
      </c>
      <c r="H124" s="15" t="str">
        <f t="shared" si="9"/>
        <v>IPHONE14</v>
      </c>
      <c r="I124" s="13">
        <v>9899</v>
      </c>
      <c r="J124" s="84">
        <f t="shared" si="10"/>
        <v>0</v>
      </c>
      <c r="K124" s="84">
        <f t="shared" si="11"/>
        <v>0</v>
      </c>
      <c r="L124" s="84">
        <f t="shared" si="12"/>
        <v>0</v>
      </c>
      <c r="M124" s="84">
        <f t="shared" si="13"/>
        <v>0</v>
      </c>
      <c r="N124" s="84">
        <f t="shared" si="14"/>
        <v>1</v>
      </c>
      <c r="O124" s="84">
        <f t="shared" si="15"/>
        <v>1</v>
      </c>
      <c r="P124" s="15">
        <f t="shared" si="16"/>
        <v>6434.37</v>
      </c>
      <c r="Q124" s="7">
        <v>1055.8900000000001</v>
      </c>
      <c r="R124" s="11">
        <v>1055.8900000000001</v>
      </c>
      <c r="S124" s="11">
        <v>1055.8900000000001</v>
      </c>
      <c r="T124" s="11">
        <v>1055.8900000000001</v>
      </c>
      <c r="U124" s="11">
        <v>1055.8900000000001</v>
      </c>
      <c r="V124" s="11">
        <v>1055.8900000000001</v>
      </c>
      <c r="W124" s="17"/>
      <c r="X124" s="17"/>
      <c r="Y124" s="17"/>
      <c r="Z124" s="17"/>
      <c r="AA124" s="17"/>
      <c r="AB124" s="17"/>
      <c r="AC124" s="17"/>
      <c r="AD124" s="17"/>
      <c r="AE124" s="20"/>
    </row>
    <row r="125" spans="1:31" s="5" customFormat="1" ht="27" customHeight="1">
      <c r="A125" s="10">
        <v>124</v>
      </c>
      <c r="B125" s="58" t="s">
        <v>287</v>
      </c>
      <c r="C125" s="13" t="s">
        <v>37</v>
      </c>
      <c r="D125" s="13" t="s">
        <v>24</v>
      </c>
      <c r="E125" s="12">
        <v>45192.4553703704</v>
      </c>
      <c r="F125" s="78">
        <f t="shared" si="8"/>
        <v>45170</v>
      </c>
      <c r="G125" s="13" t="s">
        <v>98</v>
      </c>
      <c r="H125" s="15" t="str">
        <f t="shared" si="9"/>
        <v>IPHONE15</v>
      </c>
      <c r="I125" s="13">
        <v>8999</v>
      </c>
      <c r="J125" s="84">
        <f t="shared" si="10"/>
        <v>0</v>
      </c>
      <c r="K125" s="84">
        <f t="shared" si="11"/>
        <v>0</v>
      </c>
      <c r="L125" s="84">
        <f t="shared" si="12"/>
        <v>0</v>
      </c>
      <c r="M125" s="84">
        <f t="shared" si="13"/>
        <v>0</v>
      </c>
      <c r="N125" s="84">
        <f t="shared" si="14"/>
        <v>1</v>
      </c>
      <c r="O125" s="84">
        <f t="shared" si="15"/>
        <v>1</v>
      </c>
      <c r="P125" s="15">
        <f t="shared" si="16"/>
        <v>5309.43</v>
      </c>
      <c r="Q125" s="7">
        <v>1049.8800000000001</v>
      </c>
      <c r="R125" s="11">
        <v>1049.8800000000001</v>
      </c>
      <c r="S125" s="11">
        <v>1049.8800000000001</v>
      </c>
      <c r="T125" s="11">
        <v>1049.8800000000001</v>
      </c>
      <c r="U125" s="11">
        <v>1049.8800000000001</v>
      </c>
      <c r="V125" s="11">
        <v>1049.8800000000001</v>
      </c>
      <c r="W125" s="17"/>
      <c r="X125" s="17"/>
      <c r="Y125" s="17"/>
      <c r="Z125" s="17"/>
      <c r="AA125" s="17"/>
      <c r="AB125" s="17"/>
      <c r="AC125" s="17"/>
      <c r="AD125" s="17"/>
      <c r="AE125" s="20"/>
    </row>
    <row r="126" spans="1:31" s="5" customFormat="1" ht="27" customHeight="1">
      <c r="A126" s="10">
        <v>125</v>
      </c>
      <c r="B126" s="11" t="s">
        <v>288</v>
      </c>
      <c r="C126" s="13" t="s">
        <v>34</v>
      </c>
      <c r="D126" s="13" t="s">
        <v>24</v>
      </c>
      <c r="E126" s="12">
        <v>45192.442349536999</v>
      </c>
      <c r="F126" s="78">
        <f t="shared" si="8"/>
        <v>45170</v>
      </c>
      <c r="G126" s="13" t="s">
        <v>289</v>
      </c>
      <c r="H126" s="15" t="str">
        <f t="shared" si="9"/>
        <v>IPHONE15</v>
      </c>
      <c r="I126" s="13">
        <v>6999</v>
      </c>
      <c r="J126" s="84">
        <f t="shared" si="10"/>
        <v>0</v>
      </c>
      <c r="K126" s="84">
        <f t="shared" si="11"/>
        <v>0</v>
      </c>
      <c r="L126" s="84">
        <f t="shared" si="12"/>
        <v>0</v>
      </c>
      <c r="M126" s="84">
        <f t="shared" si="13"/>
        <v>0</v>
      </c>
      <c r="N126" s="84">
        <f t="shared" si="14"/>
        <v>1</v>
      </c>
      <c r="O126" s="84">
        <f t="shared" si="15"/>
        <v>0</v>
      </c>
      <c r="P126" s="15">
        <f t="shared" si="16"/>
        <v>3499.4699999999993</v>
      </c>
      <c r="Q126" s="7">
        <v>460.77</v>
      </c>
      <c r="R126" s="11">
        <v>460.77</v>
      </c>
      <c r="S126" s="11">
        <v>460.77</v>
      </c>
      <c r="T126" s="11">
        <v>460.77</v>
      </c>
      <c r="U126" s="11">
        <v>460.77</v>
      </c>
      <c r="V126" s="11">
        <v>460.77</v>
      </c>
      <c r="W126" s="11">
        <v>460.77</v>
      </c>
      <c r="X126" s="11">
        <v>460.77</v>
      </c>
      <c r="Y126" s="11">
        <v>460.77</v>
      </c>
      <c r="Z126" s="11">
        <v>460.77</v>
      </c>
      <c r="AA126" s="11">
        <v>460.77</v>
      </c>
      <c r="AB126" s="11">
        <v>460.77</v>
      </c>
      <c r="AC126" s="11"/>
      <c r="AD126" s="11"/>
      <c r="AE126" s="20"/>
    </row>
    <row r="127" spans="1:31" s="5" customFormat="1" ht="27" customHeight="1">
      <c r="A127" s="10">
        <v>126</v>
      </c>
      <c r="B127" s="11" t="s">
        <v>290</v>
      </c>
      <c r="C127" s="13" t="s">
        <v>31</v>
      </c>
      <c r="D127" s="13" t="s">
        <v>24</v>
      </c>
      <c r="E127" s="12">
        <v>45192.4395717593</v>
      </c>
      <c r="F127" s="78">
        <f t="shared" si="8"/>
        <v>45170</v>
      </c>
      <c r="G127" s="13" t="s">
        <v>209</v>
      </c>
      <c r="H127" s="15" t="str">
        <f t="shared" si="9"/>
        <v>IPHONE14</v>
      </c>
      <c r="I127" s="13">
        <v>9899</v>
      </c>
      <c r="J127" s="84">
        <f t="shared" si="10"/>
        <v>0</v>
      </c>
      <c r="K127" s="84">
        <f t="shared" si="11"/>
        <v>0</v>
      </c>
      <c r="L127" s="84">
        <f t="shared" si="12"/>
        <v>1</v>
      </c>
      <c r="M127" s="84">
        <f t="shared" si="13"/>
        <v>0</v>
      </c>
      <c r="N127" s="84">
        <f t="shared" si="14"/>
        <v>1</v>
      </c>
      <c r="O127" s="84">
        <f t="shared" si="15"/>
        <v>0</v>
      </c>
      <c r="P127" s="15">
        <f t="shared" si="16"/>
        <v>6674.9300000000021</v>
      </c>
      <c r="Q127" s="7">
        <v>1</v>
      </c>
      <c r="R127" s="11">
        <v>553.98</v>
      </c>
      <c r="S127" s="11">
        <v>553.98</v>
      </c>
      <c r="T127" s="11">
        <v>553.98</v>
      </c>
      <c r="U127" s="11">
        <v>553.98</v>
      </c>
      <c r="V127" s="11">
        <v>553.98</v>
      </c>
      <c r="W127" s="11">
        <v>553.98</v>
      </c>
      <c r="X127" s="11">
        <v>553.98</v>
      </c>
      <c r="Y127" s="11">
        <v>553.98</v>
      </c>
      <c r="Z127" s="11">
        <v>553.98</v>
      </c>
      <c r="AA127" s="17">
        <v>553.98</v>
      </c>
      <c r="AB127" s="17">
        <v>553.98</v>
      </c>
      <c r="AC127" s="17"/>
      <c r="AD127" s="17"/>
      <c r="AE127" s="20"/>
    </row>
    <row r="128" spans="1:31" s="5" customFormat="1" ht="27" customHeight="1">
      <c r="A128" s="10">
        <v>127</v>
      </c>
      <c r="B128" s="11" t="s">
        <v>291</v>
      </c>
      <c r="C128" s="13" t="s">
        <v>27</v>
      </c>
      <c r="D128" s="13" t="s">
        <v>24</v>
      </c>
      <c r="E128" s="12">
        <v>45192.425879629598</v>
      </c>
      <c r="F128" s="78">
        <f t="shared" si="8"/>
        <v>45170</v>
      </c>
      <c r="G128" s="13" t="s">
        <v>292</v>
      </c>
      <c r="H128" s="15" t="str">
        <f t="shared" si="9"/>
        <v>IPHONE15</v>
      </c>
      <c r="I128" s="13">
        <v>5999</v>
      </c>
      <c r="J128" s="84">
        <f t="shared" si="10"/>
        <v>0</v>
      </c>
      <c r="K128" s="84">
        <f t="shared" si="11"/>
        <v>0</v>
      </c>
      <c r="L128" s="84">
        <f t="shared" si="12"/>
        <v>0</v>
      </c>
      <c r="M128" s="84">
        <f t="shared" si="13"/>
        <v>0</v>
      </c>
      <c r="N128" s="84">
        <f t="shared" si="14"/>
        <v>1</v>
      </c>
      <c r="O128" s="84">
        <f t="shared" si="15"/>
        <v>0</v>
      </c>
      <c r="P128" s="15">
        <f t="shared" si="16"/>
        <v>2999.55</v>
      </c>
      <c r="Q128" s="7">
        <v>394.93</v>
      </c>
      <c r="R128" s="11">
        <v>394.93</v>
      </c>
      <c r="S128" s="11">
        <v>394.93</v>
      </c>
      <c r="T128" s="11">
        <v>394.93</v>
      </c>
      <c r="U128" s="11">
        <v>394.93</v>
      </c>
      <c r="V128" s="11">
        <v>394.93</v>
      </c>
      <c r="W128" s="11">
        <v>394.93</v>
      </c>
      <c r="X128" s="11">
        <v>394.93</v>
      </c>
      <c r="Y128" s="11">
        <v>394.93</v>
      </c>
      <c r="Z128" s="11">
        <v>394.93</v>
      </c>
      <c r="AA128" s="11">
        <v>394.93</v>
      </c>
      <c r="AB128" s="11">
        <v>394.93</v>
      </c>
      <c r="AC128" s="11"/>
      <c r="AD128" s="11"/>
      <c r="AE128" s="20"/>
    </row>
    <row r="129" spans="1:31" s="24" customFormat="1" ht="27" customHeight="1">
      <c r="A129" s="10">
        <v>128</v>
      </c>
      <c r="B129" s="34" t="s">
        <v>293</v>
      </c>
      <c r="C129" s="10" t="s">
        <v>294</v>
      </c>
      <c r="D129" s="35" t="s">
        <v>24</v>
      </c>
      <c r="E129" s="36">
        <v>45191.5537847222</v>
      </c>
      <c r="F129" s="73">
        <f t="shared" si="8"/>
        <v>45170</v>
      </c>
      <c r="G129" s="35" t="s">
        <v>295</v>
      </c>
      <c r="H129" s="15" t="str">
        <f t="shared" si="9"/>
        <v>IPHONE14</v>
      </c>
      <c r="I129" s="35">
        <v>9899</v>
      </c>
      <c r="J129" s="84">
        <f t="shared" si="10"/>
        <v>0</v>
      </c>
      <c r="K129" s="84">
        <f t="shared" si="11"/>
        <v>0</v>
      </c>
      <c r="L129" s="84">
        <f t="shared" si="12"/>
        <v>1</v>
      </c>
      <c r="M129" s="84">
        <f t="shared" si="13"/>
        <v>0</v>
      </c>
      <c r="N129" s="84">
        <f t="shared" si="14"/>
        <v>1</v>
      </c>
      <c r="O129" s="84">
        <f t="shared" si="15"/>
        <v>0</v>
      </c>
      <c r="P129" s="15">
        <f t="shared" si="16"/>
        <v>4949.5800000000008</v>
      </c>
      <c r="Q129" s="7">
        <v>1</v>
      </c>
      <c r="R129" s="34">
        <v>710.83</v>
      </c>
      <c r="S129" s="34">
        <v>710.83</v>
      </c>
      <c r="T129" s="34">
        <v>710.83</v>
      </c>
      <c r="U129" s="34">
        <v>710.83</v>
      </c>
      <c r="V129" s="34">
        <v>710.83</v>
      </c>
      <c r="W129" s="34">
        <v>710.83</v>
      </c>
      <c r="X129" s="34">
        <v>710.83</v>
      </c>
      <c r="Y129" s="34">
        <v>710.83</v>
      </c>
      <c r="Z129" s="34">
        <v>710.83</v>
      </c>
      <c r="AA129" s="34">
        <v>710.83</v>
      </c>
      <c r="AB129" s="17">
        <v>710.83</v>
      </c>
      <c r="AC129" s="17"/>
      <c r="AD129" s="17"/>
      <c r="AE129" s="50"/>
    </row>
    <row r="130" spans="1:31" s="5" customFormat="1" ht="27" customHeight="1">
      <c r="A130" s="10">
        <v>129</v>
      </c>
      <c r="B130" s="37" t="s">
        <v>296</v>
      </c>
      <c r="C130" s="38" t="s">
        <v>297</v>
      </c>
      <c r="D130" s="38"/>
      <c r="E130" s="39">
        <v>45239.475497685198</v>
      </c>
      <c r="F130" s="74">
        <f t="shared" si="8"/>
        <v>45231</v>
      </c>
      <c r="G130" s="38" t="s">
        <v>298</v>
      </c>
      <c r="H130" s="15" t="str">
        <f t="shared" si="9"/>
        <v>IPHONE15</v>
      </c>
      <c r="I130" s="38">
        <v>8999</v>
      </c>
      <c r="J130" s="84">
        <f t="shared" si="10"/>
        <v>0</v>
      </c>
      <c r="K130" s="84">
        <f t="shared" si="11"/>
        <v>0</v>
      </c>
      <c r="L130" s="84">
        <f t="shared" si="12"/>
        <v>0</v>
      </c>
      <c r="M130" s="84">
        <f t="shared" si="13"/>
        <v>0</v>
      </c>
      <c r="N130" s="84">
        <f t="shared" si="14"/>
        <v>0</v>
      </c>
      <c r="O130" s="84">
        <f t="shared" si="15"/>
        <v>0</v>
      </c>
      <c r="P130" s="15" t="str">
        <f t="shared" si="16"/>
        <v/>
      </c>
      <c r="Q130" s="7">
        <v>967.39</v>
      </c>
      <c r="R130" s="37">
        <v>967.39</v>
      </c>
      <c r="S130" s="37">
        <v>967.39</v>
      </c>
      <c r="T130" s="37">
        <v>967.39</v>
      </c>
      <c r="U130" s="37">
        <v>967.39</v>
      </c>
      <c r="V130" s="37">
        <v>967.39</v>
      </c>
      <c r="W130" s="37">
        <v>967.39</v>
      </c>
      <c r="X130" s="37">
        <v>967.39</v>
      </c>
      <c r="Y130" s="37">
        <v>967.39</v>
      </c>
      <c r="Z130" s="37">
        <v>967.39</v>
      </c>
      <c r="AA130" s="37">
        <v>967.39</v>
      </c>
      <c r="AB130" s="7">
        <v>967.39</v>
      </c>
      <c r="AC130" s="17"/>
      <c r="AD130" s="37"/>
      <c r="AE130" s="51"/>
    </row>
    <row r="131" spans="1:31" s="5" customFormat="1" ht="27" customHeight="1">
      <c r="A131" s="10">
        <v>130</v>
      </c>
      <c r="B131" s="37" t="s">
        <v>299</v>
      </c>
      <c r="C131" s="38" t="s">
        <v>300</v>
      </c>
      <c r="D131" s="38"/>
      <c r="E131" s="39">
        <v>45239.4538425926</v>
      </c>
      <c r="F131" s="74">
        <f t="shared" ref="F131:F194" si="17">DATE(YEAR(E131),MONTH(E131),"01")</f>
        <v>45231</v>
      </c>
      <c r="G131" s="38" t="s">
        <v>301</v>
      </c>
      <c r="H131" s="15" t="str">
        <f t="shared" ref="H131:H194" si="18">IF(OR(ISNUMBER(SEARCH("IPHONE14",UPPER(G131))),ISNUMBER(SEARCH("IPHONE 14",UPPER(G131))),ISNUMBER(SEARCH("PHONE 14",UPPER(G131)))),"IPHONE14",IF(OR(ISNUMBER(SEARCH("IPHONE15",UPPER(G131))),ISNUMBER(SEARCH("IPHONE 15",UPPER(G131))),ISNUMBER(SEARCH("PHONE 15",UPPER(G131)))),"IPHONE15", "其他") )</f>
        <v>IPHONE15</v>
      </c>
      <c r="I131" s="38">
        <v>9999</v>
      </c>
      <c r="J131" s="84">
        <f t="shared" ref="J131:J194" si="19">IFERROR(IF(Q131-R131&gt;0,Q131-R131,0),0)</f>
        <v>0</v>
      </c>
      <c r="K131" s="84">
        <f t="shared" ref="K131:K194" si="20">IF(J131&gt;0,1,0)</f>
        <v>0</v>
      </c>
      <c r="L131" s="84">
        <f t="shared" ref="L131:L194" si="21">IF(Q131=1,1,0)</f>
        <v>0</v>
      </c>
      <c r="M131" s="84">
        <f t="shared" ref="M131:M194" si="22">IF(ISBLANK(AC131),0,1)</f>
        <v>1</v>
      </c>
      <c r="N131" s="84">
        <f t="shared" ref="N131:N194" si="23">IF(P131="",0,1)</f>
        <v>1</v>
      </c>
      <c r="O131" s="84">
        <f t="shared" ref="O131:O194" si="24">IF(ISBLANK(W131),1,0)</f>
        <v>0</v>
      </c>
      <c r="P131" s="15">
        <f t="shared" ref="P131:P194" si="25">IF(I131*1.29-SUM(Q131:AB131)&lt;100,"",I131*1.29-SUM(Q131:AB131))</f>
        <v>4999.4699999999993</v>
      </c>
      <c r="Q131" s="7">
        <v>658.27</v>
      </c>
      <c r="R131" s="37">
        <v>658.27</v>
      </c>
      <c r="S131" s="37">
        <v>658.27</v>
      </c>
      <c r="T131" s="37">
        <v>658.27</v>
      </c>
      <c r="U131" s="37">
        <v>658.27</v>
      </c>
      <c r="V131" s="37">
        <v>658.27</v>
      </c>
      <c r="W131" s="37">
        <v>658.27</v>
      </c>
      <c r="X131" s="37">
        <v>658.27</v>
      </c>
      <c r="Y131" s="37">
        <v>658.27</v>
      </c>
      <c r="Z131" s="37">
        <v>658.27</v>
      </c>
      <c r="AA131" s="37">
        <v>658.27</v>
      </c>
      <c r="AB131" s="37">
        <v>658.27</v>
      </c>
      <c r="AC131" s="17">
        <v>1500</v>
      </c>
      <c r="AD131" s="37">
        <v>4999.47</v>
      </c>
      <c r="AE131" s="51"/>
    </row>
    <row r="132" spans="1:31" s="5" customFormat="1" ht="27" customHeight="1">
      <c r="A132" s="10">
        <v>131</v>
      </c>
      <c r="B132" s="37" t="s">
        <v>302</v>
      </c>
      <c r="C132" s="38" t="s">
        <v>303</v>
      </c>
      <c r="D132" s="38"/>
      <c r="E132" s="39">
        <v>45239.512465277803</v>
      </c>
      <c r="F132" s="74">
        <f t="shared" si="17"/>
        <v>45231</v>
      </c>
      <c r="G132" s="38" t="s">
        <v>304</v>
      </c>
      <c r="H132" s="15" t="str">
        <f t="shared" si="18"/>
        <v>IPHONE15</v>
      </c>
      <c r="I132" s="38">
        <v>9999</v>
      </c>
      <c r="J132" s="84">
        <f t="shared" si="19"/>
        <v>0</v>
      </c>
      <c r="K132" s="84">
        <f t="shared" si="20"/>
        <v>0</v>
      </c>
      <c r="L132" s="84">
        <f t="shared" si="21"/>
        <v>0</v>
      </c>
      <c r="M132" s="84">
        <f t="shared" si="22"/>
        <v>1</v>
      </c>
      <c r="N132" s="84">
        <f t="shared" si="23"/>
        <v>0</v>
      </c>
      <c r="O132" s="84">
        <f t="shared" si="24"/>
        <v>0</v>
      </c>
      <c r="P132" s="15" t="str">
        <f t="shared" si="25"/>
        <v/>
      </c>
      <c r="Q132" s="7">
        <f>606.49-499</f>
        <v>107.49000000000001</v>
      </c>
      <c r="R132" s="37">
        <v>1162.8399999999999</v>
      </c>
      <c r="S132" s="37">
        <v>1162.8399999999999</v>
      </c>
      <c r="T132" s="37">
        <v>1162.8399999999999</v>
      </c>
      <c r="U132" s="37">
        <v>1162.8399999999999</v>
      </c>
      <c r="V132" s="37">
        <v>1162.8399999999999</v>
      </c>
      <c r="W132" s="37">
        <v>1162.8399999999999</v>
      </c>
      <c r="X132" s="37">
        <v>1162.8399999999999</v>
      </c>
      <c r="Y132" s="37">
        <v>1162.8399999999999</v>
      </c>
      <c r="Z132" s="37">
        <v>1162.8399999999999</v>
      </c>
      <c r="AA132" s="37">
        <v>1162.8399999999999</v>
      </c>
      <c r="AB132" s="7">
        <v>1162.8399999999999</v>
      </c>
      <c r="AC132" s="17">
        <v>2000</v>
      </c>
      <c r="AD132" s="37"/>
      <c r="AE132" s="85"/>
    </row>
    <row r="133" spans="1:31" s="5" customFormat="1" ht="27" customHeight="1">
      <c r="A133" s="10">
        <v>132</v>
      </c>
      <c r="B133" s="37" t="s">
        <v>305</v>
      </c>
      <c r="C133" s="38" t="s">
        <v>306</v>
      </c>
      <c r="D133" s="38"/>
      <c r="E133" s="39">
        <v>45239.5296759259</v>
      </c>
      <c r="F133" s="74">
        <f t="shared" si="17"/>
        <v>45231</v>
      </c>
      <c r="G133" s="38" t="s">
        <v>307</v>
      </c>
      <c r="H133" s="15" t="str">
        <f t="shared" si="18"/>
        <v>IPHONE15</v>
      </c>
      <c r="I133" s="38">
        <v>8999</v>
      </c>
      <c r="J133" s="84">
        <f t="shared" si="19"/>
        <v>0</v>
      </c>
      <c r="K133" s="84">
        <f t="shared" si="20"/>
        <v>0</v>
      </c>
      <c r="L133" s="84">
        <f t="shared" si="21"/>
        <v>0</v>
      </c>
      <c r="M133" s="84">
        <f t="shared" si="22"/>
        <v>1</v>
      </c>
      <c r="N133" s="84">
        <f t="shared" si="23"/>
        <v>1</v>
      </c>
      <c r="O133" s="84">
        <f t="shared" si="24"/>
        <v>0</v>
      </c>
      <c r="P133" s="15">
        <f t="shared" si="25"/>
        <v>4499.55</v>
      </c>
      <c r="Q133" s="16">
        <v>592.42999999999995</v>
      </c>
      <c r="R133" s="37">
        <v>592.42999999999995</v>
      </c>
      <c r="S133" s="37">
        <v>592.42999999999995</v>
      </c>
      <c r="T133" s="37">
        <v>592.42999999999995</v>
      </c>
      <c r="U133" s="37">
        <v>592.42999999999995</v>
      </c>
      <c r="V133" s="37">
        <v>592.42999999999995</v>
      </c>
      <c r="W133" s="37">
        <v>592.42999999999995</v>
      </c>
      <c r="X133" s="37">
        <v>592.42999999999995</v>
      </c>
      <c r="Y133" s="37">
        <v>592.42999999999995</v>
      </c>
      <c r="Z133" s="37">
        <v>592.42999999999995</v>
      </c>
      <c r="AA133" s="37">
        <v>592.42999999999995</v>
      </c>
      <c r="AB133" s="16">
        <v>592.42999999999995</v>
      </c>
      <c r="AC133" s="17">
        <v>1500</v>
      </c>
      <c r="AD133" s="37" t="s">
        <v>308</v>
      </c>
      <c r="AE133" s="51"/>
    </row>
    <row r="134" spans="1:31" s="5" customFormat="1" ht="27" customHeight="1">
      <c r="A134" s="10">
        <v>133</v>
      </c>
      <c r="B134" s="37" t="s">
        <v>309</v>
      </c>
      <c r="C134" s="38" t="s">
        <v>310</v>
      </c>
      <c r="D134" s="38"/>
      <c r="E134" s="39" t="s">
        <v>311</v>
      </c>
      <c r="F134" s="74" t="e">
        <f t="shared" si="17"/>
        <v>#VALUE!</v>
      </c>
      <c r="G134" s="38" t="s">
        <v>312</v>
      </c>
      <c r="H134" s="15" t="str">
        <f t="shared" si="18"/>
        <v>IPHONE15</v>
      </c>
      <c r="I134" s="38">
        <v>9999</v>
      </c>
      <c r="J134" s="84">
        <f t="shared" si="19"/>
        <v>0</v>
      </c>
      <c r="K134" s="84">
        <f t="shared" si="20"/>
        <v>0</v>
      </c>
      <c r="L134" s="84">
        <f t="shared" si="21"/>
        <v>0</v>
      </c>
      <c r="M134" s="84">
        <f t="shared" si="22"/>
        <v>1</v>
      </c>
      <c r="N134" s="84">
        <f t="shared" si="23"/>
        <v>0</v>
      </c>
      <c r="O134" s="84">
        <f t="shared" si="24"/>
        <v>0</v>
      </c>
      <c r="P134" s="15" t="str">
        <f t="shared" si="25"/>
        <v/>
      </c>
      <c r="Q134" s="7">
        <v>1074.8900000000001</v>
      </c>
      <c r="R134" s="37">
        <v>1074.8900000000001</v>
      </c>
      <c r="S134" s="37">
        <v>1074.8900000000001</v>
      </c>
      <c r="T134" s="37">
        <v>1074.8900000000001</v>
      </c>
      <c r="U134" s="37">
        <v>1074.8900000000001</v>
      </c>
      <c r="V134" s="37">
        <v>1074.8900000000001</v>
      </c>
      <c r="W134" s="37">
        <v>1074.8900000000001</v>
      </c>
      <c r="X134" s="37">
        <v>1074.8900000000001</v>
      </c>
      <c r="Y134" s="37">
        <v>1074.8900000000001</v>
      </c>
      <c r="Z134" s="37">
        <v>1074.8900000000001</v>
      </c>
      <c r="AA134" s="37">
        <v>1074.8900000000001</v>
      </c>
      <c r="AB134" s="37">
        <v>1074.8900000000001</v>
      </c>
      <c r="AC134" s="17">
        <v>800</v>
      </c>
      <c r="AD134" s="37"/>
      <c r="AE134" s="51"/>
    </row>
    <row r="135" spans="1:31" s="5" customFormat="1" ht="27" customHeight="1">
      <c r="A135" s="10">
        <v>134</v>
      </c>
      <c r="B135" s="11" t="s">
        <v>313</v>
      </c>
      <c r="C135" s="13" t="s">
        <v>314</v>
      </c>
      <c r="D135" s="13"/>
      <c r="E135" s="12">
        <v>45240.394675925898</v>
      </c>
      <c r="F135" s="78">
        <f t="shared" si="17"/>
        <v>45231</v>
      </c>
      <c r="G135" s="13" t="s">
        <v>312</v>
      </c>
      <c r="H135" s="15" t="str">
        <f t="shared" si="18"/>
        <v>IPHONE15</v>
      </c>
      <c r="I135" s="13">
        <v>9999</v>
      </c>
      <c r="J135" s="84">
        <f t="shared" si="19"/>
        <v>0</v>
      </c>
      <c r="K135" s="84">
        <f t="shared" si="20"/>
        <v>0</v>
      </c>
      <c r="L135" s="84">
        <f t="shared" si="21"/>
        <v>0</v>
      </c>
      <c r="M135" s="84">
        <f t="shared" si="22"/>
        <v>1</v>
      </c>
      <c r="N135" s="84">
        <f t="shared" si="23"/>
        <v>1</v>
      </c>
      <c r="O135" s="84">
        <f t="shared" si="24"/>
        <v>1</v>
      </c>
      <c r="P135" s="15">
        <f t="shared" si="25"/>
        <v>6399.3300000000017</v>
      </c>
      <c r="Q135" s="7">
        <v>1083.23</v>
      </c>
      <c r="R135" s="11">
        <v>1083.23</v>
      </c>
      <c r="S135" s="11">
        <v>1083.23</v>
      </c>
      <c r="T135" s="11">
        <v>1083.23</v>
      </c>
      <c r="U135" s="11">
        <v>1083.23</v>
      </c>
      <c r="V135" s="11">
        <v>1083.23</v>
      </c>
      <c r="W135" s="17"/>
      <c r="X135" s="17"/>
      <c r="Y135" s="17"/>
      <c r="Z135" s="17"/>
      <c r="AA135" s="17"/>
      <c r="AB135" s="17"/>
      <c r="AC135" s="17">
        <v>2000</v>
      </c>
      <c r="AD135" s="17">
        <v>6499.32</v>
      </c>
      <c r="AE135" s="20"/>
    </row>
    <row r="136" spans="1:31" s="5" customFormat="1" ht="27" customHeight="1">
      <c r="A136" s="10">
        <v>135</v>
      </c>
      <c r="B136" s="11" t="s">
        <v>315</v>
      </c>
      <c r="C136" s="13" t="s">
        <v>316</v>
      </c>
      <c r="D136" s="13"/>
      <c r="E136" s="12">
        <v>45240.398043981499</v>
      </c>
      <c r="F136" s="78">
        <f t="shared" si="17"/>
        <v>45231</v>
      </c>
      <c r="G136" s="13" t="s">
        <v>312</v>
      </c>
      <c r="H136" s="15" t="str">
        <f t="shared" si="18"/>
        <v>IPHONE15</v>
      </c>
      <c r="I136" s="13">
        <v>9999</v>
      </c>
      <c r="J136" s="84">
        <f t="shared" si="19"/>
        <v>0</v>
      </c>
      <c r="K136" s="84">
        <f t="shared" si="20"/>
        <v>0</v>
      </c>
      <c r="L136" s="84">
        <f t="shared" si="21"/>
        <v>0</v>
      </c>
      <c r="M136" s="84">
        <f t="shared" si="22"/>
        <v>1</v>
      </c>
      <c r="N136" s="84">
        <f t="shared" si="23"/>
        <v>1</v>
      </c>
      <c r="O136" s="84">
        <f t="shared" si="24"/>
        <v>0</v>
      </c>
      <c r="P136" s="15">
        <f t="shared" si="25"/>
        <v>4999.4699999999993</v>
      </c>
      <c r="Q136" s="7">
        <v>658.27</v>
      </c>
      <c r="R136" s="11">
        <v>658.27</v>
      </c>
      <c r="S136" s="11">
        <v>658.27</v>
      </c>
      <c r="T136" s="11">
        <v>658.27</v>
      </c>
      <c r="U136" s="11">
        <v>658.27</v>
      </c>
      <c r="V136" s="11">
        <v>658.27</v>
      </c>
      <c r="W136" s="11">
        <v>658.27</v>
      </c>
      <c r="X136" s="11">
        <v>658.27</v>
      </c>
      <c r="Y136" s="11">
        <v>658.27</v>
      </c>
      <c r="Z136" s="11">
        <v>658.27</v>
      </c>
      <c r="AA136" s="11">
        <v>658.27</v>
      </c>
      <c r="AB136" s="11">
        <v>658.27</v>
      </c>
      <c r="AC136" s="17">
        <v>1600</v>
      </c>
      <c r="AD136" s="17">
        <v>4999.47</v>
      </c>
      <c r="AE136" s="20"/>
    </row>
    <row r="137" spans="1:31" s="5" customFormat="1" ht="27" customHeight="1">
      <c r="A137" s="10">
        <v>136</v>
      </c>
      <c r="B137" s="11" t="s">
        <v>317</v>
      </c>
      <c r="C137" s="13" t="s">
        <v>318</v>
      </c>
      <c r="D137" s="13"/>
      <c r="E137" s="12">
        <v>45240.502013888901</v>
      </c>
      <c r="F137" s="78">
        <f t="shared" si="17"/>
        <v>45231</v>
      </c>
      <c r="G137" s="13" t="s">
        <v>312</v>
      </c>
      <c r="H137" s="15" t="str">
        <f t="shared" si="18"/>
        <v>IPHONE15</v>
      </c>
      <c r="I137" s="13">
        <v>9999</v>
      </c>
      <c r="J137" s="84">
        <f t="shared" si="19"/>
        <v>0</v>
      </c>
      <c r="K137" s="84">
        <f t="shared" si="20"/>
        <v>0</v>
      </c>
      <c r="L137" s="84">
        <f t="shared" si="21"/>
        <v>0</v>
      </c>
      <c r="M137" s="84">
        <f t="shared" si="22"/>
        <v>1</v>
      </c>
      <c r="N137" s="84">
        <f t="shared" si="23"/>
        <v>0</v>
      </c>
      <c r="O137" s="84">
        <f t="shared" si="24"/>
        <v>0</v>
      </c>
      <c r="P137" s="15" t="str">
        <f t="shared" si="25"/>
        <v/>
      </c>
      <c r="Q137" s="7">
        <v>1074.8900000000001</v>
      </c>
      <c r="R137" s="11">
        <v>1074.8900000000001</v>
      </c>
      <c r="S137" s="11">
        <v>1074.8900000000001</v>
      </c>
      <c r="T137" s="11">
        <v>1074.8900000000001</v>
      </c>
      <c r="U137" s="11">
        <v>1074.8900000000001</v>
      </c>
      <c r="V137" s="11">
        <v>1074.8900000000001</v>
      </c>
      <c r="W137" s="11">
        <v>1074.8900000000001</v>
      </c>
      <c r="X137" s="11">
        <v>1074.8900000000001</v>
      </c>
      <c r="Y137" s="11">
        <v>1074.8900000000001</v>
      </c>
      <c r="Z137" s="11">
        <v>1074.8900000000001</v>
      </c>
      <c r="AA137" s="11">
        <v>1074.8900000000001</v>
      </c>
      <c r="AB137" s="11">
        <v>1074.8900000000001</v>
      </c>
      <c r="AC137" s="17">
        <v>2000</v>
      </c>
      <c r="AD137" s="17"/>
      <c r="AE137" s="20"/>
    </row>
    <row r="138" spans="1:31" s="5" customFormat="1" ht="27" customHeight="1">
      <c r="A138" s="10">
        <v>137</v>
      </c>
      <c r="B138" s="11" t="s">
        <v>319</v>
      </c>
      <c r="C138" s="13" t="s">
        <v>320</v>
      </c>
      <c r="D138" s="13"/>
      <c r="E138" s="12">
        <v>45240.637708333299</v>
      </c>
      <c r="F138" s="78">
        <f t="shared" si="17"/>
        <v>45231</v>
      </c>
      <c r="G138" s="13" t="s">
        <v>312</v>
      </c>
      <c r="H138" s="15" t="str">
        <f t="shared" si="18"/>
        <v>IPHONE15</v>
      </c>
      <c r="I138" s="13">
        <v>9999</v>
      </c>
      <c r="J138" s="84">
        <f t="shared" si="19"/>
        <v>0</v>
      </c>
      <c r="K138" s="84">
        <f t="shared" si="20"/>
        <v>0</v>
      </c>
      <c r="L138" s="84">
        <f t="shared" si="21"/>
        <v>0</v>
      </c>
      <c r="M138" s="84">
        <f t="shared" si="22"/>
        <v>1</v>
      </c>
      <c r="N138" s="84">
        <f t="shared" si="23"/>
        <v>0</v>
      </c>
      <c r="O138" s="84">
        <f t="shared" si="24"/>
        <v>0</v>
      </c>
      <c r="P138" s="15" t="str">
        <f t="shared" si="25"/>
        <v/>
      </c>
      <c r="Q138" s="7">
        <v>1074.8900000000001</v>
      </c>
      <c r="R138" s="11">
        <v>1074.8900000000001</v>
      </c>
      <c r="S138" s="11">
        <v>1074.8900000000001</v>
      </c>
      <c r="T138" s="11">
        <v>1074.8900000000001</v>
      </c>
      <c r="U138" s="11">
        <v>1074.8900000000001</v>
      </c>
      <c r="V138" s="11">
        <v>1074.8900000000001</v>
      </c>
      <c r="W138" s="11">
        <v>1074.8900000000001</v>
      </c>
      <c r="X138" s="11">
        <v>1074.8900000000001</v>
      </c>
      <c r="Y138" s="11">
        <v>1074.8900000000001</v>
      </c>
      <c r="Z138" s="11">
        <v>1074.8900000000001</v>
      </c>
      <c r="AA138" s="11">
        <v>1074.8900000000001</v>
      </c>
      <c r="AB138" s="11">
        <v>1074.8900000000001</v>
      </c>
      <c r="AC138" s="17">
        <v>2000</v>
      </c>
      <c r="AD138" s="17"/>
      <c r="AE138" s="20"/>
    </row>
    <row r="139" spans="1:31" s="5" customFormat="1" ht="27" customHeight="1">
      <c r="A139" s="10">
        <v>138</v>
      </c>
      <c r="B139" s="11" t="s">
        <v>321</v>
      </c>
      <c r="C139" s="13" t="s">
        <v>322</v>
      </c>
      <c r="D139" s="13"/>
      <c r="E139" s="12">
        <v>45240.779537037</v>
      </c>
      <c r="F139" s="78">
        <f t="shared" si="17"/>
        <v>45231</v>
      </c>
      <c r="G139" s="13" t="s">
        <v>312</v>
      </c>
      <c r="H139" s="15" t="str">
        <f t="shared" si="18"/>
        <v>IPHONE15</v>
      </c>
      <c r="I139" s="13">
        <v>9999</v>
      </c>
      <c r="J139" s="84">
        <f t="shared" si="19"/>
        <v>0</v>
      </c>
      <c r="K139" s="84">
        <f t="shared" si="20"/>
        <v>0</v>
      </c>
      <c r="L139" s="84">
        <f t="shared" si="21"/>
        <v>0</v>
      </c>
      <c r="M139" s="84">
        <f t="shared" si="22"/>
        <v>1</v>
      </c>
      <c r="N139" s="84">
        <f t="shared" si="23"/>
        <v>1</v>
      </c>
      <c r="O139" s="84">
        <f t="shared" si="24"/>
        <v>0</v>
      </c>
      <c r="P139" s="15">
        <f t="shared" si="25"/>
        <v>4999.4699999999993</v>
      </c>
      <c r="Q139" s="7">
        <v>658.27</v>
      </c>
      <c r="R139" s="11">
        <v>658.27</v>
      </c>
      <c r="S139" s="11">
        <v>658.27</v>
      </c>
      <c r="T139" s="11">
        <v>658.27</v>
      </c>
      <c r="U139" s="11">
        <v>658.27</v>
      </c>
      <c r="V139" s="11">
        <v>658.27</v>
      </c>
      <c r="W139" s="11">
        <v>658.27</v>
      </c>
      <c r="X139" s="11">
        <v>658.27</v>
      </c>
      <c r="Y139" s="11">
        <v>658.27</v>
      </c>
      <c r="Z139" s="11">
        <v>658.27</v>
      </c>
      <c r="AA139" s="11">
        <v>658.27</v>
      </c>
      <c r="AB139" s="11">
        <v>658.27</v>
      </c>
      <c r="AC139" s="17">
        <v>1500</v>
      </c>
      <c r="AD139" s="60">
        <v>4999.47</v>
      </c>
      <c r="AE139" s="20"/>
    </row>
    <row r="140" spans="1:31" s="24" customFormat="1" ht="27" customHeight="1">
      <c r="A140" s="10">
        <v>139</v>
      </c>
      <c r="B140" s="34" t="s">
        <v>323</v>
      </c>
      <c r="C140" s="10" t="s">
        <v>324</v>
      </c>
      <c r="D140" s="35"/>
      <c r="E140" s="36">
        <v>45241.368437500001</v>
      </c>
      <c r="F140" s="73">
        <f t="shared" si="17"/>
        <v>45231</v>
      </c>
      <c r="G140" s="35" t="s">
        <v>312</v>
      </c>
      <c r="H140" s="15" t="str">
        <f t="shared" si="18"/>
        <v>IPHONE15</v>
      </c>
      <c r="I140" s="35">
        <v>9999</v>
      </c>
      <c r="J140" s="84">
        <f t="shared" si="19"/>
        <v>0</v>
      </c>
      <c r="K140" s="84">
        <f t="shared" si="20"/>
        <v>0</v>
      </c>
      <c r="L140" s="84">
        <f t="shared" si="21"/>
        <v>0</v>
      </c>
      <c r="M140" s="84">
        <f t="shared" si="22"/>
        <v>0</v>
      </c>
      <c r="N140" s="84">
        <f t="shared" si="23"/>
        <v>1</v>
      </c>
      <c r="O140" s="84">
        <f t="shared" si="24"/>
        <v>1</v>
      </c>
      <c r="P140" s="15">
        <f t="shared" si="25"/>
        <v>6399.3300000000017</v>
      </c>
      <c r="Q140" s="16">
        <v>1083.23</v>
      </c>
      <c r="R140" s="34">
        <v>1083.23</v>
      </c>
      <c r="S140" s="34">
        <v>1083.23</v>
      </c>
      <c r="T140" s="34">
        <v>1083.23</v>
      </c>
      <c r="U140" s="34">
        <v>1083.23</v>
      </c>
      <c r="V140" s="34">
        <v>1083.23</v>
      </c>
      <c r="W140" s="34"/>
      <c r="X140" s="34"/>
      <c r="Y140" s="34"/>
      <c r="Z140" s="34"/>
      <c r="AA140" s="34"/>
      <c r="AB140" s="17"/>
      <c r="AC140" s="17"/>
      <c r="AD140" s="17">
        <v>6499.32</v>
      </c>
      <c r="AE140" s="50"/>
    </row>
    <row r="141" spans="1:31" s="24" customFormat="1" ht="27" customHeight="1">
      <c r="A141" s="10">
        <v>140</v>
      </c>
      <c r="B141" s="34" t="s">
        <v>325</v>
      </c>
      <c r="C141" s="10" t="s">
        <v>326</v>
      </c>
      <c r="D141" s="35"/>
      <c r="E141" s="36">
        <v>45241.438425925902</v>
      </c>
      <c r="F141" s="73">
        <f t="shared" si="17"/>
        <v>45231</v>
      </c>
      <c r="G141" s="35" t="s">
        <v>312</v>
      </c>
      <c r="H141" s="15" t="str">
        <f t="shared" si="18"/>
        <v>IPHONE15</v>
      </c>
      <c r="I141" s="35">
        <v>9999</v>
      </c>
      <c r="J141" s="84">
        <f t="shared" si="19"/>
        <v>8.3399999999999181</v>
      </c>
      <c r="K141" s="84">
        <f t="shared" si="20"/>
        <v>1</v>
      </c>
      <c r="L141" s="84">
        <f t="shared" si="21"/>
        <v>0</v>
      </c>
      <c r="M141" s="84">
        <f t="shared" si="22"/>
        <v>1</v>
      </c>
      <c r="N141" s="84">
        <f t="shared" si="23"/>
        <v>0</v>
      </c>
      <c r="O141" s="84">
        <f t="shared" si="24"/>
        <v>0</v>
      </c>
      <c r="P141" s="15" t="str">
        <f t="shared" si="25"/>
        <v/>
      </c>
      <c r="Q141" s="16">
        <v>1083.23</v>
      </c>
      <c r="R141" s="34">
        <v>1074.8900000000001</v>
      </c>
      <c r="S141" s="34">
        <v>1074.8900000000001</v>
      </c>
      <c r="T141" s="34">
        <v>1074.8900000000001</v>
      </c>
      <c r="U141" s="34">
        <v>1074.8900000000001</v>
      </c>
      <c r="V141" s="34">
        <v>1074.8900000000001</v>
      </c>
      <c r="W141" s="34">
        <v>1074.8900000000001</v>
      </c>
      <c r="X141" s="34">
        <v>1074.8900000000001</v>
      </c>
      <c r="Y141" s="34">
        <v>1074.8900000000001</v>
      </c>
      <c r="Z141" s="34">
        <v>1074.8900000000001</v>
      </c>
      <c r="AA141" s="34">
        <v>1074.8900000000001</v>
      </c>
      <c r="AB141" s="34">
        <v>1074.8900000000001</v>
      </c>
      <c r="AC141" s="17">
        <v>2500</v>
      </c>
      <c r="AD141" s="17"/>
      <c r="AE141" s="50"/>
    </row>
    <row r="142" spans="1:31" s="24" customFormat="1" ht="27" customHeight="1">
      <c r="A142" s="10">
        <v>141</v>
      </c>
      <c r="B142" s="34" t="s">
        <v>327</v>
      </c>
      <c r="C142" s="10" t="s">
        <v>328</v>
      </c>
      <c r="D142" s="35"/>
      <c r="E142" s="36">
        <v>45241.447118055599</v>
      </c>
      <c r="F142" s="73">
        <f t="shared" si="17"/>
        <v>45231</v>
      </c>
      <c r="G142" s="35" t="s">
        <v>312</v>
      </c>
      <c r="H142" s="15" t="str">
        <f t="shared" si="18"/>
        <v>IPHONE15</v>
      </c>
      <c r="I142" s="35">
        <v>9999</v>
      </c>
      <c r="J142" s="84">
        <f t="shared" si="19"/>
        <v>0</v>
      </c>
      <c r="K142" s="84">
        <f t="shared" si="20"/>
        <v>0</v>
      </c>
      <c r="L142" s="84">
        <f t="shared" si="21"/>
        <v>0</v>
      </c>
      <c r="M142" s="84">
        <f t="shared" si="22"/>
        <v>1</v>
      </c>
      <c r="N142" s="84">
        <f t="shared" si="23"/>
        <v>1</v>
      </c>
      <c r="O142" s="84">
        <f t="shared" si="24"/>
        <v>1</v>
      </c>
      <c r="P142" s="15">
        <f t="shared" si="25"/>
        <v>6399.3300000000017</v>
      </c>
      <c r="Q142" s="16">
        <v>1083.23</v>
      </c>
      <c r="R142" s="34">
        <v>1083.23</v>
      </c>
      <c r="S142" s="34">
        <v>1083.23</v>
      </c>
      <c r="T142" s="34">
        <v>1083.23</v>
      </c>
      <c r="U142" s="34">
        <v>1083.23</v>
      </c>
      <c r="V142" s="34">
        <v>1083.23</v>
      </c>
      <c r="W142" s="34"/>
      <c r="X142" s="34"/>
      <c r="Y142" s="34"/>
      <c r="Z142" s="34"/>
      <c r="AA142" s="34"/>
      <c r="AB142" s="17"/>
      <c r="AC142" s="17">
        <v>1500</v>
      </c>
      <c r="AD142" s="17">
        <v>6499.32</v>
      </c>
      <c r="AE142" s="50"/>
    </row>
    <row r="143" spans="1:31" s="24" customFormat="1" ht="27" customHeight="1">
      <c r="A143" s="10">
        <v>142</v>
      </c>
      <c r="B143" s="34" t="s">
        <v>329</v>
      </c>
      <c r="C143" s="10" t="s">
        <v>330</v>
      </c>
      <c r="D143" s="35"/>
      <c r="E143" s="36">
        <v>45241.4692939815</v>
      </c>
      <c r="F143" s="73">
        <f t="shared" si="17"/>
        <v>45231</v>
      </c>
      <c r="G143" s="35" t="s">
        <v>312</v>
      </c>
      <c r="H143" s="15" t="str">
        <f t="shared" si="18"/>
        <v>IPHONE15</v>
      </c>
      <c r="I143" s="35">
        <v>9999</v>
      </c>
      <c r="J143" s="84">
        <f t="shared" si="19"/>
        <v>0</v>
      </c>
      <c r="K143" s="84">
        <f t="shared" si="20"/>
        <v>0</v>
      </c>
      <c r="L143" s="84">
        <f t="shared" si="21"/>
        <v>0</v>
      </c>
      <c r="M143" s="84">
        <f t="shared" si="22"/>
        <v>1</v>
      </c>
      <c r="N143" s="84">
        <f t="shared" si="23"/>
        <v>0</v>
      </c>
      <c r="O143" s="84">
        <f t="shared" si="24"/>
        <v>0</v>
      </c>
      <c r="P143" s="15" t="str">
        <f t="shared" si="25"/>
        <v/>
      </c>
      <c r="Q143" s="16">
        <v>1074.8900000000001</v>
      </c>
      <c r="R143" s="34">
        <v>1074.8900000000001</v>
      </c>
      <c r="S143" s="34">
        <v>1074.8900000000001</v>
      </c>
      <c r="T143" s="34">
        <v>1074.8900000000001</v>
      </c>
      <c r="U143" s="34">
        <v>1074.8900000000001</v>
      </c>
      <c r="V143" s="34">
        <v>1074.8900000000001</v>
      </c>
      <c r="W143" s="34">
        <v>1074.8900000000001</v>
      </c>
      <c r="X143" s="34">
        <v>1074.8900000000001</v>
      </c>
      <c r="Y143" s="34">
        <v>1074.8900000000001</v>
      </c>
      <c r="Z143" s="34">
        <v>1074.8900000000001</v>
      </c>
      <c r="AA143" s="34">
        <v>1074.8900000000001</v>
      </c>
      <c r="AB143" s="34">
        <v>1074.8900000000001</v>
      </c>
      <c r="AC143" s="17">
        <v>2000</v>
      </c>
      <c r="AD143" s="17"/>
      <c r="AE143" s="50"/>
    </row>
    <row r="144" spans="1:31" s="24" customFormat="1" ht="27" customHeight="1">
      <c r="A144" s="10">
        <v>143</v>
      </c>
      <c r="B144" s="34" t="s">
        <v>331</v>
      </c>
      <c r="C144" s="10" t="s">
        <v>332</v>
      </c>
      <c r="D144" s="35"/>
      <c r="E144" s="36">
        <v>45241.495613425897</v>
      </c>
      <c r="F144" s="73">
        <f t="shared" si="17"/>
        <v>45231</v>
      </c>
      <c r="G144" s="35" t="s">
        <v>312</v>
      </c>
      <c r="H144" s="15" t="str">
        <f t="shared" si="18"/>
        <v>IPHONE15</v>
      </c>
      <c r="I144" s="35">
        <v>9999</v>
      </c>
      <c r="J144" s="84">
        <f t="shared" si="19"/>
        <v>0</v>
      </c>
      <c r="K144" s="84">
        <f t="shared" si="20"/>
        <v>0</v>
      </c>
      <c r="L144" s="84">
        <f t="shared" si="21"/>
        <v>0</v>
      </c>
      <c r="M144" s="84">
        <f t="shared" si="22"/>
        <v>1</v>
      </c>
      <c r="N144" s="84">
        <f t="shared" si="23"/>
        <v>0</v>
      </c>
      <c r="O144" s="84">
        <f t="shared" si="24"/>
        <v>0</v>
      </c>
      <c r="P144" s="15" t="str">
        <f t="shared" si="25"/>
        <v/>
      </c>
      <c r="Q144" s="16">
        <v>1074.8900000000001</v>
      </c>
      <c r="R144" s="34">
        <v>1074.8900000000001</v>
      </c>
      <c r="S144" s="34">
        <v>1074.8900000000001</v>
      </c>
      <c r="T144" s="34">
        <v>1074.8900000000001</v>
      </c>
      <c r="U144" s="34">
        <v>1074.8900000000001</v>
      </c>
      <c r="V144" s="34">
        <v>1074.8900000000001</v>
      </c>
      <c r="W144" s="34">
        <v>1074.8900000000001</v>
      </c>
      <c r="X144" s="34">
        <v>1074.8900000000001</v>
      </c>
      <c r="Y144" s="34">
        <v>1074.8900000000001</v>
      </c>
      <c r="Z144" s="34">
        <v>1074.8900000000001</v>
      </c>
      <c r="AA144" s="34">
        <v>1074.8900000000001</v>
      </c>
      <c r="AB144" s="34">
        <v>1074.8900000000001</v>
      </c>
      <c r="AC144" s="17">
        <v>2000</v>
      </c>
      <c r="AD144" s="17"/>
      <c r="AE144" s="50"/>
    </row>
    <row r="145" spans="1:31" s="24" customFormat="1" ht="27" customHeight="1">
      <c r="A145" s="10">
        <v>144</v>
      </c>
      <c r="B145" s="34" t="s">
        <v>333</v>
      </c>
      <c r="C145" s="10" t="s">
        <v>334</v>
      </c>
      <c r="D145" s="35"/>
      <c r="E145" s="36">
        <v>45241.737650463001</v>
      </c>
      <c r="F145" s="73">
        <f t="shared" si="17"/>
        <v>45231</v>
      </c>
      <c r="G145" s="35" t="s">
        <v>312</v>
      </c>
      <c r="H145" s="15" t="str">
        <f t="shared" si="18"/>
        <v>IPHONE15</v>
      </c>
      <c r="I145" s="35">
        <v>9999</v>
      </c>
      <c r="J145" s="84">
        <f t="shared" si="19"/>
        <v>8.3399999999999181</v>
      </c>
      <c r="K145" s="84">
        <f t="shared" si="20"/>
        <v>1</v>
      </c>
      <c r="L145" s="84">
        <f t="shared" si="21"/>
        <v>0</v>
      </c>
      <c r="M145" s="84">
        <f t="shared" si="22"/>
        <v>0</v>
      </c>
      <c r="N145" s="84">
        <f t="shared" si="23"/>
        <v>0</v>
      </c>
      <c r="O145" s="84">
        <f t="shared" si="24"/>
        <v>0</v>
      </c>
      <c r="P145" s="15" t="str">
        <f t="shared" si="25"/>
        <v/>
      </c>
      <c r="Q145" s="16">
        <v>1083.23</v>
      </c>
      <c r="R145" s="34">
        <v>1074.8900000000001</v>
      </c>
      <c r="S145" s="34">
        <v>1074.8900000000001</v>
      </c>
      <c r="T145" s="34">
        <v>1074.8900000000001</v>
      </c>
      <c r="U145" s="34">
        <v>1074.8900000000001</v>
      </c>
      <c r="V145" s="34">
        <v>1074.8900000000001</v>
      </c>
      <c r="W145" s="34">
        <v>1074.8900000000001</v>
      </c>
      <c r="X145" s="34">
        <v>1074.8900000000001</v>
      </c>
      <c r="Y145" s="34">
        <v>1074.8900000000001</v>
      </c>
      <c r="Z145" s="34">
        <v>1074.8900000000001</v>
      </c>
      <c r="AA145" s="34">
        <v>1074.8900000000001</v>
      </c>
      <c r="AB145" s="17">
        <v>1074.8900000000001</v>
      </c>
      <c r="AC145" s="17"/>
      <c r="AD145" s="17"/>
      <c r="AE145" s="50"/>
    </row>
    <row r="146" spans="1:31" s="5" customFormat="1" ht="27" customHeight="1">
      <c r="A146" s="10">
        <v>145</v>
      </c>
      <c r="B146" s="11" t="s">
        <v>335</v>
      </c>
      <c r="C146" s="13" t="s">
        <v>336</v>
      </c>
      <c r="D146" s="13"/>
      <c r="E146" s="12">
        <v>45242.474594907399</v>
      </c>
      <c r="F146" s="78">
        <f t="shared" si="17"/>
        <v>45231</v>
      </c>
      <c r="G146" s="13" t="s">
        <v>312</v>
      </c>
      <c r="H146" s="15" t="str">
        <f t="shared" si="18"/>
        <v>IPHONE15</v>
      </c>
      <c r="I146" s="13">
        <v>9999</v>
      </c>
      <c r="J146" s="84">
        <f t="shared" si="19"/>
        <v>0</v>
      </c>
      <c r="K146" s="84">
        <f t="shared" si="20"/>
        <v>0</v>
      </c>
      <c r="L146" s="84">
        <f t="shared" si="21"/>
        <v>0</v>
      </c>
      <c r="M146" s="84">
        <f t="shared" si="22"/>
        <v>0</v>
      </c>
      <c r="N146" s="84">
        <f t="shared" si="23"/>
        <v>1</v>
      </c>
      <c r="O146" s="84">
        <f t="shared" si="24"/>
        <v>1</v>
      </c>
      <c r="P146" s="15">
        <f t="shared" si="25"/>
        <v>6399.3300000000017</v>
      </c>
      <c r="Q146" s="7">
        <v>1083.23</v>
      </c>
      <c r="R146" s="11">
        <v>1083.23</v>
      </c>
      <c r="S146" s="11">
        <v>1083.23</v>
      </c>
      <c r="T146" s="11">
        <v>1083.23</v>
      </c>
      <c r="U146" s="11">
        <v>1083.23</v>
      </c>
      <c r="V146" s="7">
        <v>1083.23</v>
      </c>
      <c r="W146" s="7"/>
      <c r="X146" s="17"/>
      <c r="Y146" s="17"/>
      <c r="Z146" s="17"/>
      <c r="AA146" s="17"/>
      <c r="AB146" s="17"/>
      <c r="AC146" s="17"/>
      <c r="AD146" s="17">
        <v>6499.32</v>
      </c>
      <c r="AE146" s="20"/>
    </row>
    <row r="147" spans="1:31" s="5" customFormat="1" ht="27" customHeight="1">
      <c r="A147" s="10">
        <v>146</v>
      </c>
      <c r="B147" s="11" t="s">
        <v>337</v>
      </c>
      <c r="C147" s="13" t="s">
        <v>338</v>
      </c>
      <c r="D147" s="13"/>
      <c r="E147" s="12">
        <v>45242.409641203703</v>
      </c>
      <c r="F147" s="78">
        <f t="shared" si="17"/>
        <v>45231</v>
      </c>
      <c r="G147" s="13" t="s">
        <v>312</v>
      </c>
      <c r="H147" s="15" t="str">
        <f t="shared" si="18"/>
        <v>IPHONE15</v>
      </c>
      <c r="I147" s="13">
        <v>9999</v>
      </c>
      <c r="J147" s="84">
        <f t="shared" si="19"/>
        <v>0</v>
      </c>
      <c r="K147" s="84">
        <f t="shared" si="20"/>
        <v>0</v>
      </c>
      <c r="L147" s="84">
        <f t="shared" si="21"/>
        <v>0</v>
      </c>
      <c r="M147" s="84">
        <f t="shared" si="22"/>
        <v>1</v>
      </c>
      <c r="N147" s="84">
        <f t="shared" si="23"/>
        <v>1</v>
      </c>
      <c r="O147" s="84">
        <f t="shared" si="24"/>
        <v>1</v>
      </c>
      <c r="P147" s="15">
        <f t="shared" si="25"/>
        <v>6399.3300000000017</v>
      </c>
      <c r="Q147" s="7">
        <v>1083.23</v>
      </c>
      <c r="R147" s="11">
        <v>1083.23</v>
      </c>
      <c r="S147" s="11">
        <v>1083.23</v>
      </c>
      <c r="T147" s="11">
        <v>1083.23</v>
      </c>
      <c r="U147" s="11">
        <v>1083.23</v>
      </c>
      <c r="V147" s="11">
        <v>1083.23</v>
      </c>
      <c r="W147" s="17"/>
      <c r="X147" s="17"/>
      <c r="Y147" s="17"/>
      <c r="Z147" s="17"/>
      <c r="AA147" s="17"/>
      <c r="AB147" s="17"/>
      <c r="AC147" s="17">
        <v>2500</v>
      </c>
      <c r="AD147" s="17">
        <v>6499.32</v>
      </c>
      <c r="AE147" s="20"/>
    </row>
    <row r="148" spans="1:31" s="5" customFormat="1" ht="27" customHeight="1">
      <c r="A148" s="10">
        <v>147</v>
      </c>
      <c r="B148" s="34" t="s">
        <v>339</v>
      </c>
      <c r="C148" s="10" t="s">
        <v>340</v>
      </c>
      <c r="D148" s="35"/>
      <c r="E148" s="36">
        <v>45243.238553240699</v>
      </c>
      <c r="F148" s="73">
        <f t="shared" si="17"/>
        <v>45231</v>
      </c>
      <c r="G148" s="35" t="s">
        <v>307</v>
      </c>
      <c r="H148" s="15" t="str">
        <f t="shared" si="18"/>
        <v>IPHONE15</v>
      </c>
      <c r="I148" s="35">
        <v>8999</v>
      </c>
      <c r="J148" s="84">
        <f t="shared" si="19"/>
        <v>0</v>
      </c>
      <c r="K148" s="84">
        <f t="shared" si="20"/>
        <v>0</v>
      </c>
      <c r="L148" s="84">
        <f t="shared" si="21"/>
        <v>0</v>
      </c>
      <c r="M148" s="84">
        <f t="shared" si="22"/>
        <v>0</v>
      </c>
      <c r="N148" s="84">
        <f t="shared" si="23"/>
        <v>0</v>
      </c>
      <c r="O148" s="84">
        <f t="shared" si="24"/>
        <v>0</v>
      </c>
      <c r="P148" s="15" t="str">
        <f t="shared" si="25"/>
        <v/>
      </c>
      <c r="Q148" s="16">
        <v>967.39</v>
      </c>
      <c r="R148" s="34">
        <v>967.39</v>
      </c>
      <c r="S148" s="34">
        <v>967.39</v>
      </c>
      <c r="T148" s="34">
        <v>967.39</v>
      </c>
      <c r="U148" s="34">
        <v>967.39</v>
      </c>
      <c r="V148" s="34">
        <v>967.39</v>
      </c>
      <c r="W148" s="34">
        <v>967.39</v>
      </c>
      <c r="X148" s="34">
        <v>967.39</v>
      </c>
      <c r="Y148" s="34">
        <v>967.39</v>
      </c>
      <c r="Z148" s="34">
        <v>967.39</v>
      </c>
      <c r="AA148" s="34">
        <v>967.39</v>
      </c>
      <c r="AB148" s="34">
        <v>967.39</v>
      </c>
      <c r="AC148" s="17"/>
      <c r="AD148" s="17"/>
      <c r="AE148" s="20"/>
    </row>
    <row r="149" spans="1:31" s="5" customFormat="1" ht="27" customHeight="1">
      <c r="A149" s="10">
        <v>148</v>
      </c>
      <c r="B149" s="34" t="s">
        <v>341</v>
      </c>
      <c r="C149" s="10" t="s">
        <v>342</v>
      </c>
      <c r="D149" s="35"/>
      <c r="E149" s="36">
        <v>45243.470451388901</v>
      </c>
      <c r="F149" s="73">
        <f t="shared" si="17"/>
        <v>45231</v>
      </c>
      <c r="G149" s="35" t="s">
        <v>307</v>
      </c>
      <c r="H149" s="15" t="str">
        <f t="shared" si="18"/>
        <v>IPHONE15</v>
      </c>
      <c r="I149" s="35">
        <v>8999</v>
      </c>
      <c r="J149" s="84">
        <f t="shared" si="19"/>
        <v>0</v>
      </c>
      <c r="K149" s="84">
        <f t="shared" si="20"/>
        <v>0</v>
      </c>
      <c r="L149" s="84">
        <f t="shared" si="21"/>
        <v>0</v>
      </c>
      <c r="M149" s="84">
        <f t="shared" si="22"/>
        <v>0</v>
      </c>
      <c r="N149" s="84">
        <f t="shared" si="23"/>
        <v>0</v>
      </c>
      <c r="O149" s="84">
        <f t="shared" si="24"/>
        <v>0</v>
      </c>
      <c r="P149" s="15" t="str">
        <f t="shared" si="25"/>
        <v/>
      </c>
      <c r="Q149" s="16">
        <v>967.39</v>
      </c>
      <c r="R149" s="34">
        <v>967.39</v>
      </c>
      <c r="S149" s="34">
        <v>967.39</v>
      </c>
      <c r="T149" s="34">
        <v>967.39</v>
      </c>
      <c r="U149" s="34">
        <v>967.39</v>
      </c>
      <c r="V149" s="34">
        <v>967.39</v>
      </c>
      <c r="W149" s="34">
        <v>967.39</v>
      </c>
      <c r="X149" s="34">
        <v>967.39</v>
      </c>
      <c r="Y149" s="34">
        <v>967.39</v>
      </c>
      <c r="Z149" s="34">
        <v>967.39</v>
      </c>
      <c r="AA149" s="34">
        <v>967.39</v>
      </c>
      <c r="AB149" s="17">
        <v>967.39</v>
      </c>
      <c r="AC149" s="17"/>
      <c r="AD149" s="17"/>
      <c r="AE149" s="20"/>
    </row>
    <row r="150" spans="1:31" s="5" customFormat="1" ht="27" customHeight="1">
      <c r="A150" s="10">
        <v>149</v>
      </c>
      <c r="B150" s="34" t="s">
        <v>343</v>
      </c>
      <c r="C150" s="10" t="s">
        <v>344</v>
      </c>
      <c r="D150" s="35"/>
      <c r="E150" s="36">
        <v>45243.528483796297</v>
      </c>
      <c r="F150" s="73">
        <f t="shared" si="17"/>
        <v>45231</v>
      </c>
      <c r="G150" s="35" t="s">
        <v>312</v>
      </c>
      <c r="H150" s="15" t="str">
        <f t="shared" si="18"/>
        <v>IPHONE15</v>
      </c>
      <c r="I150" s="35">
        <v>9999</v>
      </c>
      <c r="J150" s="84">
        <f t="shared" si="19"/>
        <v>8.3399999999999181</v>
      </c>
      <c r="K150" s="84">
        <f t="shared" si="20"/>
        <v>1</v>
      </c>
      <c r="L150" s="84">
        <f t="shared" si="21"/>
        <v>0</v>
      </c>
      <c r="M150" s="84">
        <f t="shared" si="22"/>
        <v>0</v>
      </c>
      <c r="N150" s="84">
        <f t="shared" si="23"/>
        <v>0</v>
      </c>
      <c r="O150" s="84">
        <f t="shared" si="24"/>
        <v>0</v>
      </c>
      <c r="P150" s="15" t="str">
        <f t="shared" si="25"/>
        <v/>
      </c>
      <c r="Q150" s="16">
        <v>1083.23</v>
      </c>
      <c r="R150" s="34">
        <v>1074.8900000000001</v>
      </c>
      <c r="S150" s="34">
        <v>1074.8900000000001</v>
      </c>
      <c r="T150" s="34">
        <v>1074.8900000000001</v>
      </c>
      <c r="U150" s="34">
        <v>1074.8900000000001</v>
      </c>
      <c r="V150" s="34">
        <v>1074.8900000000001</v>
      </c>
      <c r="W150" s="34">
        <v>1074.8900000000001</v>
      </c>
      <c r="X150" s="34">
        <v>1074.8900000000001</v>
      </c>
      <c r="Y150" s="34">
        <v>1074.8900000000001</v>
      </c>
      <c r="Z150" s="34">
        <v>1074.8900000000001</v>
      </c>
      <c r="AA150" s="34">
        <v>1074.8900000000001</v>
      </c>
      <c r="AB150" s="34">
        <v>1074.8900000000001</v>
      </c>
      <c r="AC150" s="17"/>
      <c r="AD150" s="17"/>
      <c r="AE150" s="20"/>
    </row>
    <row r="151" spans="1:31" s="5" customFormat="1" ht="27" customHeight="1">
      <c r="A151" s="10">
        <v>150</v>
      </c>
      <c r="B151" s="34" t="s">
        <v>345</v>
      </c>
      <c r="C151" s="10" t="s">
        <v>346</v>
      </c>
      <c r="D151" s="35"/>
      <c r="E151" s="36">
        <v>45243.017534722203</v>
      </c>
      <c r="F151" s="73">
        <f t="shared" si="17"/>
        <v>45231</v>
      </c>
      <c r="G151" s="35" t="s">
        <v>312</v>
      </c>
      <c r="H151" s="15" t="str">
        <f t="shared" si="18"/>
        <v>IPHONE15</v>
      </c>
      <c r="I151" s="35">
        <v>9999</v>
      </c>
      <c r="J151" s="84">
        <f t="shared" si="19"/>
        <v>0</v>
      </c>
      <c r="K151" s="84">
        <f t="shared" si="20"/>
        <v>0</v>
      </c>
      <c r="L151" s="84">
        <f t="shared" si="21"/>
        <v>0</v>
      </c>
      <c r="M151" s="84">
        <f t="shared" si="22"/>
        <v>0</v>
      </c>
      <c r="N151" s="84">
        <f t="shared" si="23"/>
        <v>0</v>
      </c>
      <c r="O151" s="84">
        <f t="shared" si="24"/>
        <v>0</v>
      </c>
      <c r="P151" s="15" t="str">
        <f t="shared" si="25"/>
        <v/>
      </c>
      <c r="Q151" s="16">
        <v>1074.8900000000001</v>
      </c>
      <c r="R151" s="34">
        <v>1074.8900000000001</v>
      </c>
      <c r="S151" s="34">
        <v>1074.8900000000001</v>
      </c>
      <c r="T151" s="34">
        <v>1074.8900000000001</v>
      </c>
      <c r="U151" s="34">
        <v>1074.8900000000001</v>
      </c>
      <c r="V151" s="34">
        <v>1074.8900000000001</v>
      </c>
      <c r="W151" s="34">
        <v>1074.8900000000001</v>
      </c>
      <c r="X151" s="34">
        <v>1074.8900000000001</v>
      </c>
      <c r="Y151" s="34">
        <v>1074.8900000000001</v>
      </c>
      <c r="Z151" s="34">
        <v>1074.8900000000001</v>
      </c>
      <c r="AA151" s="34">
        <v>1074.8900000000001</v>
      </c>
      <c r="AB151" s="17">
        <v>1074.8900000000001</v>
      </c>
      <c r="AC151" s="17"/>
      <c r="AD151" s="17"/>
      <c r="AE151" s="20"/>
    </row>
    <row r="152" spans="1:31" s="5" customFormat="1" ht="27" customHeight="1">
      <c r="A152" s="10">
        <v>151</v>
      </c>
      <c r="B152" s="34" t="s">
        <v>347</v>
      </c>
      <c r="C152" s="10" t="s">
        <v>348</v>
      </c>
      <c r="D152" s="35"/>
      <c r="E152" s="36">
        <v>45243.610914351899</v>
      </c>
      <c r="F152" s="73">
        <f t="shared" si="17"/>
        <v>45231</v>
      </c>
      <c r="G152" s="35" t="s">
        <v>307</v>
      </c>
      <c r="H152" s="15" t="str">
        <f t="shared" si="18"/>
        <v>IPHONE15</v>
      </c>
      <c r="I152" s="35">
        <v>7999</v>
      </c>
      <c r="J152" s="84">
        <f t="shared" si="19"/>
        <v>0</v>
      </c>
      <c r="K152" s="84">
        <f t="shared" si="20"/>
        <v>0</v>
      </c>
      <c r="L152" s="84">
        <f t="shared" si="21"/>
        <v>0</v>
      </c>
      <c r="M152" s="84">
        <f t="shared" si="22"/>
        <v>0</v>
      </c>
      <c r="N152" s="84">
        <f t="shared" si="23"/>
        <v>0</v>
      </c>
      <c r="O152" s="84">
        <f t="shared" si="24"/>
        <v>0</v>
      </c>
      <c r="P152" s="15" t="str">
        <f t="shared" si="25"/>
        <v/>
      </c>
      <c r="Q152" s="16">
        <v>85.99</v>
      </c>
      <c r="R152" s="34">
        <v>930.24</v>
      </c>
      <c r="S152" s="34">
        <v>930.24</v>
      </c>
      <c r="T152" s="34">
        <v>930.24</v>
      </c>
      <c r="U152" s="34">
        <v>930.24</v>
      </c>
      <c r="V152" s="34">
        <v>930.24</v>
      </c>
      <c r="W152" s="34">
        <v>930.24</v>
      </c>
      <c r="X152" s="34">
        <v>930.24</v>
      </c>
      <c r="Y152" s="34">
        <v>930.24</v>
      </c>
      <c r="Z152" s="34">
        <v>930.24</v>
      </c>
      <c r="AA152" s="17">
        <v>930.24</v>
      </c>
      <c r="AB152" s="17">
        <v>930.24</v>
      </c>
      <c r="AC152" s="17"/>
      <c r="AD152" s="17"/>
      <c r="AE152" s="20"/>
    </row>
    <row r="153" spans="1:31" s="5" customFormat="1" ht="27" customHeight="1">
      <c r="A153" s="10">
        <v>152</v>
      </c>
      <c r="B153" s="34" t="s">
        <v>349</v>
      </c>
      <c r="C153" s="10" t="s">
        <v>350</v>
      </c>
      <c r="D153" s="35"/>
      <c r="E153" s="36">
        <v>45243.628171296303</v>
      </c>
      <c r="F153" s="73">
        <f t="shared" si="17"/>
        <v>45231</v>
      </c>
      <c r="G153" s="35" t="s">
        <v>312</v>
      </c>
      <c r="H153" s="15" t="str">
        <f t="shared" si="18"/>
        <v>IPHONE15</v>
      </c>
      <c r="I153" s="35">
        <v>9999</v>
      </c>
      <c r="J153" s="84">
        <f t="shared" si="19"/>
        <v>0</v>
      </c>
      <c r="K153" s="84">
        <f t="shared" si="20"/>
        <v>0</v>
      </c>
      <c r="L153" s="84">
        <f t="shared" si="21"/>
        <v>0</v>
      </c>
      <c r="M153" s="84">
        <f t="shared" si="22"/>
        <v>0</v>
      </c>
      <c r="N153" s="84">
        <f t="shared" si="23"/>
        <v>0</v>
      </c>
      <c r="O153" s="84">
        <f t="shared" si="24"/>
        <v>0</v>
      </c>
      <c r="P153" s="15" t="str">
        <f t="shared" si="25"/>
        <v/>
      </c>
      <c r="Q153" s="16">
        <v>1074.8900000000001</v>
      </c>
      <c r="R153" s="34">
        <v>1074.8900000000001</v>
      </c>
      <c r="S153" s="34">
        <v>1074.8900000000001</v>
      </c>
      <c r="T153" s="34">
        <v>1074.8900000000001</v>
      </c>
      <c r="U153" s="34">
        <v>1074.8900000000001</v>
      </c>
      <c r="V153" s="34">
        <v>1074.8900000000001</v>
      </c>
      <c r="W153" s="34">
        <v>1074.8900000000001</v>
      </c>
      <c r="X153" s="34">
        <v>1074.8900000000001</v>
      </c>
      <c r="Y153" s="34">
        <v>1074.8900000000001</v>
      </c>
      <c r="Z153" s="34">
        <v>1074.8900000000001</v>
      </c>
      <c r="AA153" s="34">
        <v>1074.8900000000001</v>
      </c>
      <c r="AB153" s="17">
        <v>1074.8900000000001</v>
      </c>
      <c r="AC153" s="17"/>
      <c r="AD153" s="17"/>
      <c r="AE153" s="20"/>
    </row>
    <row r="154" spans="1:31" s="5" customFormat="1" ht="27" customHeight="1">
      <c r="A154" s="10">
        <v>153</v>
      </c>
      <c r="B154" s="11" t="s">
        <v>351</v>
      </c>
      <c r="C154" s="12" t="s">
        <v>352</v>
      </c>
      <c r="D154" s="12"/>
      <c r="E154" s="12">
        <v>45249.894826388903</v>
      </c>
      <c r="F154" s="78">
        <f t="shared" si="17"/>
        <v>45231</v>
      </c>
      <c r="G154" s="13" t="s">
        <v>312</v>
      </c>
      <c r="H154" s="15" t="str">
        <f t="shared" si="18"/>
        <v>IPHONE15</v>
      </c>
      <c r="I154" s="13">
        <v>9999</v>
      </c>
      <c r="J154" s="84">
        <f t="shared" si="19"/>
        <v>0</v>
      </c>
      <c r="K154" s="84">
        <f t="shared" si="20"/>
        <v>0</v>
      </c>
      <c r="L154" s="84">
        <f t="shared" si="21"/>
        <v>0</v>
      </c>
      <c r="M154" s="84">
        <f t="shared" si="22"/>
        <v>0</v>
      </c>
      <c r="N154" s="84">
        <f t="shared" si="23"/>
        <v>0</v>
      </c>
      <c r="O154" s="84">
        <f t="shared" si="24"/>
        <v>0</v>
      </c>
      <c r="P154" s="15" t="str">
        <f t="shared" si="25"/>
        <v/>
      </c>
      <c r="Q154" s="17">
        <v>107.49</v>
      </c>
      <c r="R154" s="11">
        <v>1162.8399999999999</v>
      </c>
      <c r="S154" s="11">
        <v>1162.8399999999999</v>
      </c>
      <c r="T154" s="11">
        <v>1162.8399999999999</v>
      </c>
      <c r="U154" s="11">
        <v>1162.8399999999999</v>
      </c>
      <c r="V154" s="11">
        <v>1162.8399999999999</v>
      </c>
      <c r="W154" s="11">
        <v>1162.8399999999999</v>
      </c>
      <c r="X154" s="11">
        <v>1162.8399999999999</v>
      </c>
      <c r="Y154" s="11">
        <v>1162.8399999999999</v>
      </c>
      <c r="Z154" s="11">
        <v>1162.8399999999999</v>
      </c>
      <c r="AA154" s="7">
        <v>1162.8399999999999</v>
      </c>
      <c r="AB154" s="7">
        <v>1162.8399999999999</v>
      </c>
      <c r="AC154" s="17"/>
      <c r="AD154" s="17"/>
      <c r="AE154" s="20"/>
    </row>
    <row r="155" spans="1:31" s="5" customFormat="1" ht="27" customHeight="1">
      <c r="A155" s="10">
        <v>154</v>
      </c>
      <c r="B155" s="34" t="s">
        <v>353</v>
      </c>
      <c r="C155" s="10" t="s">
        <v>354</v>
      </c>
      <c r="D155" s="35"/>
      <c r="E155" s="36">
        <v>45250.419930555603</v>
      </c>
      <c r="F155" s="73">
        <f t="shared" si="17"/>
        <v>45231</v>
      </c>
      <c r="G155" s="35" t="s">
        <v>312</v>
      </c>
      <c r="H155" s="15" t="str">
        <f t="shared" si="18"/>
        <v>IPHONE15</v>
      </c>
      <c r="I155" s="35">
        <v>9999</v>
      </c>
      <c r="J155" s="84">
        <f t="shared" si="19"/>
        <v>0</v>
      </c>
      <c r="K155" s="84">
        <f t="shared" si="20"/>
        <v>0</v>
      </c>
      <c r="L155" s="84">
        <f t="shared" si="21"/>
        <v>0</v>
      </c>
      <c r="M155" s="84">
        <f t="shared" si="22"/>
        <v>1</v>
      </c>
      <c r="N155" s="84">
        <f t="shared" si="23"/>
        <v>0</v>
      </c>
      <c r="O155" s="84">
        <f t="shared" si="24"/>
        <v>0</v>
      </c>
      <c r="P155" s="15" t="str">
        <f t="shared" si="25"/>
        <v/>
      </c>
      <c r="Q155" s="16">
        <v>1074.8900000000001</v>
      </c>
      <c r="R155" s="34">
        <v>1074.8900000000001</v>
      </c>
      <c r="S155" s="34">
        <v>1074.8900000000001</v>
      </c>
      <c r="T155" s="34">
        <v>1074.8900000000001</v>
      </c>
      <c r="U155" s="34">
        <v>1074.8900000000001</v>
      </c>
      <c r="V155" s="34">
        <v>1074.8900000000001</v>
      </c>
      <c r="W155" s="34">
        <v>1074.8900000000001</v>
      </c>
      <c r="X155" s="34">
        <v>1074.8900000000001</v>
      </c>
      <c r="Y155" s="34">
        <v>1074.8900000000001</v>
      </c>
      <c r="Z155" s="34">
        <v>1074.8900000000001</v>
      </c>
      <c r="AA155" s="34">
        <v>1074.8900000000001</v>
      </c>
      <c r="AB155" s="34">
        <v>1074.8900000000001</v>
      </c>
      <c r="AC155" s="17">
        <v>2000</v>
      </c>
      <c r="AD155" s="17"/>
      <c r="AE155" s="20"/>
    </row>
    <row r="156" spans="1:31" s="5" customFormat="1" ht="27" customHeight="1">
      <c r="A156" s="10">
        <v>155</v>
      </c>
      <c r="B156" s="34" t="s">
        <v>355</v>
      </c>
      <c r="C156" s="10" t="s">
        <v>356</v>
      </c>
      <c r="D156" s="35"/>
      <c r="E156" s="36">
        <v>45250.438194444403</v>
      </c>
      <c r="F156" s="73">
        <f t="shared" si="17"/>
        <v>45231</v>
      </c>
      <c r="G156" s="35" t="s">
        <v>357</v>
      </c>
      <c r="H156" s="15" t="str">
        <f t="shared" si="18"/>
        <v>IPHONE15</v>
      </c>
      <c r="I156" s="35">
        <v>8999</v>
      </c>
      <c r="J156" s="84">
        <f t="shared" si="19"/>
        <v>0</v>
      </c>
      <c r="K156" s="84">
        <f t="shared" si="20"/>
        <v>0</v>
      </c>
      <c r="L156" s="84">
        <f t="shared" si="21"/>
        <v>0</v>
      </c>
      <c r="M156" s="84">
        <f t="shared" si="22"/>
        <v>1</v>
      </c>
      <c r="N156" s="84">
        <f t="shared" si="23"/>
        <v>0</v>
      </c>
      <c r="O156" s="84">
        <f t="shared" si="24"/>
        <v>0</v>
      </c>
      <c r="P156" s="15" t="str">
        <f t="shared" si="25"/>
        <v/>
      </c>
      <c r="Q156" s="7">
        <v>967.39</v>
      </c>
      <c r="R156" s="34">
        <v>967.39</v>
      </c>
      <c r="S156" s="34">
        <v>967.39</v>
      </c>
      <c r="T156" s="34">
        <v>967.39</v>
      </c>
      <c r="U156" s="34">
        <v>967.39</v>
      </c>
      <c r="V156" s="34">
        <v>967.39</v>
      </c>
      <c r="W156" s="34">
        <v>967.39</v>
      </c>
      <c r="X156" s="34">
        <v>967.39</v>
      </c>
      <c r="Y156" s="34">
        <v>967.39</v>
      </c>
      <c r="Z156" s="34">
        <v>967.39</v>
      </c>
      <c r="AA156" s="34">
        <v>967.39</v>
      </c>
      <c r="AB156" s="34">
        <v>967.39</v>
      </c>
      <c r="AC156" s="17">
        <v>2000</v>
      </c>
      <c r="AD156" s="17"/>
      <c r="AE156" s="20"/>
    </row>
    <row r="157" spans="1:31" s="5" customFormat="1" ht="27" customHeight="1">
      <c r="A157" s="10">
        <v>156</v>
      </c>
      <c r="B157" s="34" t="s">
        <v>358</v>
      </c>
      <c r="C157" s="10" t="s">
        <v>359</v>
      </c>
      <c r="D157" s="35"/>
      <c r="E157" s="36">
        <v>45250.448206018496</v>
      </c>
      <c r="F157" s="73">
        <f t="shared" si="17"/>
        <v>45231</v>
      </c>
      <c r="G157" s="35" t="s">
        <v>312</v>
      </c>
      <c r="H157" s="15" t="str">
        <f t="shared" si="18"/>
        <v>IPHONE15</v>
      </c>
      <c r="I157" s="35">
        <v>9999</v>
      </c>
      <c r="J157" s="84">
        <f t="shared" si="19"/>
        <v>0</v>
      </c>
      <c r="K157" s="84">
        <f t="shared" si="20"/>
        <v>0</v>
      </c>
      <c r="L157" s="84">
        <f t="shared" si="21"/>
        <v>0</v>
      </c>
      <c r="M157" s="84">
        <f t="shared" si="22"/>
        <v>0</v>
      </c>
      <c r="N157" s="84">
        <f t="shared" si="23"/>
        <v>0</v>
      </c>
      <c r="O157" s="84">
        <f t="shared" si="24"/>
        <v>0</v>
      </c>
      <c r="P157" s="15" t="str">
        <f t="shared" si="25"/>
        <v/>
      </c>
      <c r="Q157" s="17">
        <f>1573.89-499</f>
        <v>1074.8900000000001</v>
      </c>
      <c r="R157" s="34">
        <v>1074.8900000000001</v>
      </c>
      <c r="S157" s="34">
        <v>1074.8900000000001</v>
      </c>
      <c r="T157" s="34">
        <v>1074.8900000000001</v>
      </c>
      <c r="U157" s="34">
        <v>1074.8900000000001</v>
      </c>
      <c r="V157" s="34">
        <v>1074.8900000000001</v>
      </c>
      <c r="W157" s="34">
        <v>1074.8900000000001</v>
      </c>
      <c r="X157" s="34">
        <v>1074.8900000000001</v>
      </c>
      <c r="Y157" s="34">
        <v>1074.8900000000001</v>
      </c>
      <c r="Z157" s="34">
        <v>1074.8900000000001</v>
      </c>
      <c r="AA157" s="34">
        <v>1074.8900000000001</v>
      </c>
      <c r="AB157" s="7">
        <v>1074.8900000000001</v>
      </c>
      <c r="AC157" s="17"/>
      <c r="AD157" s="17"/>
      <c r="AE157" s="20"/>
    </row>
    <row r="158" spans="1:31" s="5" customFormat="1" ht="27" customHeight="1">
      <c r="A158" s="10">
        <v>157</v>
      </c>
      <c r="B158" s="34" t="s">
        <v>360</v>
      </c>
      <c r="C158" s="10" t="s">
        <v>361</v>
      </c>
      <c r="D158" s="35"/>
      <c r="E158" s="36">
        <v>45250.476886574099</v>
      </c>
      <c r="F158" s="73">
        <f t="shared" si="17"/>
        <v>45231</v>
      </c>
      <c r="G158" s="35" t="s">
        <v>312</v>
      </c>
      <c r="H158" s="15" t="str">
        <f t="shared" si="18"/>
        <v>IPHONE15</v>
      </c>
      <c r="I158" s="35">
        <v>9999</v>
      </c>
      <c r="J158" s="84">
        <f t="shared" si="19"/>
        <v>0</v>
      </c>
      <c r="K158" s="84">
        <f t="shared" si="20"/>
        <v>0</v>
      </c>
      <c r="L158" s="84">
        <f t="shared" si="21"/>
        <v>0</v>
      </c>
      <c r="M158" s="84">
        <f t="shared" si="22"/>
        <v>1</v>
      </c>
      <c r="N158" s="84">
        <f t="shared" si="23"/>
        <v>1</v>
      </c>
      <c r="O158" s="84">
        <f t="shared" si="24"/>
        <v>1</v>
      </c>
      <c r="P158" s="15">
        <f t="shared" si="25"/>
        <v>6399.3300000000017</v>
      </c>
      <c r="Q158" s="16">
        <v>1083.23</v>
      </c>
      <c r="R158" s="34">
        <v>1083.23</v>
      </c>
      <c r="S158" s="34">
        <v>1083.23</v>
      </c>
      <c r="T158" s="34">
        <v>1083.23</v>
      </c>
      <c r="U158" s="34">
        <v>1083.23</v>
      </c>
      <c r="V158" s="34">
        <v>1083.23</v>
      </c>
      <c r="W158" s="17"/>
      <c r="X158" s="17"/>
      <c r="Y158" s="17"/>
      <c r="Z158" s="17"/>
      <c r="AA158" s="17"/>
      <c r="AB158" s="17"/>
      <c r="AC158" s="17">
        <v>2000</v>
      </c>
      <c r="AD158" s="17">
        <v>6499.32</v>
      </c>
      <c r="AE158" s="20"/>
    </row>
    <row r="159" spans="1:31" s="5" customFormat="1" ht="27" customHeight="1">
      <c r="A159" s="10">
        <v>158</v>
      </c>
      <c r="B159" s="34" t="s">
        <v>362</v>
      </c>
      <c r="C159" s="10" t="s">
        <v>363</v>
      </c>
      <c r="D159" s="35"/>
      <c r="E159" s="36">
        <v>45250.6175925926</v>
      </c>
      <c r="F159" s="73">
        <f t="shared" si="17"/>
        <v>45231</v>
      </c>
      <c r="G159" s="35" t="s">
        <v>312</v>
      </c>
      <c r="H159" s="15" t="str">
        <f t="shared" si="18"/>
        <v>IPHONE15</v>
      </c>
      <c r="I159" s="35">
        <v>9999</v>
      </c>
      <c r="J159" s="84">
        <f t="shared" si="19"/>
        <v>0</v>
      </c>
      <c r="K159" s="84">
        <f t="shared" si="20"/>
        <v>0</v>
      </c>
      <c r="L159" s="84">
        <f t="shared" si="21"/>
        <v>0</v>
      </c>
      <c r="M159" s="84">
        <f t="shared" si="22"/>
        <v>1</v>
      </c>
      <c r="N159" s="84">
        <f t="shared" si="23"/>
        <v>1</v>
      </c>
      <c r="O159" s="84">
        <f t="shared" si="24"/>
        <v>0</v>
      </c>
      <c r="P159" s="15">
        <f t="shared" si="25"/>
        <v>4999.4699999999993</v>
      </c>
      <c r="Q159" s="17">
        <v>658.27</v>
      </c>
      <c r="R159" s="34">
        <v>658.27</v>
      </c>
      <c r="S159" s="34">
        <v>658.27</v>
      </c>
      <c r="T159" s="34">
        <v>658.27</v>
      </c>
      <c r="U159" s="34">
        <v>658.27</v>
      </c>
      <c r="V159" s="34">
        <v>658.27</v>
      </c>
      <c r="W159" s="34">
        <v>658.27</v>
      </c>
      <c r="X159" s="34">
        <v>658.27</v>
      </c>
      <c r="Y159" s="34">
        <v>658.27</v>
      </c>
      <c r="Z159" s="34">
        <v>658.27</v>
      </c>
      <c r="AA159" s="34">
        <v>658.27</v>
      </c>
      <c r="AB159" s="34">
        <v>658.27</v>
      </c>
      <c r="AC159" s="17">
        <v>1500</v>
      </c>
      <c r="AD159" s="17" t="s">
        <v>364</v>
      </c>
      <c r="AE159" s="20"/>
    </row>
    <row r="160" spans="1:31" s="5" customFormat="1" ht="27" customHeight="1">
      <c r="A160" s="10">
        <v>159</v>
      </c>
      <c r="B160" s="34" t="s">
        <v>365</v>
      </c>
      <c r="C160" s="10" t="s">
        <v>366</v>
      </c>
      <c r="D160" s="35"/>
      <c r="E160" s="36">
        <v>45250.947881944398</v>
      </c>
      <c r="F160" s="73">
        <f t="shared" si="17"/>
        <v>45231</v>
      </c>
      <c r="G160" s="35" t="s">
        <v>312</v>
      </c>
      <c r="H160" s="15" t="str">
        <f t="shared" si="18"/>
        <v>IPHONE15</v>
      </c>
      <c r="I160" s="35">
        <v>9999</v>
      </c>
      <c r="J160" s="84">
        <f t="shared" si="19"/>
        <v>0</v>
      </c>
      <c r="K160" s="84">
        <f t="shared" si="20"/>
        <v>0</v>
      </c>
      <c r="L160" s="84">
        <f t="shared" si="21"/>
        <v>0</v>
      </c>
      <c r="M160" s="84">
        <f t="shared" si="22"/>
        <v>0</v>
      </c>
      <c r="N160" s="84">
        <f t="shared" si="23"/>
        <v>0</v>
      </c>
      <c r="O160" s="84">
        <f t="shared" si="24"/>
        <v>0</v>
      </c>
      <c r="P160" s="15" t="str">
        <f t="shared" si="25"/>
        <v/>
      </c>
      <c r="Q160" s="16">
        <v>1074.8900000000001</v>
      </c>
      <c r="R160" s="34">
        <v>1074.8900000000001</v>
      </c>
      <c r="S160" s="34">
        <v>1074.8900000000001</v>
      </c>
      <c r="T160" s="34">
        <v>1074.8900000000001</v>
      </c>
      <c r="U160" s="34">
        <v>1074.8900000000001</v>
      </c>
      <c r="V160" s="34">
        <v>1074.8900000000001</v>
      </c>
      <c r="W160" s="34">
        <v>1074.8900000000001</v>
      </c>
      <c r="X160" s="34">
        <v>1074.8900000000001</v>
      </c>
      <c r="Y160" s="34">
        <v>1074.8900000000001</v>
      </c>
      <c r="Z160" s="34">
        <v>1074.8900000000001</v>
      </c>
      <c r="AA160" s="34">
        <v>1074.8900000000001</v>
      </c>
      <c r="AB160" s="16">
        <v>1074.8900000000001</v>
      </c>
      <c r="AC160" s="17"/>
      <c r="AD160" s="17"/>
      <c r="AE160" s="20"/>
    </row>
    <row r="161" spans="1:31" s="5" customFormat="1" ht="27" customHeight="1">
      <c r="A161" s="10">
        <v>160</v>
      </c>
      <c r="B161" s="34" t="s">
        <v>367</v>
      </c>
      <c r="C161" s="10" t="s">
        <v>368</v>
      </c>
      <c r="D161" s="35"/>
      <c r="E161" s="36">
        <v>45250.552175925899</v>
      </c>
      <c r="F161" s="73">
        <f t="shared" si="17"/>
        <v>45231</v>
      </c>
      <c r="G161" s="35" t="s">
        <v>312</v>
      </c>
      <c r="H161" s="15" t="str">
        <f t="shared" si="18"/>
        <v>IPHONE15</v>
      </c>
      <c r="I161" s="35">
        <v>9999</v>
      </c>
      <c r="J161" s="84">
        <f t="shared" si="19"/>
        <v>8.3399999999999181</v>
      </c>
      <c r="K161" s="84">
        <f t="shared" si="20"/>
        <v>1</v>
      </c>
      <c r="L161" s="84">
        <f t="shared" si="21"/>
        <v>0</v>
      </c>
      <c r="M161" s="84">
        <f t="shared" si="22"/>
        <v>0</v>
      </c>
      <c r="N161" s="84">
        <f t="shared" si="23"/>
        <v>0</v>
      </c>
      <c r="O161" s="84">
        <f t="shared" si="24"/>
        <v>0</v>
      </c>
      <c r="P161" s="15" t="str">
        <f t="shared" si="25"/>
        <v/>
      </c>
      <c r="Q161" s="16">
        <v>1083.23</v>
      </c>
      <c r="R161" s="34">
        <v>1074.8900000000001</v>
      </c>
      <c r="S161" s="34">
        <v>1074.8900000000001</v>
      </c>
      <c r="T161" s="34">
        <v>1074.8900000000001</v>
      </c>
      <c r="U161" s="34">
        <v>1074.8900000000001</v>
      </c>
      <c r="V161" s="34">
        <v>1074.8900000000001</v>
      </c>
      <c r="W161" s="34">
        <v>1074.8900000000001</v>
      </c>
      <c r="X161" s="34">
        <v>1074.8900000000001</v>
      </c>
      <c r="Y161" s="34">
        <v>1074.8900000000001</v>
      </c>
      <c r="Z161" s="34">
        <v>1074.8900000000001</v>
      </c>
      <c r="AA161" s="34">
        <v>1074.8900000000001</v>
      </c>
      <c r="AB161" s="16">
        <v>1074.8900000000001</v>
      </c>
      <c r="AC161" s="17"/>
      <c r="AD161" s="17"/>
      <c r="AE161" s="20"/>
    </row>
    <row r="162" spans="1:31" s="5" customFormat="1" ht="27" customHeight="1">
      <c r="A162" s="10">
        <v>161</v>
      </c>
      <c r="B162" s="34" t="s">
        <v>369</v>
      </c>
      <c r="C162" s="10" t="s">
        <v>370</v>
      </c>
      <c r="D162" s="35"/>
      <c r="E162" s="36">
        <v>45250.8890972222</v>
      </c>
      <c r="F162" s="73">
        <f t="shared" si="17"/>
        <v>45231</v>
      </c>
      <c r="G162" s="35" t="s">
        <v>312</v>
      </c>
      <c r="H162" s="15" t="str">
        <f t="shared" si="18"/>
        <v>IPHONE15</v>
      </c>
      <c r="I162" s="35">
        <v>9999</v>
      </c>
      <c r="J162" s="84">
        <f t="shared" si="19"/>
        <v>0</v>
      </c>
      <c r="K162" s="84">
        <f t="shared" si="20"/>
        <v>0</v>
      </c>
      <c r="L162" s="84">
        <f t="shared" si="21"/>
        <v>0</v>
      </c>
      <c r="M162" s="84">
        <f t="shared" si="22"/>
        <v>1</v>
      </c>
      <c r="N162" s="84">
        <f t="shared" si="23"/>
        <v>0</v>
      </c>
      <c r="O162" s="84">
        <f t="shared" si="24"/>
        <v>0</v>
      </c>
      <c r="P162" s="15" t="str">
        <f t="shared" si="25"/>
        <v/>
      </c>
      <c r="Q162" s="7">
        <v>874.89</v>
      </c>
      <c r="R162" s="34">
        <v>1093.07</v>
      </c>
      <c r="S162" s="34">
        <v>1093.07</v>
      </c>
      <c r="T162" s="34">
        <v>1093.07</v>
      </c>
      <c r="U162" s="34">
        <v>1093.07</v>
      </c>
      <c r="V162" s="34">
        <v>1093.07</v>
      </c>
      <c r="W162" s="34">
        <v>1093.07</v>
      </c>
      <c r="X162" s="34">
        <v>1093.07</v>
      </c>
      <c r="Y162" s="34">
        <v>1093.07</v>
      </c>
      <c r="Z162" s="34">
        <v>1093.07</v>
      </c>
      <c r="AA162" s="34">
        <v>1093.07</v>
      </c>
      <c r="AB162" s="34">
        <v>1093.07</v>
      </c>
      <c r="AC162" s="17">
        <v>2000</v>
      </c>
      <c r="AD162" s="17"/>
      <c r="AE162" s="20"/>
    </row>
    <row r="163" spans="1:31" s="5" customFormat="1" ht="27" customHeight="1">
      <c r="A163" s="10">
        <v>162</v>
      </c>
      <c r="B163" s="34" t="s">
        <v>371</v>
      </c>
      <c r="C163" s="10" t="s">
        <v>372</v>
      </c>
      <c r="D163" s="35"/>
      <c r="E163" s="36">
        <v>45250.8977662037</v>
      </c>
      <c r="F163" s="73">
        <f t="shared" si="17"/>
        <v>45231</v>
      </c>
      <c r="G163" s="35" t="s">
        <v>312</v>
      </c>
      <c r="H163" s="15" t="str">
        <f t="shared" si="18"/>
        <v>IPHONE15</v>
      </c>
      <c r="I163" s="35">
        <v>9999</v>
      </c>
      <c r="J163" s="84">
        <f t="shared" si="19"/>
        <v>0</v>
      </c>
      <c r="K163" s="84">
        <f t="shared" si="20"/>
        <v>0</v>
      </c>
      <c r="L163" s="84">
        <f t="shared" si="21"/>
        <v>0</v>
      </c>
      <c r="M163" s="84">
        <f t="shared" si="22"/>
        <v>0</v>
      </c>
      <c r="N163" s="84">
        <f t="shared" si="23"/>
        <v>0</v>
      </c>
      <c r="O163" s="84">
        <f t="shared" si="24"/>
        <v>0</v>
      </c>
      <c r="P163" s="15" t="str">
        <f t="shared" si="25"/>
        <v/>
      </c>
      <c r="Q163" s="16">
        <v>1074.8900000000001</v>
      </c>
      <c r="R163" s="34">
        <v>1074.8900000000001</v>
      </c>
      <c r="S163" s="34">
        <v>1074.8900000000001</v>
      </c>
      <c r="T163" s="34">
        <v>1074.8900000000001</v>
      </c>
      <c r="U163" s="34">
        <v>1074.8900000000001</v>
      </c>
      <c r="V163" s="34">
        <v>1074.8900000000001</v>
      </c>
      <c r="W163" s="34">
        <v>1074.8900000000001</v>
      </c>
      <c r="X163" s="34">
        <v>1074.8900000000001</v>
      </c>
      <c r="Y163" s="34">
        <v>1074.8900000000001</v>
      </c>
      <c r="Z163" s="34">
        <v>1074.8900000000001</v>
      </c>
      <c r="AA163" s="34">
        <v>1074.8900000000001</v>
      </c>
      <c r="AB163" s="16">
        <v>1074.8900000000001</v>
      </c>
      <c r="AC163" s="17"/>
      <c r="AD163" s="17"/>
      <c r="AE163" s="20"/>
    </row>
    <row r="164" spans="1:31" s="5" customFormat="1" ht="27" customHeight="1">
      <c r="A164" s="10">
        <v>163</v>
      </c>
      <c r="B164" s="34" t="s">
        <v>373</v>
      </c>
      <c r="C164" s="10" t="s">
        <v>374</v>
      </c>
      <c r="D164" s="35"/>
      <c r="E164" s="36">
        <v>45250.969097222202</v>
      </c>
      <c r="F164" s="73">
        <f t="shared" si="17"/>
        <v>45231</v>
      </c>
      <c r="G164" s="35" t="s">
        <v>312</v>
      </c>
      <c r="H164" s="15" t="str">
        <f t="shared" si="18"/>
        <v>IPHONE15</v>
      </c>
      <c r="I164" s="35">
        <v>9999</v>
      </c>
      <c r="J164" s="84">
        <f t="shared" si="19"/>
        <v>0</v>
      </c>
      <c r="K164" s="84">
        <f t="shared" si="20"/>
        <v>0</v>
      </c>
      <c r="L164" s="84">
        <f t="shared" si="21"/>
        <v>0</v>
      </c>
      <c r="M164" s="84">
        <f t="shared" si="22"/>
        <v>0</v>
      </c>
      <c r="N164" s="84">
        <f t="shared" si="23"/>
        <v>1</v>
      </c>
      <c r="O164" s="84">
        <f t="shared" si="24"/>
        <v>1</v>
      </c>
      <c r="P164" s="15">
        <f t="shared" si="25"/>
        <v>6399.3300000000017</v>
      </c>
      <c r="Q164" s="16">
        <v>1083.23</v>
      </c>
      <c r="R164" s="34">
        <v>1083.23</v>
      </c>
      <c r="S164" s="34">
        <v>1083.23</v>
      </c>
      <c r="T164" s="34">
        <v>1083.23</v>
      </c>
      <c r="U164" s="34">
        <v>1083.23</v>
      </c>
      <c r="V164" s="34">
        <v>1083.23</v>
      </c>
      <c r="W164" s="34"/>
      <c r="X164" s="34"/>
      <c r="Y164" s="34"/>
      <c r="Z164" s="34"/>
      <c r="AA164" s="34"/>
      <c r="AB164" s="16"/>
      <c r="AC164" s="17"/>
      <c r="AD164" s="17" t="s">
        <v>375</v>
      </c>
      <c r="AE164" s="20"/>
    </row>
    <row r="165" spans="1:31" s="5" customFormat="1" ht="27" customHeight="1">
      <c r="A165" s="10">
        <v>164</v>
      </c>
      <c r="B165" s="11" t="s">
        <v>376</v>
      </c>
      <c r="C165" s="12" t="s">
        <v>377</v>
      </c>
      <c r="D165" s="12"/>
      <c r="E165" s="12">
        <v>45251.417013888902</v>
      </c>
      <c r="F165" s="78">
        <f t="shared" si="17"/>
        <v>45231</v>
      </c>
      <c r="G165" s="13" t="s">
        <v>312</v>
      </c>
      <c r="H165" s="15" t="str">
        <f t="shared" si="18"/>
        <v>IPHONE15</v>
      </c>
      <c r="I165" s="13">
        <v>9999</v>
      </c>
      <c r="J165" s="84">
        <f t="shared" si="19"/>
        <v>0</v>
      </c>
      <c r="K165" s="84">
        <f t="shared" si="20"/>
        <v>0</v>
      </c>
      <c r="L165" s="84">
        <f t="shared" si="21"/>
        <v>0</v>
      </c>
      <c r="M165" s="84">
        <f t="shared" si="22"/>
        <v>0</v>
      </c>
      <c r="N165" s="84">
        <f t="shared" si="23"/>
        <v>1</v>
      </c>
      <c r="O165" s="84">
        <f t="shared" si="24"/>
        <v>1</v>
      </c>
      <c r="P165" s="15">
        <f t="shared" si="25"/>
        <v>6399.3300000000017</v>
      </c>
      <c r="Q165" s="7">
        <v>1083.23</v>
      </c>
      <c r="R165" s="11">
        <v>1083.23</v>
      </c>
      <c r="S165" s="11">
        <v>1083.23</v>
      </c>
      <c r="T165" s="11">
        <v>1083.23</v>
      </c>
      <c r="U165" s="11">
        <v>1083.23</v>
      </c>
      <c r="V165" s="7">
        <v>1083.23</v>
      </c>
      <c r="W165" s="11"/>
      <c r="X165" s="11"/>
      <c r="Y165" s="11"/>
      <c r="Z165" s="11"/>
      <c r="AA165" s="11"/>
      <c r="AB165" s="7"/>
      <c r="AC165" s="17"/>
      <c r="AD165" s="17" t="s">
        <v>375</v>
      </c>
      <c r="AE165" s="20"/>
    </row>
    <row r="166" spans="1:31" s="5" customFormat="1" ht="27" customHeight="1">
      <c r="A166" s="10">
        <v>165</v>
      </c>
      <c r="B166" s="11" t="s">
        <v>378</v>
      </c>
      <c r="C166" s="12" t="s">
        <v>379</v>
      </c>
      <c r="D166" s="12"/>
      <c r="E166" s="12">
        <v>45251.415983796302</v>
      </c>
      <c r="F166" s="78">
        <f t="shared" si="17"/>
        <v>45231</v>
      </c>
      <c r="G166" s="13" t="s">
        <v>312</v>
      </c>
      <c r="H166" s="15" t="str">
        <f t="shared" si="18"/>
        <v>IPHONE15</v>
      </c>
      <c r="I166" s="13">
        <v>9999</v>
      </c>
      <c r="J166" s="84">
        <f t="shared" si="19"/>
        <v>0</v>
      </c>
      <c r="K166" s="84">
        <f t="shared" si="20"/>
        <v>0</v>
      </c>
      <c r="L166" s="84">
        <f t="shared" si="21"/>
        <v>0</v>
      </c>
      <c r="M166" s="84">
        <f t="shared" si="22"/>
        <v>0</v>
      </c>
      <c r="N166" s="84">
        <f t="shared" si="23"/>
        <v>0</v>
      </c>
      <c r="O166" s="84">
        <f t="shared" si="24"/>
        <v>0</v>
      </c>
      <c r="P166" s="15" t="str">
        <f t="shared" si="25"/>
        <v/>
      </c>
      <c r="Q166" s="17">
        <v>1074.8900000000001</v>
      </c>
      <c r="R166" s="11">
        <v>1074.8900000000001</v>
      </c>
      <c r="S166" s="11">
        <v>1074.8900000000001</v>
      </c>
      <c r="T166" s="11">
        <v>1074.8900000000001</v>
      </c>
      <c r="U166" s="11">
        <v>1074.8900000000001</v>
      </c>
      <c r="V166" s="11">
        <v>1074.8900000000001</v>
      </c>
      <c r="W166" s="11">
        <v>1074.8900000000001</v>
      </c>
      <c r="X166" s="11">
        <v>1074.8900000000001</v>
      </c>
      <c r="Y166" s="11">
        <v>1074.8900000000001</v>
      </c>
      <c r="Z166" s="11">
        <v>1074.8900000000001</v>
      </c>
      <c r="AA166" s="11">
        <v>1074.8900000000001</v>
      </c>
      <c r="AB166" s="7">
        <v>1074.8900000000001</v>
      </c>
      <c r="AC166" s="17"/>
      <c r="AD166" s="17"/>
      <c r="AE166" s="20"/>
    </row>
    <row r="167" spans="1:31" s="5" customFormat="1" ht="27" customHeight="1">
      <c r="A167" s="10">
        <v>166</v>
      </c>
      <c r="B167" s="11" t="s">
        <v>380</v>
      </c>
      <c r="C167" s="12" t="s">
        <v>381</v>
      </c>
      <c r="D167" s="12"/>
      <c r="E167" s="12">
        <v>45251.515451388899</v>
      </c>
      <c r="F167" s="78">
        <f t="shared" si="17"/>
        <v>45231</v>
      </c>
      <c r="G167" s="13" t="s">
        <v>312</v>
      </c>
      <c r="H167" s="15" t="str">
        <f t="shared" si="18"/>
        <v>IPHONE15</v>
      </c>
      <c r="I167" s="13">
        <v>9999</v>
      </c>
      <c r="J167" s="84">
        <f t="shared" si="19"/>
        <v>0</v>
      </c>
      <c r="K167" s="84">
        <f t="shared" si="20"/>
        <v>0</v>
      </c>
      <c r="L167" s="84">
        <f t="shared" si="21"/>
        <v>0</v>
      </c>
      <c r="M167" s="84">
        <f t="shared" si="22"/>
        <v>0</v>
      </c>
      <c r="N167" s="84">
        <f t="shared" si="23"/>
        <v>0</v>
      </c>
      <c r="O167" s="84">
        <f t="shared" si="24"/>
        <v>0</v>
      </c>
      <c r="P167" s="15" t="str">
        <f t="shared" si="25"/>
        <v/>
      </c>
      <c r="Q167" s="17">
        <f>1573.89-499</f>
        <v>1074.8900000000001</v>
      </c>
      <c r="R167" s="11">
        <v>1074.8900000000001</v>
      </c>
      <c r="S167" s="11">
        <v>1074.8900000000001</v>
      </c>
      <c r="T167" s="11">
        <v>1074.8900000000001</v>
      </c>
      <c r="U167" s="11">
        <v>1074.8900000000001</v>
      </c>
      <c r="V167" s="11">
        <v>1074.8900000000001</v>
      </c>
      <c r="W167" s="11">
        <v>1074.8900000000001</v>
      </c>
      <c r="X167" s="11">
        <v>1074.8900000000001</v>
      </c>
      <c r="Y167" s="11">
        <v>1074.8900000000001</v>
      </c>
      <c r="Z167" s="11">
        <v>1074.8900000000001</v>
      </c>
      <c r="AA167" s="11">
        <v>1074.8900000000001</v>
      </c>
      <c r="AB167" s="7">
        <v>1074.8900000000001</v>
      </c>
      <c r="AC167" s="17"/>
      <c r="AD167" s="17"/>
      <c r="AE167" s="20"/>
    </row>
    <row r="168" spans="1:31" s="5" customFormat="1" ht="27" customHeight="1">
      <c r="A168" s="10">
        <v>167</v>
      </c>
      <c r="B168" s="11" t="s">
        <v>382</v>
      </c>
      <c r="C168" s="12" t="s">
        <v>383</v>
      </c>
      <c r="D168" s="12"/>
      <c r="E168" s="12">
        <v>45251.548391203702</v>
      </c>
      <c r="F168" s="78">
        <f t="shared" si="17"/>
        <v>45231</v>
      </c>
      <c r="G168" s="13" t="s">
        <v>357</v>
      </c>
      <c r="H168" s="15" t="str">
        <f t="shared" si="18"/>
        <v>IPHONE15</v>
      </c>
      <c r="I168" s="13">
        <v>8999</v>
      </c>
      <c r="J168" s="84">
        <f t="shared" si="19"/>
        <v>0</v>
      </c>
      <c r="K168" s="84">
        <f t="shared" si="20"/>
        <v>0</v>
      </c>
      <c r="L168" s="84">
        <f t="shared" si="21"/>
        <v>0</v>
      </c>
      <c r="M168" s="84">
        <f t="shared" si="22"/>
        <v>1</v>
      </c>
      <c r="N168" s="84">
        <f t="shared" si="23"/>
        <v>0</v>
      </c>
      <c r="O168" s="84">
        <f t="shared" si="24"/>
        <v>0</v>
      </c>
      <c r="P168" s="15" t="str">
        <f t="shared" si="25"/>
        <v/>
      </c>
      <c r="Q168" s="17">
        <v>96.74</v>
      </c>
      <c r="R168" s="11">
        <v>1046.54</v>
      </c>
      <c r="S168" s="11">
        <v>1046.54</v>
      </c>
      <c r="T168" s="11">
        <v>1046.54</v>
      </c>
      <c r="U168" s="11">
        <v>1046.54</v>
      </c>
      <c r="V168" s="11">
        <v>1046.54</v>
      </c>
      <c r="W168" s="11">
        <v>1046.54</v>
      </c>
      <c r="X168" s="11">
        <v>1046.54</v>
      </c>
      <c r="Y168" s="11">
        <v>1046.54</v>
      </c>
      <c r="Z168" s="11">
        <v>1046.54</v>
      </c>
      <c r="AA168" s="11">
        <v>1046.54</v>
      </c>
      <c r="AB168" s="7">
        <v>1046.54</v>
      </c>
      <c r="AC168" s="17">
        <v>1500</v>
      </c>
      <c r="AD168" s="17"/>
      <c r="AE168" s="20"/>
    </row>
    <row r="169" spans="1:31" s="5" customFormat="1" ht="27" customHeight="1">
      <c r="A169" s="10">
        <v>168</v>
      </c>
      <c r="B169" s="11" t="s">
        <v>384</v>
      </c>
      <c r="C169" s="12" t="s">
        <v>385</v>
      </c>
      <c r="D169" s="12"/>
      <c r="E169" s="12">
        <v>45251.556238425903</v>
      </c>
      <c r="F169" s="78">
        <f t="shared" si="17"/>
        <v>45231</v>
      </c>
      <c r="G169" s="13" t="s">
        <v>312</v>
      </c>
      <c r="H169" s="15" t="str">
        <f t="shared" si="18"/>
        <v>IPHONE15</v>
      </c>
      <c r="I169" s="13">
        <v>9999</v>
      </c>
      <c r="J169" s="84">
        <f t="shared" si="19"/>
        <v>0</v>
      </c>
      <c r="K169" s="84">
        <f t="shared" si="20"/>
        <v>0</v>
      </c>
      <c r="L169" s="84">
        <f t="shared" si="21"/>
        <v>0</v>
      </c>
      <c r="M169" s="84">
        <f t="shared" si="22"/>
        <v>1</v>
      </c>
      <c r="N169" s="84">
        <f t="shared" si="23"/>
        <v>0</v>
      </c>
      <c r="O169" s="84">
        <f t="shared" si="24"/>
        <v>0</v>
      </c>
      <c r="P169" s="15" t="str">
        <f t="shared" si="25"/>
        <v/>
      </c>
      <c r="Q169" s="17">
        <v>1074.8900000000001</v>
      </c>
      <c r="R169" s="11">
        <v>1074.8900000000001</v>
      </c>
      <c r="S169" s="11">
        <v>1074.8900000000001</v>
      </c>
      <c r="T169" s="11">
        <v>1074.8900000000001</v>
      </c>
      <c r="U169" s="11">
        <v>1074.8900000000001</v>
      </c>
      <c r="V169" s="11">
        <v>1074.8900000000001</v>
      </c>
      <c r="W169" s="11">
        <v>1074.8900000000001</v>
      </c>
      <c r="X169" s="11">
        <v>1074.8900000000001</v>
      </c>
      <c r="Y169" s="11">
        <v>1074.8900000000001</v>
      </c>
      <c r="Z169" s="11">
        <v>1074.8900000000001</v>
      </c>
      <c r="AA169" s="11">
        <v>1074.8900000000001</v>
      </c>
      <c r="AB169" s="11">
        <v>1074.8900000000001</v>
      </c>
      <c r="AC169" s="17">
        <v>2000</v>
      </c>
      <c r="AD169" s="17"/>
      <c r="AE169" s="20"/>
    </row>
    <row r="170" spans="1:31" s="5" customFormat="1" ht="27" customHeight="1">
      <c r="A170" s="10">
        <v>169</v>
      </c>
      <c r="B170" s="11" t="s">
        <v>386</v>
      </c>
      <c r="C170" s="12" t="s">
        <v>387</v>
      </c>
      <c r="D170" s="12"/>
      <c r="E170" s="12">
        <v>45251.591481481497</v>
      </c>
      <c r="F170" s="78">
        <f t="shared" si="17"/>
        <v>45231</v>
      </c>
      <c r="G170" s="13" t="s">
        <v>312</v>
      </c>
      <c r="H170" s="15" t="str">
        <f t="shared" si="18"/>
        <v>IPHONE15</v>
      </c>
      <c r="I170" s="13">
        <v>9999</v>
      </c>
      <c r="J170" s="84">
        <f t="shared" si="19"/>
        <v>0</v>
      </c>
      <c r="K170" s="84">
        <f t="shared" si="20"/>
        <v>0</v>
      </c>
      <c r="L170" s="84">
        <f t="shared" si="21"/>
        <v>0</v>
      </c>
      <c r="M170" s="84">
        <f t="shared" si="22"/>
        <v>1</v>
      </c>
      <c r="N170" s="84">
        <f t="shared" si="23"/>
        <v>0</v>
      </c>
      <c r="O170" s="84">
        <f t="shared" si="24"/>
        <v>0</v>
      </c>
      <c r="P170" s="15" t="str">
        <f t="shared" si="25"/>
        <v/>
      </c>
      <c r="Q170" s="17">
        <f>1573.89-499</f>
        <v>1074.8900000000001</v>
      </c>
      <c r="R170" s="11">
        <v>1074.8900000000001</v>
      </c>
      <c r="S170" s="11">
        <v>1074.8900000000001</v>
      </c>
      <c r="T170" s="11">
        <v>1074.8900000000001</v>
      </c>
      <c r="U170" s="11">
        <v>1074.8900000000001</v>
      </c>
      <c r="V170" s="11">
        <v>1074.8900000000001</v>
      </c>
      <c r="W170" s="11">
        <v>1074.8900000000001</v>
      </c>
      <c r="X170" s="11">
        <v>1074.8900000000001</v>
      </c>
      <c r="Y170" s="11">
        <v>1074.8900000000001</v>
      </c>
      <c r="Z170" s="11">
        <v>1074.8900000000001</v>
      </c>
      <c r="AA170" s="11">
        <v>1074.8900000000001</v>
      </c>
      <c r="AB170" s="11">
        <v>1074.8900000000001</v>
      </c>
      <c r="AC170" s="17">
        <v>1800</v>
      </c>
      <c r="AD170" s="17"/>
      <c r="AE170" s="20"/>
    </row>
    <row r="171" spans="1:31" s="5" customFormat="1" ht="27" customHeight="1">
      <c r="A171" s="10">
        <v>170</v>
      </c>
      <c r="B171" s="34" t="s">
        <v>388</v>
      </c>
      <c r="C171" s="10" t="s">
        <v>389</v>
      </c>
      <c r="D171" s="35"/>
      <c r="E171" s="36">
        <v>45252.570520833302</v>
      </c>
      <c r="F171" s="73">
        <f t="shared" si="17"/>
        <v>45231</v>
      </c>
      <c r="G171" s="35" t="s">
        <v>312</v>
      </c>
      <c r="H171" s="15" t="str">
        <f t="shared" si="18"/>
        <v>IPHONE15</v>
      </c>
      <c r="I171" s="35">
        <v>9999</v>
      </c>
      <c r="J171" s="84">
        <f t="shared" si="19"/>
        <v>0</v>
      </c>
      <c r="K171" s="84">
        <f t="shared" si="20"/>
        <v>0</v>
      </c>
      <c r="L171" s="84">
        <f t="shared" si="21"/>
        <v>0</v>
      </c>
      <c r="M171" s="84">
        <f t="shared" si="22"/>
        <v>0</v>
      </c>
      <c r="N171" s="84">
        <f t="shared" si="23"/>
        <v>1</v>
      </c>
      <c r="O171" s="84">
        <f t="shared" si="24"/>
        <v>1</v>
      </c>
      <c r="P171" s="15">
        <f t="shared" si="25"/>
        <v>6399.3300000000017</v>
      </c>
      <c r="Q171" s="7">
        <v>1083.23</v>
      </c>
      <c r="R171" s="34">
        <v>1083.23</v>
      </c>
      <c r="S171" s="34">
        <v>1083.23</v>
      </c>
      <c r="T171" s="34">
        <v>1083.23</v>
      </c>
      <c r="U171" s="34">
        <v>1083.23</v>
      </c>
      <c r="V171" s="7">
        <v>1083.23</v>
      </c>
      <c r="W171" s="7"/>
      <c r="X171" s="7"/>
      <c r="Y171" s="7"/>
      <c r="Z171" s="7"/>
      <c r="AA171" s="7"/>
      <c r="AB171" s="7"/>
      <c r="AC171" s="17"/>
      <c r="AD171" s="17">
        <v>6499.32</v>
      </c>
      <c r="AE171" s="20"/>
    </row>
    <row r="172" spans="1:31" s="5" customFormat="1" ht="27" customHeight="1">
      <c r="A172" s="10">
        <v>171</v>
      </c>
      <c r="B172" s="34" t="s">
        <v>390</v>
      </c>
      <c r="C172" s="10" t="s">
        <v>391</v>
      </c>
      <c r="D172" s="35"/>
      <c r="E172" s="36">
        <v>45252.590231481503</v>
      </c>
      <c r="F172" s="73">
        <f t="shared" si="17"/>
        <v>45231</v>
      </c>
      <c r="G172" s="35" t="s">
        <v>312</v>
      </c>
      <c r="H172" s="15" t="str">
        <f t="shared" si="18"/>
        <v>IPHONE15</v>
      </c>
      <c r="I172" s="35">
        <v>9999</v>
      </c>
      <c r="J172" s="84">
        <f t="shared" si="19"/>
        <v>0</v>
      </c>
      <c r="K172" s="84">
        <f t="shared" si="20"/>
        <v>0</v>
      </c>
      <c r="L172" s="84">
        <f t="shared" si="21"/>
        <v>0</v>
      </c>
      <c r="M172" s="84">
        <f t="shared" si="22"/>
        <v>1</v>
      </c>
      <c r="N172" s="84">
        <f t="shared" si="23"/>
        <v>1</v>
      </c>
      <c r="O172" s="84">
        <f t="shared" si="24"/>
        <v>0</v>
      </c>
      <c r="P172" s="15">
        <f t="shared" si="25"/>
        <v>4999.4699999999993</v>
      </c>
      <c r="Q172" s="7">
        <v>658.27</v>
      </c>
      <c r="R172" s="34">
        <v>658.27</v>
      </c>
      <c r="S172" s="34">
        <v>658.27</v>
      </c>
      <c r="T172" s="34">
        <v>658.27</v>
      </c>
      <c r="U172" s="34">
        <v>658.27</v>
      </c>
      <c r="V172" s="34">
        <v>658.27</v>
      </c>
      <c r="W172" s="34">
        <v>658.27</v>
      </c>
      <c r="X172" s="34">
        <v>658.27</v>
      </c>
      <c r="Y172" s="34">
        <v>658.27</v>
      </c>
      <c r="Z172" s="34">
        <v>658.27</v>
      </c>
      <c r="AA172" s="34">
        <v>658.27</v>
      </c>
      <c r="AB172" s="34">
        <v>658.27</v>
      </c>
      <c r="AC172" s="17">
        <v>2000</v>
      </c>
      <c r="AD172" s="17"/>
      <c r="AE172" s="20"/>
    </row>
    <row r="173" spans="1:31" s="5" customFormat="1" ht="27" customHeight="1">
      <c r="A173" s="10">
        <v>172</v>
      </c>
      <c r="B173" s="34" t="s">
        <v>392</v>
      </c>
      <c r="C173" s="10" t="s">
        <v>393</v>
      </c>
      <c r="D173" s="35"/>
      <c r="E173" s="36">
        <v>45252.615428240701</v>
      </c>
      <c r="F173" s="73">
        <f t="shared" si="17"/>
        <v>45231</v>
      </c>
      <c r="G173" s="35" t="s">
        <v>312</v>
      </c>
      <c r="H173" s="15" t="str">
        <f t="shared" si="18"/>
        <v>IPHONE15</v>
      </c>
      <c r="I173" s="35">
        <v>9999</v>
      </c>
      <c r="J173" s="84">
        <f t="shared" si="19"/>
        <v>0</v>
      </c>
      <c r="K173" s="84">
        <f t="shared" si="20"/>
        <v>0</v>
      </c>
      <c r="L173" s="84">
        <f t="shared" si="21"/>
        <v>0</v>
      </c>
      <c r="M173" s="84">
        <f t="shared" si="22"/>
        <v>1</v>
      </c>
      <c r="N173" s="84">
        <f t="shared" si="23"/>
        <v>1</v>
      </c>
      <c r="O173" s="84">
        <f t="shared" si="24"/>
        <v>0</v>
      </c>
      <c r="P173" s="15">
        <f t="shared" si="25"/>
        <v>5498.4699999999993</v>
      </c>
      <c r="Q173" s="17">
        <f>658.27-499</f>
        <v>159.26999999999998</v>
      </c>
      <c r="R173" s="34">
        <v>658.27</v>
      </c>
      <c r="S173" s="34">
        <v>658.27</v>
      </c>
      <c r="T173" s="34">
        <v>658.27</v>
      </c>
      <c r="U173" s="34">
        <v>658.27</v>
      </c>
      <c r="V173" s="34">
        <v>658.27</v>
      </c>
      <c r="W173" s="34">
        <v>658.27</v>
      </c>
      <c r="X173" s="34">
        <v>658.27</v>
      </c>
      <c r="Y173" s="34">
        <v>658.27</v>
      </c>
      <c r="Z173" s="34">
        <v>658.27</v>
      </c>
      <c r="AA173" s="34">
        <v>658.27</v>
      </c>
      <c r="AB173" s="34">
        <v>658.27</v>
      </c>
      <c r="AC173" s="17">
        <v>2000</v>
      </c>
      <c r="AD173" s="17">
        <v>4999.47</v>
      </c>
      <c r="AE173" s="20"/>
    </row>
    <row r="174" spans="1:31" s="5" customFormat="1" ht="27" customHeight="1">
      <c r="A174" s="10">
        <v>173</v>
      </c>
      <c r="B174" s="34" t="s">
        <v>394</v>
      </c>
      <c r="C174" s="10" t="s">
        <v>395</v>
      </c>
      <c r="D174" s="35"/>
      <c r="E174" s="36">
        <v>45252.616504629601</v>
      </c>
      <c r="F174" s="73">
        <f t="shared" si="17"/>
        <v>45231</v>
      </c>
      <c r="G174" s="35" t="s">
        <v>312</v>
      </c>
      <c r="H174" s="15" t="str">
        <f t="shared" si="18"/>
        <v>IPHONE15</v>
      </c>
      <c r="I174" s="35">
        <v>9999</v>
      </c>
      <c r="J174" s="84">
        <f t="shared" si="19"/>
        <v>0</v>
      </c>
      <c r="K174" s="84">
        <f t="shared" si="20"/>
        <v>0</v>
      </c>
      <c r="L174" s="84">
        <f t="shared" si="21"/>
        <v>0</v>
      </c>
      <c r="M174" s="84">
        <f t="shared" si="22"/>
        <v>1</v>
      </c>
      <c r="N174" s="84">
        <f t="shared" si="23"/>
        <v>0</v>
      </c>
      <c r="O174" s="84">
        <f t="shared" si="24"/>
        <v>0</v>
      </c>
      <c r="P174" s="15" t="str">
        <f t="shared" si="25"/>
        <v/>
      </c>
      <c r="Q174" s="17">
        <f>1573.89-499</f>
        <v>1074.8900000000001</v>
      </c>
      <c r="R174" s="34">
        <v>1074.8900000000001</v>
      </c>
      <c r="S174" s="34">
        <v>1074.8900000000001</v>
      </c>
      <c r="T174" s="34">
        <v>1074.8900000000001</v>
      </c>
      <c r="U174" s="34">
        <v>1074.8900000000001</v>
      </c>
      <c r="V174" s="34">
        <v>1074.8900000000001</v>
      </c>
      <c r="W174" s="34">
        <v>1074.8900000000001</v>
      </c>
      <c r="X174" s="34">
        <v>1074.8900000000001</v>
      </c>
      <c r="Y174" s="34">
        <v>1074.8900000000001</v>
      </c>
      <c r="Z174" s="34">
        <v>1074.8900000000001</v>
      </c>
      <c r="AA174" s="34">
        <v>1074.8900000000001</v>
      </c>
      <c r="AB174" s="34">
        <v>1074.8900000000001</v>
      </c>
      <c r="AC174" s="17">
        <v>2000</v>
      </c>
      <c r="AD174" s="17"/>
      <c r="AE174" s="20"/>
    </row>
    <row r="175" spans="1:31" s="5" customFormat="1" ht="27" customHeight="1">
      <c r="A175" s="10">
        <v>174</v>
      </c>
      <c r="B175" s="34" t="s">
        <v>396</v>
      </c>
      <c r="C175" s="10" t="s">
        <v>397</v>
      </c>
      <c r="D175" s="35"/>
      <c r="E175" s="36">
        <v>45252.6882175926</v>
      </c>
      <c r="F175" s="73">
        <f t="shared" si="17"/>
        <v>45231</v>
      </c>
      <c r="G175" s="35" t="s">
        <v>312</v>
      </c>
      <c r="H175" s="15" t="str">
        <f t="shared" si="18"/>
        <v>IPHONE15</v>
      </c>
      <c r="I175" s="35">
        <v>9999</v>
      </c>
      <c r="J175" s="84">
        <f t="shared" si="19"/>
        <v>0</v>
      </c>
      <c r="K175" s="84">
        <f t="shared" si="20"/>
        <v>0</v>
      </c>
      <c r="L175" s="84">
        <f t="shared" si="21"/>
        <v>0</v>
      </c>
      <c r="M175" s="84">
        <f t="shared" si="22"/>
        <v>0</v>
      </c>
      <c r="N175" s="84">
        <f t="shared" si="23"/>
        <v>0</v>
      </c>
      <c r="O175" s="84">
        <f t="shared" si="24"/>
        <v>0</v>
      </c>
      <c r="P175" s="15" t="str">
        <f t="shared" si="25"/>
        <v/>
      </c>
      <c r="Q175" s="16">
        <v>1074.8900000000001</v>
      </c>
      <c r="R175" s="34">
        <v>1074.8900000000001</v>
      </c>
      <c r="S175" s="34">
        <v>1074.8900000000001</v>
      </c>
      <c r="T175" s="34">
        <v>1074.8900000000001</v>
      </c>
      <c r="U175" s="34">
        <v>1074.8900000000001</v>
      </c>
      <c r="V175" s="34">
        <v>1074.8900000000001</v>
      </c>
      <c r="W175" s="34">
        <v>1074.8900000000001</v>
      </c>
      <c r="X175" s="34">
        <v>1074.8900000000001</v>
      </c>
      <c r="Y175" s="34">
        <v>1074.8900000000001</v>
      </c>
      <c r="Z175" s="34">
        <v>1074.8900000000001</v>
      </c>
      <c r="AA175" s="34">
        <v>1074.8900000000001</v>
      </c>
      <c r="AB175" s="7">
        <v>1074.8900000000001</v>
      </c>
      <c r="AC175" s="17"/>
      <c r="AD175" s="17"/>
      <c r="AE175" s="20"/>
    </row>
    <row r="176" spans="1:31" s="5" customFormat="1" ht="27" customHeight="1">
      <c r="A176" s="10">
        <v>175</v>
      </c>
      <c r="B176" s="34" t="s">
        <v>398</v>
      </c>
      <c r="C176" s="10" t="s">
        <v>399</v>
      </c>
      <c r="D176" s="35"/>
      <c r="E176" s="36">
        <v>45252.710104166697</v>
      </c>
      <c r="F176" s="73">
        <f t="shared" si="17"/>
        <v>45231</v>
      </c>
      <c r="G176" s="35" t="s">
        <v>357</v>
      </c>
      <c r="H176" s="15" t="str">
        <f t="shared" si="18"/>
        <v>IPHONE15</v>
      </c>
      <c r="I176" s="35">
        <v>8999</v>
      </c>
      <c r="J176" s="84">
        <f t="shared" si="19"/>
        <v>0</v>
      </c>
      <c r="K176" s="84">
        <f t="shared" si="20"/>
        <v>0</v>
      </c>
      <c r="L176" s="84">
        <f t="shared" si="21"/>
        <v>0</v>
      </c>
      <c r="M176" s="84">
        <f t="shared" si="22"/>
        <v>1</v>
      </c>
      <c r="N176" s="84">
        <f t="shared" si="23"/>
        <v>1</v>
      </c>
      <c r="O176" s="84">
        <f t="shared" si="24"/>
        <v>0</v>
      </c>
      <c r="P176" s="15">
        <f t="shared" si="25"/>
        <v>4499.5700000000024</v>
      </c>
      <c r="Q176" s="16">
        <v>59.24</v>
      </c>
      <c r="R176" s="34">
        <v>640.9</v>
      </c>
      <c r="S176" s="34">
        <v>640.9</v>
      </c>
      <c r="T176" s="34">
        <v>640.9</v>
      </c>
      <c r="U176" s="34">
        <v>640.9</v>
      </c>
      <c r="V176" s="34">
        <v>640.9</v>
      </c>
      <c r="W176" s="34">
        <v>640.9</v>
      </c>
      <c r="X176" s="34">
        <v>640.9</v>
      </c>
      <c r="Y176" s="34">
        <v>640.9</v>
      </c>
      <c r="Z176" s="34">
        <v>640.9</v>
      </c>
      <c r="AA176" s="34">
        <v>640.9</v>
      </c>
      <c r="AB176" s="7">
        <v>640.9</v>
      </c>
      <c r="AC176" s="17">
        <v>1700</v>
      </c>
      <c r="AD176" s="17" t="s">
        <v>400</v>
      </c>
      <c r="AE176" s="20"/>
    </row>
    <row r="177" spans="1:31" s="5" customFormat="1" ht="27" customHeight="1">
      <c r="A177" s="10">
        <v>176</v>
      </c>
      <c r="B177" s="34" t="s">
        <v>401</v>
      </c>
      <c r="C177" s="10" t="s">
        <v>402</v>
      </c>
      <c r="D177" s="35"/>
      <c r="E177" s="36">
        <v>45252.724664351903</v>
      </c>
      <c r="F177" s="73">
        <f t="shared" si="17"/>
        <v>45231</v>
      </c>
      <c r="G177" s="35" t="s">
        <v>357</v>
      </c>
      <c r="H177" s="15" t="str">
        <f t="shared" si="18"/>
        <v>IPHONE15</v>
      </c>
      <c r="I177" s="35">
        <v>7999</v>
      </c>
      <c r="J177" s="84">
        <f t="shared" si="19"/>
        <v>1.1368683772161603E-13</v>
      </c>
      <c r="K177" s="84">
        <f t="shared" si="20"/>
        <v>1</v>
      </c>
      <c r="L177" s="84">
        <f t="shared" si="21"/>
        <v>0</v>
      </c>
      <c r="M177" s="84">
        <f t="shared" si="22"/>
        <v>0</v>
      </c>
      <c r="N177" s="84">
        <f t="shared" si="23"/>
        <v>0</v>
      </c>
      <c r="O177" s="84">
        <f t="shared" si="24"/>
        <v>0</v>
      </c>
      <c r="P177" s="15" t="str">
        <f t="shared" si="25"/>
        <v/>
      </c>
      <c r="Q177" s="16">
        <f>1358.89-499</f>
        <v>859.8900000000001</v>
      </c>
      <c r="R177" s="34">
        <v>859.89</v>
      </c>
      <c r="S177" s="34">
        <v>859.89</v>
      </c>
      <c r="T177" s="34">
        <v>859.89</v>
      </c>
      <c r="U177" s="34">
        <v>859.89</v>
      </c>
      <c r="V177" s="34">
        <v>859.89</v>
      </c>
      <c r="W177" s="34">
        <v>859.89</v>
      </c>
      <c r="X177" s="34">
        <v>859.89</v>
      </c>
      <c r="Y177" s="34">
        <v>859.89</v>
      </c>
      <c r="Z177" s="34">
        <v>859.89</v>
      </c>
      <c r="AA177" s="34">
        <v>859.89</v>
      </c>
      <c r="AB177" s="34">
        <v>859.89</v>
      </c>
      <c r="AC177" s="17"/>
      <c r="AD177" s="17"/>
      <c r="AE177" s="20"/>
    </row>
    <row r="178" spans="1:31" s="5" customFormat="1" ht="27" customHeight="1">
      <c r="A178" s="10">
        <v>177</v>
      </c>
      <c r="B178" s="34" t="s">
        <v>403</v>
      </c>
      <c r="C178" s="10" t="s">
        <v>404</v>
      </c>
      <c r="D178" s="35"/>
      <c r="E178" s="36">
        <v>45252.748368055603</v>
      </c>
      <c r="F178" s="73">
        <f t="shared" si="17"/>
        <v>45231</v>
      </c>
      <c r="G178" s="35" t="s">
        <v>312</v>
      </c>
      <c r="H178" s="15" t="str">
        <f t="shared" si="18"/>
        <v>IPHONE15</v>
      </c>
      <c r="I178" s="35">
        <v>9999</v>
      </c>
      <c r="J178" s="84">
        <f t="shared" si="19"/>
        <v>0</v>
      </c>
      <c r="K178" s="84">
        <f t="shared" si="20"/>
        <v>0</v>
      </c>
      <c r="L178" s="84">
        <f t="shared" si="21"/>
        <v>0</v>
      </c>
      <c r="M178" s="84">
        <f t="shared" si="22"/>
        <v>0</v>
      </c>
      <c r="N178" s="84">
        <f t="shared" si="23"/>
        <v>0</v>
      </c>
      <c r="O178" s="84">
        <f t="shared" si="24"/>
        <v>0</v>
      </c>
      <c r="P178" s="15" t="str">
        <f t="shared" si="25"/>
        <v/>
      </c>
      <c r="Q178" s="7">
        <v>874.89</v>
      </c>
      <c r="R178" s="34">
        <v>1093.07</v>
      </c>
      <c r="S178" s="34">
        <v>1093.07</v>
      </c>
      <c r="T178" s="34">
        <v>1093.07</v>
      </c>
      <c r="U178" s="34">
        <v>1093.07</v>
      </c>
      <c r="V178" s="34">
        <v>1093.07</v>
      </c>
      <c r="W178" s="34">
        <v>1093.07</v>
      </c>
      <c r="X178" s="34">
        <v>1093.07</v>
      </c>
      <c r="Y178" s="34">
        <v>1093.07</v>
      </c>
      <c r="Z178" s="34">
        <v>1093.07</v>
      </c>
      <c r="AA178" s="34">
        <v>1093.07</v>
      </c>
      <c r="AB178" s="7">
        <v>1093.07</v>
      </c>
      <c r="AC178" s="17"/>
      <c r="AD178" s="17"/>
      <c r="AE178" s="20"/>
    </row>
    <row r="179" spans="1:31" s="5" customFormat="1" ht="27" customHeight="1">
      <c r="A179" s="10">
        <v>178</v>
      </c>
      <c r="B179" s="11" t="s">
        <v>405</v>
      </c>
      <c r="C179" s="12" t="s">
        <v>406</v>
      </c>
      <c r="D179" s="12"/>
      <c r="E179" s="12">
        <v>45253.412337962996</v>
      </c>
      <c r="F179" s="78">
        <f t="shared" si="17"/>
        <v>45231</v>
      </c>
      <c r="G179" s="13" t="s">
        <v>312</v>
      </c>
      <c r="H179" s="15" t="str">
        <f t="shared" si="18"/>
        <v>IPHONE15</v>
      </c>
      <c r="I179" s="13">
        <v>9999</v>
      </c>
      <c r="J179" s="84">
        <f t="shared" si="19"/>
        <v>0</v>
      </c>
      <c r="K179" s="84">
        <f t="shared" si="20"/>
        <v>0</v>
      </c>
      <c r="L179" s="84">
        <f t="shared" si="21"/>
        <v>0</v>
      </c>
      <c r="M179" s="84">
        <f t="shared" si="22"/>
        <v>1</v>
      </c>
      <c r="N179" s="84">
        <f t="shared" si="23"/>
        <v>1</v>
      </c>
      <c r="O179" s="84">
        <f t="shared" si="24"/>
        <v>0</v>
      </c>
      <c r="P179" s="15">
        <f t="shared" si="25"/>
        <v>4999.4699999999993</v>
      </c>
      <c r="Q179" s="7">
        <v>658.27</v>
      </c>
      <c r="R179" s="11">
        <v>658.27</v>
      </c>
      <c r="S179" s="11">
        <v>658.27</v>
      </c>
      <c r="T179" s="11">
        <v>658.27</v>
      </c>
      <c r="U179" s="11">
        <v>658.27</v>
      </c>
      <c r="V179" s="11">
        <v>658.27</v>
      </c>
      <c r="W179" s="11">
        <v>658.27</v>
      </c>
      <c r="X179" s="11">
        <v>658.27</v>
      </c>
      <c r="Y179" s="11">
        <v>658.27</v>
      </c>
      <c r="Z179" s="11">
        <v>658.27</v>
      </c>
      <c r="AA179" s="11">
        <v>658.27</v>
      </c>
      <c r="AB179" s="11">
        <v>658.27</v>
      </c>
      <c r="AC179" s="17">
        <v>2000</v>
      </c>
      <c r="AD179" s="17" t="s">
        <v>407</v>
      </c>
      <c r="AE179" s="20"/>
    </row>
    <row r="180" spans="1:31" s="5" customFormat="1" ht="27" customHeight="1">
      <c r="A180" s="10">
        <v>179</v>
      </c>
      <c r="B180" s="11" t="s">
        <v>408</v>
      </c>
      <c r="C180" s="12" t="s">
        <v>409</v>
      </c>
      <c r="D180" s="12"/>
      <c r="E180" s="12">
        <v>45253.4520486111</v>
      </c>
      <c r="F180" s="78">
        <f t="shared" si="17"/>
        <v>45231</v>
      </c>
      <c r="G180" s="13" t="s">
        <v>312</v>
      </c>
      <c r="H180" s="15" t="str">
        <f t="shared" si="18"/>
        <v>IPHONE15</v>
      </c>
      <c r="I180" s="13">
        <v>9999</v>
      </c>
      <c r="J180" s="84">
        <f t="shared" si="19"/>
        <v>0</v>
      </c>
      <c r="K180" s="84">
        <f t="shared" si="20"/>
        <v>0</v>
      </c>
      <c r="L180" s="84">
        <f t="shared" si="21"/>
        <v>0</v>
      </c>
      <c r="M180" s="84">
        <f t="shared" si="22"/>
        <v>1</v>
      </c>
      <c r="N180" s="84">
        <f t="shared" si="23"/>
        <v>0</v>
      </c>
      <c r="O180" s="84">
        <f t="shared" si="24"/>
        <v>0</v>
      </c>
      <c r="P180" s="15" t="str">
        <f t="shared" si="25"/>
        <v/>
      </c>
      <c r="Q180" s="7">
        <v>1074.8900000000001</v>
      </c>
      <c r="R180" s="11">
        <v>1074.8900000000001</v>
      </c>
      <c r="S180" s="11">
        <v>1074.8900000000001</v>
      </c>
      <c r="T180" s="11">
        <v>1074.8900000000001</v>
      </c>
      <c r="U180" s="11">
        <v>1074.8900000000001</v>
      </c>
      <c r="V180" s="11">
        <v>1074.8900000000001</v>
      </c>
      <c r="W180" s="11">
        <v>1074.8900000000001</v>
      </c>
      <c r="X180" s="11">
        <v>1074.8900000000001</v>
      </c>
      <c r="Y180" s="11">
        <v>1074.8900000000001</v>
      </c>
      <c r="Z180" s="11">
        <v>1074.8900000000001</v>
      </c>
      <c r="AA180" s="11">
        <v>1074.8900000000001</v>
      </c>
      <c r="AB180" s="11">
        <v>1074.8900000000001</v>
      </c>
      <c r="AC180" s="17">
        <v>2000</v>
      </c>
      <c r="AD180" s="17"/>
      <c r="AE180" s="20"/>
    </row>
    <row r="181" spans="1:31" s="5" customFormat="1" ht="27" customHeight="1">
      <c r="A181" s="10">
        <v>180</v>
      </c>
      <c r="B181" s="11" t="s">
        <v>410</v>
      </c>
      <c r="C181" s="12" t="s">
        <v>411</v>
      </c>
      <c r="D181" s="12"/>
      <c r="E181" s="12">
        <v>45253.539629629602</v>
      </c>
      <c r="F181" s="78">
        <f t="shared" si="17"/>
        <v>45231</v>
      </c>
      <c r="G181" s="13" t="s">
        <v>312</v>
      </c>
      <c r="H181" s="15" t="str">
        <f t="shared" si="18"/>
        <v>IPHONE15</v>
      </c>
      <c r="I181" s="13">
        <v>9999</v>
      </c>
      <c r="J181" s="84">
        <f t="shared" si="19"/>
        <v>0</v>
      </c>
      <c r="K181" s="84">
        <f t="shared" si="20"/>
        <v>0</v>
      </c>
      <c r="L181" s="84">
        <f t="shared" si="21"/>
        <v>0</v>
      </c>
      <c r="M181" s="84">
        <f t="shared" si="22"/>
        <v>0</v>
      </c>
      <c r="N181" s="84">
        <f t="shared" si="23"/>
        <v>0</v>
      </c>
      <c r="O181" s="84">
        <f t="shared" si="24"/>
        <v>0</v>
      </c>
      <c r="P181" s="15" t="str">
        <f t="shared" si="25"/>
        <v/>
      </c>
      <c r="Q181" s="7">
        <v>1074.8900000000001</v>
      </c>
      <c r="R181" s="11">
        <v>1074.8900000000001</v>
      </c>
      <c r="S181" s="11">
        <v>1074.8900000000001</v>
      </c>
      <c r="T181" s="11">
        <v>1074.8900000000001</v>
      </c>
      <c r="U181" s="11">
        <v>1074.8900000000001</v>
      </c>
      <c r="V181" s="11">
        <v>1074.8900000000001</v>
      </c>
      <c r="W181" s="11">
        <v>1074.8900000000001</v>
      </c>
      <c r="X181" s="11">
        <v>1074.8900000000001</v>
      </c>
      <c r="Y181" s="11">
        <v>1074.8900000000001</v>
      </c>
      <c r="Z181" s="11">
        <v>1074.8900000000001</v>
      </c>
      <c r="AA181" s="11">
        <v>1074.8900000000001</v>
      </c>
      <c r="AB181" s="7">
        <v>1074.8900000000001</v>
      </c>
      <c r="AC181" s="17"/>
      <c r="AD181" s="17"/>
      <c r="AE181" s="20"/>
    </row>
    <row r="182" spans="1:31" s="5" customFormat="1" ht="27" customHeight="1">
      <c r="A182" s="10">
        <v>181</v>
      </c>
      <c r="B182" s="11" t="s">
        <v>412</v>
      </c>
      <c r="C182" s="12" t="s">
        <v>413</v>
      </c>
      <c r="D182" s="12"/>
      <c r="E182" s="12">
        <v>45253.586423611101</v>
      </c>
      <c r="F182" s="78">
        <f t="shared" si="17"/>
        <v>45231</v>
      </c>
      <c r="G182" s="13" t="s">
        <v>312</v>
      </c>
      <c r="H182" s="15" t="str">
        <f t="shared" si="18"/>
        <v>IPHONE15</v>
      </c>
      <c r="I182" s="13">
        <v>9999</v>
      </c>
      <c r="J182" s="84">
        <f t="shared" si="19"/>
        <v>0</v>
      </c>
      <c r="K182" s="84">
        <f t="shared" si="20"/>
        <v>0</v>
      </c>
      <c r="L182" s="84">
        <f t="shared" si="21"/>
        <v>0</v>
      </c>
      <c r="M182" s="84">
        <f t="shared" si="22"/>
        <v>0</v>
      </c>
      <c r="N182" s="84">
        <f t="shared" si="23"/>
        <v>0</v>
      </c>
      <c r="O182" s="84">
        <f t="shared" si="24"/>
        <v>0</v>
      </c>
      <c r="P182" s="15" t="str">
        <f t="shared" si="25"/>
        <v/>
      </c>
      <c r="Q182" s="7">
        <v>1074.8900000000001</v>
      </c>
      <c r="R182" s="11">
        <v>1074.8900000000001</v>
      </c>
      <c r="S182" s="11">
        <v>1074.8900000000001</v>
      </c>
      <c r="T182" s="11">
        <v>1074.8900000000001</v>
      </c>
      <c r="U182" s="11">
        <v>1074.8900000000001</v>
      </c>
      <c r="V182" s="11">
        <v>1074.8900000000001</v>
      </c>
      <c r="W182" s="11">
        <v>1074.8900000000001</v>
      </c>
      <c r="X182" s="11">
        <v>1074.8900000000001</v>
      </c>
      <c r="Y182" s="11">
        <v>1074.8900000000001</v>
      </c>
      <c r="Z182" s="11">
        <v>1074.8900000000001</v>
      </c>
      <c r="AA182" s="11">
        <v>1074.8900000000001</v>
      </c>
      <c r="AB182" s="7">
        <v>1074.8900000000001</v>
      </c>
      <c r="AC182" s="17"/>
      <c r="AD182" s="17"/>
      <c r="AE182" s="20"/>
    </row>
    <row r="183" spans="1:31" s="5" customFormat="1" ht="27" customHeight="1">
      <c r="A183" s="10">
        <v>182</v>
      </c>
      <c r="B183" s="11" t="s">
        <v>414</v>
      </c>
      <c r="C183" s="12" t="s">
        <v>415</v>
      </c>
      <c r="D183" s="12"/>
      <c r="E183" s="12">
        <v>45253.6080671296</v>
      </c>
      <c r="F183" s="78">
        <f t="shared" si="17"/>
        <v>45231</v>
      </c>
      <c r="G183" s="13" t="s">
        <v>312</v>
      </c>
      <c r="H183" s="15" t="str">
        <f t="shared" si="18"/>
        <v>IPHONE15</v>
      </c>
      <c r="I183" s="13">
        <v>9999</v>
      </c>
      <c r="J183" s="84">
        <f t="shared" si="19"/>
        <v>0</v>
      </c>
      <c r="K183" s="84">
        <f t="shared" si="20"/>
        <v>0</v>
      </c>
      <c r="L183" s="84">
        <f t="shared" si="21"/>
        <v>0</v>
      </c>
      <c r="M183" s="84">
        <f t="shared" si="22"/>
        <v>0</v>
      </c>
      <c r="N183" s="84">
        <f t="shared" si="23"/>
        <v>0</v>
      </c>
      <c r="O183" s="84">
        <f t="shared" si="24"/>
        <v>0</v>
      </c>
      <c r="P183" s="15" t="str">
        <f t="shared" si="25"/>
        <v/>
      </c>
      <c r="Q183" s="7">
        <v>1074.8900000000001</v>
      </c>
      <c r="R183" s="11">
        <v>1074.8900000000001</v>
      </c>
      <c r="S183" s="11">
        <v>1074.8900000000001</v>
      </c>
      <c r="T183" s="11">
        <v>1074.8900000000001</v>
      </c>
      <c r="U183" s="11">
        <v>1074.8900000000001</v>
      </c>
      <c r="V183" s="11">
        <v>1074.8900000000001</v>
      </c>
      <c r="W183" s="11">
        <v>1074.8900000000001</v>
      </c>
      <c r="X183" s="11">
        <v>1074.8900000000001</v>
      </c>
      <c r="Y183" s="11">
        <v>1074.8900000000001</v>
      </c>
      <c r="Z183" s="11">
        <v>1074.8900000000001</v>
      </c>
      <c r="AA183" s="11">
        <v>1074.8900000000001</v>
      </c>
      <c r="AB183" s="7">
        <v>1074.8900000000001</v>
      </c>
      <c r="AC183" s="17"/>
      <c r="AD183" s="17"/>
      <c r="AE183" s="20"/>
    </row>
    <row r="184" spans="1:31" s="5" customFormat="1" ht="27" customHeight="1">
      <c r="A184" s="10">
        <v>183</v>
      </c>
      <c r="B184" s="34" t="s">
        <v>416</v>
      </c>
      <c r="C184" s="10" t="s">
        <v>417</v>
      </c>
      <c r="D184" s="35"/>
      <c r="E184" s="36">
        <v>45254.361562500002</v>
      </c>
      <c r="F184" s="73">
        <f t="shared" si="17"/>
        <v>45231</v>
      </c>
      <c r="G184" s="35" t="s">
        <v>312</v>
      </c>
      <c r="H184" s="15" t="str">
        <f t="shared" si="18"/>
        <v>IPHONE15</v>
      </c>
      <c r="I184" s="35">
        <v>9999</v>
      </c>
      <c r="J184" s="84">
        <f t="shared" si="19"/>
        <v>0</v>
      </c>
      <c r="K184" s="84">
        <f t="shared" si="20"/>
        <v>0</v>
      </c>
      <c r="L184" s="84">
        <f t="shared" si="21"/>
        <v>0</v>
      </c>
      <c r="M184" s="84">
        <f t="shared" si="22"/>
        <v>0</v>
      </c>
      <c r="N184" s="84">
        <f t="shared" si="23"/>
        <v>0</v>
      </c>
      <c r="O184" s="84">
        <f t="shared" si="24"/>
        <v>0</v>
      </c>
      <c r="P184" s="15" t="str">
        <f t="shared" si="25"/>
        <v/>
      </c>
      <c r="Q184" s="16">
        <v>1074.8900000000001</v>
      </c>
      <c r="R184" s="34">
        <v>1074.8900000000001</v>
      </c>
      <c r="S184" s="34">
        <v>1074.8900000000001</v>
      </c>
      <c r="T184" s="34">
        <v>1074.8900000000001</v>
      </c>
      <c r="U184" s="34">
        <v>1074.8900000000001</v>
      </c>
      <c r="V184" s="34">
        <v>1074.8900000000001</v>
      </c>
      <c r="W184" s="34">
        <v>1074.8900000000001</v>
      </c>
      <c r="X184" s="34">
        <v>1074.8900000000001</v>
      </c>
      <c r="Y184" s="34">
        <v>1074.8900000000001</v>
      </c>
      <c r="Z184" s="34">
        <v>1074.8900000000001</v>
      </c>
      <c r="AA184" s="34">
        <v>1074.8900000000001</v>
      </c>
      <c r="AB184" s="7">
        <v>1074.8900000000001</v>
      </c>
      <c r="AC184" s="17"/>
      <c r="AD184" s="17"/>
      <c r="AE184" s="20"/>
    </row>
    <row r="185" spans="1:31" s="5" customFormat="1" ht="27" customHeight="1">
      <c r="A185" s="10">
        <v>184</v>
      </c>
      <c r="B185" s="34" t="s">
        <v>418</v>
      </c>
      <c r="C185" s="10" t="s">
        <v>419</v>
      </c>
      <c r="D185" s="35"/>
      <c r="E185" s="36">
        <v>45254.426770833299</v>
      </c>
      <c r="F185" s="73">
        <f t="shared" si="17"/>
        <v>45231</v>
      </c>
      <c r="G185" s="35" t="s">
        <v>312</v>
      </c>
      <c r="H185" s="15" t="str">
        <f t="shared" si="18"/>
        <v>IPHONE15</v>
      </c>
      <c r="I185" s="35">
        <v>9999</v>
      </c>
      <c r="J185" s="84">
        <f t="shared" si="19"/>
        <v>0</v>
      </c>
      <c r="K185" s="84">
        <f t="shared" si="20"/>
        <v>0</v>
      </c>
      <c r="L185" s="84">
        <f t="shared" si="21"/>
        <v>0</v>
      </c>
      <c r="M185" s="84">
        <f t="shared" si="22"/>
        <v>1</v>
      </c>
      <c r="N185" s="84">
        <f t="shared" si="23"/>
        <v>0</v>
      </c>
      <c r="O185" s="84">
        <f t="shared" si="24"/>
        <v>0</v>
      </c>
      <c r="P185" s="15" t="str">
        <f t="shared" si="25"/>
        <v/>
      </c>
      <c r="Q185" s="16">
        <v>1074.8900000000001</v>
      </c>
      <c r="R185" s="34">
        <v>1074.8900000000001</v>
      </c>
      <c r="S185" s="34">
        <v>1074.8900000000001</v>
      </c>
      <c r="T185" s="34">
        <v>1074.8900000000001</v>
      </c>
      <c r="U185" s="34">
        <v>1074.8900000000001</v>
      </c>
      <c r="V185" s="34">
        <v>1074.8900000000001</v>
      </c>
      <c r="W185" s="34">
        <v>1074.8900000000001</v>
      </c>
      <c r="X185" s="34">
        <v>1074.8900000000001</v>
      </c>
      <c r="Y185" s="34">
        <v>1074.8900000000001</v>
      </c>
      <c r="Z185" s="34">
        <v>1074.8900000000001</v>
      </c>
      <c r="AA185" s="34">
        <v>1074.8900000000001</v>
      </c>
      <c r="AB185" s="34">
        <v>1074.8900000000001</v>
      </c>
      <c r="AC185" s="17">
        <v>1500</v>
      </c>
      <c r="AD185" s="17"/>
      <c r="AE185" s="20"/>
    </row>
    <row r="186" spans="1:31" s="5" customFormat="1" ht="27" customHeight="1">
      <c r="A186" s="10">
        <v>185</v>
      </c>
      <c r="B186" s="34" t="s">
        <v>420</v>
      </c>
      <c r="C186" s="10" t="s">
        <v>421</v>
      </c>
      <c r="D186" s="35"/>
      <c r="E186" s="36">
        <v>45254.4284722222</v>
      </c>
      <c r="F186" s="73">
        <f t="shared" si="17"/>
        <v>45231</v>
      </c>
      <c r="G186" s="35" t="s">
        <v>312</v>
      </c>
      <c r="H186" s="15" t="str">
        <f t="shared" si="18"/>
        <v>IPHONE15</v>
      </c>
      <c r="I186" s="35">
        <v>9999</v>
      </c>
      <c r="J186" s="84">
        <f t="shared" si="19"/>
        <v>0</v>
      </c>
      <c r="K186" s="84">
        <f t="shared" si="20"/>
        <v>0</v>
      </c>
      <c r="L186" s="84">
        <f t="shared" si="21"/>
        <v>0</v>
      </c>
      <c r="M186" s="84">
        <f t="shared" si="22"/>
        <v>0</v>
      </c>
      <c r="N186" s="84">
        <f t="shared" si="23"/>
        <v>0</v>
      </c>
      <c r="O186" s="84">
        <f t="shared" si="24"/>
        <v>0</v>
      </c>
      <c r="P186" s="15" t="str">
        <f t="shared" si="25"/>
        <v/>
      </c>
      <c r="Q186" s="16">
        <v>1074.8900000000001</v>
      </c>
      <c r="R186" s="34">
        <v>1074.8900000000001</v>
      </c>
      <c r="S186" s="34">
        <v>1074.8900000000001</v>
      </c>
      <c r="T186" s="34">
        <v>1074.8900000000001</v>
      </c>
      <c r="U186" s="34">
        <v>1074.8900000000001</v>
      </c>
      <c r="V186" s="34">
        <v>1074.8900000000001</v>
      </c>
      <c r="W186" s="34">
        <v>1074.8900000000001</v>
      </c>
      <c r="X186" s="34">
        <v>1074.8900000000001</v>
      </c>
      <c r="Y186" s="34">
        <v>1074.8900000000001</v>
      </c>
      <c r="Z186" s="34">
        <v>1074.8900000000001</v>
      </c>
      <c r="AA186" s="34">
        <v>1074.8900000000001</v>
      </c>
      <c r="AB186" s="7">
        <v>1074.8900000000001</v>
      </c>
      <c r="AC186" s="17"/>
      <c r="AD186" s="17"/>
      <c r="AE186" s="20"/>
    </row>
    <row r="187" spans="1:31" s="5" customFormat="1" ht="27" customHeight="1">
      <c r="A187" s="10">
        <v>186</v>
      </c>
      <c r="B187" s="34" t="s">
        <v>422</v>
      </c>
      <c r="C187" s="10" t="s">
        <v>423</v>
      </c>
      <c r="D187" s="35"/>
      <c r="E187" s="36">
        <v>45254.5402314815</v>
      </c>
      <c r="F187" s="73">
        <f t="shared" si="17"/>
        <v>45231</v>
      </c>
      <c r="G187" s="35" t="s">
        <v>312</v>
      </c>
      <c r="H187" s="15" t="str">
        <f t="shared" si="18"/>
        <v>IPHONE15</v>
      </c>
      <c r="I187" s="35">
        <v>9999</v>
      </c>
      <c r="J187" s="84">
        <f t="shared" si="19"/>
        <v>0</v>
      </c>
      <c r="K187" s="84">
        <f t="shared" si="20"/>
        <v>0</v>
      </c>
      <c r="L187" s="84">
        <f t="shared" si="21"/>
        <v>0</v>
      </c>
      <c r="M187" s="84">
        <f t="shared" si="22"/>
        <v>0</v>
      </c>
      <c r="N187" s="84">
        <f t="shared" si="23"/>
        <v>0</v>
      </c>
      <c r="O187" s="84">
        <f t="shared" si="24"/>
        <v>0</v>
      </c>
      <c r="P187" s="15" t="str">
        <f t="shared" si="25"/>
        <v/>
      </c>
      <c r="Q187" s="16">
        <v>1074.8900000000001</v>
      </c>
      <c r="R187" s="34">
        <v>1074.8900000000001</v>
      </c>
      <c r="S187" s="34">
        <v>1074.8900000000001</v>
      </c>
      <c r="T187" s="34">
        <v>1074.8900000000001</v>
      </c>
      <c r="U187" s="34">
        <v>1074.8900000000001</v>
      </c>
      <c r="V187" s="34">
        <v>1074.8900000000001</v>
      </c>
      <c r="W187" s="34">
        <v>1074.8900000000001</v>
      </c>
      <c r="X187" s="34">
        <v>1074.8900000000001</v>
      </c>
      <c r="Y187" s="34">
        <v>1074.8900000000001</v>
      </c>
      <c r="Z187" s="34">
        <v>1074.8900000000001</v>
      </c>
      <c r="AA187" s="34">
        <v>1074.8900000000001</v>
      </c>
      <c r="AB187" s="7">
        <v>1074.8900000000001</v>
      </c>
      <c r="AC187" s="17"/>
      <c r="AD187" s="17"/>
      <c r="AE187" s="20"/>
    </row>
    <row r="188" spans="1:31" s="5" customFormat="1" ht="27" customHeight="1">
      <c r="A188" s="10">
        <v>187</v>
      </c>
      <c r="B188" s="34" t="s">
        <v>424</v>
      </c>
      <c r="C188" s="10" t="s">
        <v>425</v>
      </c>
      <c r="D188" s="35"/>
      <c r="E188" s="36">
        <v>45254.444224537001</v>
      </c>
      <c r="F188" s="73">
        <f t="shared" si="17"/>
        <v>45231</v>
      </c>
      <c r="G188" s="35" t="s">
        <v>312</v>
      </c>
      <c r="H188" s="15" t="str">
        <f t="shared" si="18"/>
        <v>IPHONE15</v>
      </c>
      <c r="I188" s="35">
        <v>9999</v>
      </c>
      <c r="J188" s="84">
        <f t="shared" si="19"/>
        <v>0</v>
      </c>
      <c r="K188" s="84">
        <f t="shared" si="20"/>
        <v>0</v>
      </c>
      <c r="L188" s="84">
        <f t="shared" si="21"/>
        <v>0</v>
      </c>
      <c r="M188" s="84">
        <f t="shared" si="22"/>
        <v>0</v>
      </c>
      <c r="N188" s="84">
        <f t="shared" si="23"/>
        <v>0</v>
      </c>
      <c r="O188" s="84">
        <f t="shared" si="24"/>
        <v>0</v>
      </c>
      <c r="P188" s="15" t="str">
        <f t="shared" si="25"/>
        <v/>
      </c>
      <c r="Q188" s="16">
        <v>1074.8900000000001</v>
      </c>
      <c r="R188" s="34">
        <v>1074.8900000000001</v>
      </c>
      <c r="S188" s="34">
        <v>1074.8900000000001</v>
      </c>
      <c r="T188" s="34">
        <v>1074.8900000000001</v>
      </c>
      <c r="U188" s="34">
        <v>1074.8900000000001</v>
      </c>
      <c r="V188" s="34">
        <v>1074.8900000000001</v>
      </c>
      <c r="W188" s="34">
        <v>1074.8900000000001</v>
      </c>
      <c r="X188" s="34">
        <v>1074.8900000000001</v>
      </c>
      <c r="Y188" s="34">
        <v>1074.8900000000001</v>
      </c>
      <c r="Z188" s="34">
        <v>1074.8900000000001</v>
      </c>
      <c r="AA188" s="34">
        <v>1074.8900000000001</v>
      </c>
      <c r="AB188" s="7">
        <v>1074.8900000000001</v>
      </c>
      <c r="AC188" s="17"/>
      <c r="AD188" s="17"/>
      <c r="AE188" s="20"/>
    </row>
    <row r="189" spans="1:31" s="5" customFormat="1" ht="27" customHeight="1">
      <c r="A189" s="10">
        <v>188</v>
      </c>
      <c r="B189" s="34" t="s">
        <v>426</v>
      </c>
      <c r="C189" s="10" t="s">
        <v>427</v>
      </c>
      <c r="D189" s="35"/>
      <c r="E189" s="36">
        <v>45254.527291666702</v>
      </c>
      <c r="F189" s="73">
        <f t="shared" si="17"/>
        <v>45231</v>
      </c>
      <c r="G189" s="35" t="s">
        <v>312</v>
      </c>
      <c r="H189" s="15" t="str">
        <f t="shared" si="18"/>
        <v>IPHONE15</v>
      </c>
      <c r="I189" s="35">
        <v>9999</v>
      </c>
      <c r="J189" s="84">
        <f t="shared" si="19"/>
        <v>0</v>
      </c>
      <c r="K189" s="84">
        <f t="shared" si="20"/>
        <v>0</v>
      </c>
      <c r="L189" s="84">
        <f t="shared" si="21"/>
        <v>0</v>
      </c>
      <c r="M189" s="84">
        <f t="shared" si="22"/>
        <v>0</v>
      </c>
      <c r="N189" s="84">
        <f t="shared" si="23"/>
        <v>0</v>
      </c>
      <c r="O189" s="84">
        <f t="shared" si="24"/>
        <v>0</v>
      </c>
      <c r="P189" s="15" t="str">
        <f t="shared" si="25"/>
        <v/>
      </c>
      <c r="Q189" s="16">
        <v>1074.8900000000001</v>
      </c>
      <c r="R189" s="34">
        <v>1074.8900000000001</v>
      </c>
      <c r="S189" s="34">
        <v>1074.8900000000001</v>
      </c>
      <c r="T189" s="34">
        <v>1074.8900000000001</v>
      </c>
      <c r="U189" s="34">
        <v>1074.8900000000001</v>
      </c>
      <c r="V189" s="34">
        <v>1074.8900000000001</v>
      </c>
      <c r="W189" s="34">
        <v>1074.8900000000001</v>
      </c>
      <c r="X189" s="34">
        <v>1074.8900000000001</v>
      </c>
      <c r="Y189" s="34">
        <v>1074.8900000000001</v>
      </c>
      <c r="Z189" s="34">
        <v>1074.8900000000001</v>
      </c>
      <c r="AA189" s="34">
        <v>1074.8900000000001</v>
      </c>
      <c r="AB189" s="7">
        <v>1074.8900000000001</v>
      </c>
      <c r="AC189" s="17"/>
      <c r="AD189" s="17"/>
      <c r="AE189" s="20"/>
    </row>
    <row r="190" spans="1:31" s="5" customFormat="1" ht="27" customHeight="1">
      <c r="A190" s="10">
        <v>189</v>
      </c>
      <c r="B190" s="34" t="s">
        <v>428</v>
      </c>
      <c r="C190" s="10" t="s">
        <v>429</v>
      </c>
      <c r="D190" s="35"/>
      <c r="E190" s="36">
        <v>45254.6586805556</v>
      </c>
      <c r="F190" s="73">
        <f t="shared" si="17"/>
        <v>45231</v>
      </c>
      <c r="G190" s="35" t="s">
        <v>312</v>
      </c>
      <c r="H190" s="15" t="str">
        <f t="shared" si="18"/>
        <v>IPHONE15</v>
      </c>
      <c r="I190" s="35">
        <v>9999</v>
      </c>
      <c r="J190" s="84">
        <f t="shared" si="19"/>
        <v>0</v>
      </c>
      <c r="K190" s="84">
        <f t="shared" si="20"/>
        <v>0</v>
      </c>
      <c r="L190" s="84">
        <f t="shared" si="21"/>
        <v>0</v>
      </c>
      <c r="M190" s="84">
        <f t="shared" si="22"/>
        <v>1</v>
      </c>
      <c r="N190" s="84">
        <f t="shared" si="23"/>
        <v>0</v>
      </c>
      <c r="O190" s="84">
        <f t="shared" si="24"/>
        <v>0</v>
      </c>
      <c r="P190" s="15" t="str">
        <f t="shared" si="25"/>
        <v/>
      </c>
      <c r="Q190" s="16">
        <v>1074.8900000000001</v>
      </c>
      <c r="R190" s="34">
        <v>1074.8900000000001</v>
      </c>
      <c r="S190" s="34">
        <v>1074.8900000000001</v>
      </c>
      <c r="T190" s="34">
        <v>1074.8900000000001</v>
      </c>
      <c r="U190" s="34">
        <v>1074.8900000000001</v>
      </c>
      <c r="V190" s="34">
        <v>1074.8900000000001</v>
      </c>
      <c r="W190" s="34">
        <v>1074.8900000000001</v>
      </c>
      <c r="X190" s="34">
        <v>1074.8900000000001</v>
      </c>
      <c r="Y190" s="34">
        <v>1074.8900000000001</v>
      </c>
      <c r="Z190" s="34">
        <v>1074.8900000000001</v>
      </c>
      <c r="AA190" s="34">
        <v>1074.8900000000001</v>
      </c>
      <c r="AB190" s="34">
        <v>1074.8900000000001</v>
      </c>
      <c r="AC190" s="17">
        <v>2000</v>
      </c>
      <c r="AD190" s="17"/>
      <c r="AE190" s="20"/>
    </row>
    <row r="191" spans="1:31" s="5" customFormat="1" ht="27" customHeight="1">
      <c r="A191" s="10">
        <v>190</v>
      </c>
      <c r="B191" s="34" t="s">
        <v>430</v>
      </c>
      <c r="C191" s="10" t="s">
        <v>431</v>
      </c>
      <c r="D191" s="35"/>
      <c r="E191" s="36">
        <v>45254.3601851852</v>
      </c>
      <c r="F191" s="73">
        <f t="shared" si="17"/>
        <v>45231</v>
      </c>
      <c r="G191" s="35" t="s">
        <v>312</v>
      </c>
      <c r="H191" s="15" t="str">
        <f t="shared" si="18"/>
        <v>IPHONE15</v>
      </c>
      <c r="I191" s="35">
        <v>9999</v>
      </c>
      <c r="J191" s="84">
        <f t="shared" si="19"/>
        <v>0</v>
      </c>
      <c r="K191" s="84">
        <f t="shared" si="20"/>
        <v>0</v>
      </c>
      <c r="L191" s="84">
        <f t="shared" si="21"/>
        <v>0</v>
      </c>
      <c r="M191" s="84">
        <f t="shared" si="22"/>
        <v>0</v>
      </c>
      <c r="N191" s="84">
        <f t="shared" si="23"/>
        <v>0</v>
      </c>
      <c r="O191" s="84">
        <f t="shared" si="24"/>
        <v>0</v>
      </c>
      <c r="P191" s="15" t="str">
        <f t="shared" si="25"/>
        <v/>
      </c>
      <c r="Q191" s="16">
        <v>1074.8900000000001</v>
      </c>
      <c r="R191" s="34">
        <v>1074.8900000000001</v>
      </c>
      <c r="S191" s="34">
        <v>1074.8900000000001</v>
      </c>
      <c r="T191" s="34">
        <v>1074.8900000000001</v>
      </c>
      <c r="U191" s="34">
        <v>1074.8900000000001</v>
      </c>
      <c r="V191" s="34">
        <v>1074.8900000000001</v>
      </c>
      <c r="W191" s="34">
        <v>1074.8900000000001</v>
      </c>
      <c r="X191" s="34">
        <v>1074.8900000000001</v>
      </c>
      <c r="Y191" s="34">
        <v>1074.8900000000001</v>
      </c>
      <c r="Z191" s="34">
        <v>1074.8900000000001</v>
      </c>
      <c r="AA191" s="34">
        <v>1074.8900000000001</v>
      </c>
      <c r="AB191" s="7">
        <v>1074.8900000000001</v>
      </c>
      <c r="AC191" s="17"/>
      <c r="AD191" s="17"/>
      <c r="AE191" s="20"/>
    </row>
    <row r="192" spans="1:31" s="5" customFormat="1" ht="27" customHeight="1">
      <c r="A192" s="10">
        <v>191</v>
      </c>
      <c r="B192" s="34" t="s">
        <v>432</v>
      </c>
      <c r="C192" s="10" t="s">
        <v>433</v>
      </c>
      <c r="D192" s="35"/>
      <c r="E192" s="36">
        <v>45254.707835648202</v>
      </c>
      <c r="F192" s="73">
        <f t="shared" si="17"/>
        <v>45231</v>
      </c>
      <c r="G192" s="35" t="s">
        <v>312</v>
      </c>
      <c r="H192" s="15" t="str">
        <f t="shared" si="18"/>
        <v>IPHONE15</v>
      </c>
      <c r="I192" s="35">
        <v>9999</v>
      </c>
      <c r="J192" s="84">
        <f t="shared" si="19"/>
        <v>0</v>
      </c>
      <c r="K192" s="84">
        <f t="shared" si="20"/>
        <v>0</v>
      </c>
      <c r="L192" s="84">
        <f t="shared" si="21"/>
        <v>0</v>
      </c>
      <c r="M192" s="84">
        <f t="shared" si="22"/>
        <v>0</v>
      </c>
      <c r="N192" s="84">
        <f t="shared" si="23"/>
        <v>1</v>
      </c>
      <c r="O192" s="84">
        <f t="shared" si="24"/>
        <v>0</v>
      </c>
      <c r="P192" s="15">
        <f t="shared" si="25"/>
        <v>4999.4699999999993</v>
      </c>
      <c r="Q192" s="7">
        <v>658.27</v>
      </c>
      <c r="R192" s="34">
        <v>658.27</v>
      </c>
      <c r="S192" s="34">
        <v>658.27</v>
      </c>
      <c r="T192" s="34">
        <v>658.27</v>
      </c>
      <c r="U192" s="34">
        <v>658.27</v>
      </c>
      <c r="V192" s="34">
        <v>658.27</v>
      </c>
      <c r="W192" s="34">
        <v>658.27</v>
      </c>
      <c r="X192" s="34">
        <v>658.27</v>
      </c>
      <c r="Y192" s="34">
        <v>658.27</v>
      </c>
      <c r="Z192" s="34">
        <v>658.27</v>
      </c>
      <c r="AA192" s="7">
        <v>658.27</v>
      </c>
      <c r="AB192" s="7">
        <v>658.27</v>
      </c>
      <c r="AC192" s="17"/>
      <c r="AD192" s="17" t="s">
        <v>407</v>
      </c>
      <c r="AE192" s="20"/>
    </row>
    <row r="193" spans="1:31" s="5" customFormat="1" ht="27" customHeight="1">
      <c r="A193" s="10">
        <v>192</v>
      </c>
      <c r="B193" s="11" t="s">
        <v>434</v>
      </c>
      <c r="C193" s="12" t="s">
        <v>435</v>
      </c>
      <c r="D193" s="12"/>
      <c r="E193" s="12">
        <v>45255.456736111097</v>
      </c>
      <c r="F193" s="78">
        <f t="shared" si="17"/>
        <v>45231</v>
      </c>
      <c r="G193" s="13" t="s">
        <v>312</v>
      </c>
      <c r="H193" s="15" t="str">
        <f t="shared" si="18"/>
        <v>IPHONE15</v>
      </c>
      <c r="I193" s="13">
        <v>9999</v>
      </c>
      <c r="J193" s="84">
        <f t="shared" si="19"/>
        <v>0</v>
      </c>
      <c r="K193" s="84">
        <f t="shared" si="20"/>
        <v>0</v>
      </c>
      <c r="L193" s="84">
        <f t="shared" si="21"/>
        <v>0</v>
      </c>
      <c r="M193" s="84">
        <f t="shared" si="22"/>
        <v>0</v>
      </c>
      <c r="N193" s="84">
        <f t="shared" si="23"/>
        <v>0</v>
      </c>
      <c r="O193" s="84">
        <f t="shared" si="24"/>
        <v>0</v>
      </c>
      <c r="P193" s="15" t="str">
        <f t="shared" si="25"/>
        <v/>
      </c>
      <c r="Q193" s="7">
        <v>1074.8900000000001</v>
      </c>
      <c r="R193" s="11">
        <v>1074.8900000000001</v>
      </c>
      <c r="S193" s="11">
        <v>1074.8900000000001</v>
      </c>
      <c r="T193" s="11">
        <v>1074.8900000000001</v>
      </c>
      <c r="U193" s="11">
        <v>1074.8900000000001</v>
      </c>
      <c r="V193" s="11">
        <v>1074.8900000000001</v>
      </c>
      <c r="W193" s="11">
        <v>1074.8900000000001</v>
      </c>
      <c r="X193" s="11">
        <v>1074.8900000000001</v>
      </c>
      <c r="Y193" s="11">
        <v>1074.8900000000001</v>
      </c>
      <c r="Z193" s="11">
        <v>1074.8900000000001</v>
      </c>
      <c r="AA193" s="11">
        <v>1074.8900000000001</v>
      </c>
      <c r="AB193" s="7">
        <v>1074.8900000000001</v>
      </c>
      <c r="AC193" s="17"/>
      <c r="AD193" s="17"/>
      <c r="AE193" s="20"/>
    </row>
    <row r="194" spans="1:31" s="5" customFormat="1" ht="27" customHeight="1">
      <c r="A194" s="10">
        <v>193</v>
      </c>
      <c r="B194" s="11" t="s">
        <v>436</v>
      </c>
      <c r="C194" s="12" t="s">
        <v>437</v>
      </c>
      <c r="D194" s="12"/>
      <c r="E194" s="12">
        <v>45255.459467592598</v>
      </c>
      <c r="F194" s="78">
        <f t="shared" si="17"/>
        <v>45231</v>
      </c>
      <c r="G194" s="13" t="s">
        <v>357</v>
      </c>
      <c r="H194" s="15" t="str">
        <f t="shared" si="18"/>
        <v>IPHONE15</v>
      </c>
      <c r="I194" s="13">
        <v>8999</v>
      </c>
      <c r="J194" s="84">
        <f t="shared" si="19"/>
        <v>0</v>
      </c>
      <c r="K194" s="84">
        <f t="shared" si="20"/>
        <v>0</v>
      </c>
      <c r="L194" s="84">
        <f t="shared" si="21"/>
        <v>0</v>
      </c>
      <c r="M194" s="84">
        <f t="shared" si="22"/>
        <v>0</v>
      </c>
      <c r="N194" s="84">
        <f t="shared" si="23"/>
        <v>0</v>
      </c>
      <c r="O194" s="84">
        <f t="shared" si="24"/>
        <v>0</v>
      </c>
      <c r="P194" s="15" t="str">
        <f t="shared" si="25"/>
        <v/>
      </c>
      <c r="Q194" s="7">
        <v>967.39</v>
      </c>
      <c r="R194" s="11">
        <v>967.39</v>
      </c>
      <c r="S194" s="11">
        <v>967.39</v>
      </c>
      <c r="T194" s="11">
        <v>967.39</v>
      </c>
      <c r="U194" s="11">
        <v>967.39</v>
      </c>
      <c r="V194" s="11">
        <v>967.39</v>
      </c>
      <c r="W194" s="11">
        <v>967.39</v>
      </c>
      <c r="X194" s="11">
        <v>967.39</v>
      </c>
      <c r="Y194" s="11">
        <v>967.39</v>
      </c>
      <c r="Z194" s="11">
        <v>967.39</v>
      </c>
      <c r="AA194" s="11">
        <v>967.39</v>
      </c>
      <c r="AB194" s="11">
        <v>967.39</v>
      </c>
      <c r="AC194" s="17"/>
      <c r="AD194" s="17"/>
      <c r="AE194" s="20"/>
    </row>
    <row r="195" spans="1:31" s="5" customFormat="1" ht="27" customHeight="1">
      <c r="A195" s="10">
        <v>194</v>
      </c>
      <c r="B195" s="11" t="s">
        <v>438</v>
      </c>
      <c r="C195" s="12" t="s">
        <v>439</v>
      </c>
      <c r="D195" s="12"/>
      <c r="E195" s="12">
        <v>45255.507847222201</v>
      </c>
      <c r="F195" s="78">
        <f t="shared" ref="F195:F258" si="26">DATE(YEAR(E195),MONTH(E195),"01")</f>
        <v>45231</v>
      </c>
      <c r="G195" s="13" t="s">
        <v>312</v>
      </c>
      <c r="H195" s="15" t="str">
        <f t="shared" ref="H195:H258" si="27">IF(OR(ISNUMBER(SEARCH("IPHONE14",UPPER(G195))),ISNUMBER(SEARCH("IPHONE 14",UPPER(G195))),ISNUMBER(SEARCH("PHONE 14",UPPER(G195)))),"IPHONE14",IF(OR(ISNUMBER(SEARCH("IPHONE15",UPPER(G195))),ISNUMBER(SEARCH("IPHONE 15",UPPER(G195))),ISNUMBER(SEARCH("PHONE 15",UPPER(G195)))),"IPHONE15", "其他") )</f>
        <v>IPHONE15</v>
      </c>
      <c r="I195" s="13">
        <v>9999</v>
      </c>
      <c r="J195" s="84">
        <f t="shared" ref="J195:J258" si="28">IFERROR(IF(Q195-R195&gt;0,Q195-R195,0),0)</f>
        <v>0</v>
      </c>
      <c r="K195" s="84">
        <f t="shared" ref="K195:K258" si="29">IF(J195&gt;0,1,0)</f>
        <v>0</v>
      </c>
      <c r="L195" s="84">
        <f t="shared" ref="L195:L258" si="30">IF(Q195=1,1,0)</f>
        <v>0</v>
      </c>
      <c r="M195" s="84">
        <f t="shared" ref="M195:M258" si="31">IF(ISBLANK(AC195),0,1)</f>
        <v>0</v>
      </c>
      <c r="N195" s="84">
        <f t="shared" ref="N195:N258" si="32">IF(P195="",0,1)</f>
        <v>0</v>
      </c>
      <c r="O195" s="84">
        <f t="shared" ref="O195:O258" si="33">IF(ISBLANK(W195),1,0)</f>
        <v>0</v>
      </c>
      <c r="P195" s="15" t="str">
        <f t="shared" ref="P195:P258" si="34">IF(I195*1.29-SUM(Q195:AB195)&lt;100,"",I195*1.29-SUM(Q195:AB195))</f>
        <v/>
      </c>
      <c r="Q195" s="7">
        <v>1074.8900000000001</v>
      </c>
      <c r="R195" s="11">
        <v>1074.8900000000001</v>
      </c>
      <c r="S195" s="11">
        <v>1074.8900000000001</v>
      </c>
      <c r="T195" s="11">
        <v>1074.8900000000001</v>
      </c>
      <c r="U195" s="11">
        <v>1074.8900000000001</v>
      </c>
      <c r="V195" s="11">
        <v>1074.8900000000001</v>
      </c>
      <c r="W195" s="11">
        <v>1074.8900000000001</v>
      </c>
      <c r="X195" s="11">
        <v>1074.8900000000001</v>
      </c>
      <c r="Y195" s="11">
        <v>1074.8900000000001</v>
      </c>
      <c r="Z195" s="11">
        <v>1074.8900000000001</v>
      </c>
      <c r="AA195" s="11">
        <v>1074.8900000000001</v>
      </c>
      <c r="AB195" s="7">
        <v>1074.8900000000001</v>
      </c>
      <c r="AC195" s="17"/>
      <c r="AD195" s="17"/>
      <c r="AE195" s="20"/>
    </row>
    <row r="196" spans="1:31" s="5" customFormat="1" ht="27" customHeight="1">
      <c r="A196" s="10">
        <v>195</v>
      </c>
      <c r="B196" s="11" t="s">
        <v>440</v>
      </c>
      <c r="C196" s="12" t="s">
        <v>441</v>
      </c>
      <c r="D196" s="12"/>
      <c r="E196" s="12">
        <v>45255.549062500002</v>
      </c>
      <c r="F196" s="78">
        <f t="shared" si="26"/>
        <v>45231</v>
      </c>
      <c r="G196" s="13" t="s">
        <v>312</v>
      </c>
      <c r="H196" s="15" t="str">
        <f t="shared" si="27"/>
        <v>IPHONE15</v>
      </c>
      <c r="I196" s="13">
        <v>9999</v>
      </c>
      <c r="J196" s="84">
        <f t="shared" si="28"/>
        <v>0</v>
      </c>
      <c r="K196" s="84">
        <f t="shared" si="29"/>
        <v>0</v>
      </c>
      <c r="L196" s="84">
        <f t="shared" si="30"/>
        <v>0</v>
      </c>
      <c r="M196" s="84">
        <f t="shared" si="31"/>
        <v>1</v>
      </c>
      <c r="N196" s="84">
        <f t="shared" si="32"/>
        <v>0</v>
      </c>
      <c r="O196" s="84">
        <f t="shared" si="33"/>
        <v>0</v>
      </c>
      <c r="P196" s="15" t="str">
        <f t="shared" si="34"/>
        <v/>
      </c>
      <c r="Q196" s="7">
        <v>1074.8900000000001</v>
      </c>
      <c r="R196" s="11">
        <v>1074.8900000000001</v>
      </c>
      <c r="S196" s="11">
        <v>1074.8900000000001</v>
      </c>
      <c r="T196" s="11">
        <v>1074.8900000000001</v>
      </c>
      <c r="U196" s="11">
        <v>1074.8900000000001</v>
      </c>
      <c r="V196" s="11">
        <v>1074.8900000000001</v>
      </c>
      <c r="W196" s="11">
        <v>1074.8900000000001</v>
      </c>
      <c r="X196" s="11">
        <v>1074.8900000000001</v>
      </c>
      <c r="Y196" s="11">
        <v>1074.8900000000001</v>
      </c>
      <c r="Z196" s="11">
        <v>1074.8900000000001</v>
      </c>
      <c r="AA196" s="11">
        <v>1074.8900000000001</v>
      </c>
      <c r="AB196" s="11">
        <v>1074.8900000000001</v>
      </c>
      <c r="AC196" s="17">
        <v>1500</v>
      </c>
      <c r="AD196" s="17"/>
      <c r="AE196" s="20"/>
    </row>
    <row r="197" spans="1:31" s="5" customFormat="1" ht="27" customHeight="1">
      <c r="A197" s="10">
        <v>196</v>
      </c>
      <c r="B197" s="11" t="s">
        <v>442</v>
      </c>
      <c r="C197" s="12" t="s">
        <v>443</v>
      </c>
      <c r="D197" s="12"/>
      <c r="E197" s="12">
        <v>45255.626423611102</v>
      </c>
      <c r="F197" s="78">
        <f t="shared" si="26"/>
        <v>45231</v>
      </c>
      <c r="G197" s="13" t="s">
        <v>312</v>
      </c>
      <c r="H197" s="15" t="str">
        <f t="shared" si="27"/>
        <v>IPHONE15</v>
      </c>
      <c r="I197" s="13">
        <v>9999</v>
      </c>
      <c r="J197" s="84">
        <f t="shared" si="28"/>
        <v>0</v>
      </c>
      <c r="K197" s="84">
        <f t="shared" si="29"/>
        <v>0</v>
      </c>
      <c r="L197" s="84">
        <f t="shared" si="30"/>
        <v>0</v>
      </c>
      <c r="M197" s="84">
        <f t="shared" si="31"/>
        <v>0</v>
      </c>
      <c r="N197" s="84">
        <f t="shared" si="32"/>
        <v>0</v>
      </c>
      <c r="O197" s="84">
        <f t="shared" si="33"/>
        <v>0</v>
      </c>
      <c r="P197" s="15" t="str">
        <f t="shared" si="34"/>
        <v/>
      </c>
      <c r="Q197" s="7">
        <v>1074.8900000000001</v>
      </c>
      <c r="R197" s="11">
        <v>1074.8900000000001</v>
      </c>
      <c r="S197" s="11">
        <v>1074.8900000000001</v>
      </c>
      <c r="T197" s="11">
        <v>1074.8900000000001</v>
      </c>
      <c r="U197" s="11">
        <v>1074.8900000000001</v>
      </c>
      <c r="V197" s="11">
        <v>1074.8900000000001</v>
      </c>
      <c r="W197" s="11">
        <v>1074.8900000000001</v>
      </c>
      <c r="X197" s="11">
        <v>1074.8900000000001</v>
      </c>
      <c r="Y197" s="11">
        <v>1074.8900000000001</v>
      </c>
      <c r="Z197" s="11">
        <v>1074.8900000000001</v>
      </c>
      <c r="AA197" s="11">
        <v>1074.8900000000001</v>
      </c>
      <c r="AB197" s="7">
        <v>1074.8900000000001</v>
      </c>
      <c r="AC197" s="17"/>
      <c r="AD197" s="17"/>
      <c r="AE197" s="20"/>
    </row>
    <row r="198" spans="1:31" s="5" customFormat="1" ht="27" customHeight="1">
      <c r="A198" s="10">
        <v>197</v>
      </c>
      <c r="B198" s="11" t="s">
        <v>444</v>
      </c>
      <c r="C198" s="12" t="s">
        <v>445</v>
      </c>
      <c r="D198" s="12"/>
      <c r="E198" s="12">
        <v>45255.634062500001</v>
      </c>
      <c r="F198" s="78">
        <f t="shared" si="26"/>
        <v>45231</v>
      </c>
      <c r="G198" s="13" t="s">
        <v>312</v>
      </c>
      <c r="H198" s="15" t="str">
        <f t="shared" si="27"/>
        <v>IPHONE15</v>
      </c>
      <c r="I198" s="13">
        <v>9999</v>
      </c>
      <c r="J198" s="84">
        <f t="shared" si="28"/>
        <v>0</v>
      </c>
      <c r="K198" s="84">
        <f t="shared" si="29"/>
        <v>0</v>
      </c>
      <c r="L198" s="84">
        <f t="shared" si="30"/>
        <v>0</v>
      </c>
      <c r="M198" s="84">
        <f t="shared" si="31"/>
        <v>0</v>
      </c>
      <c r="N198" s="84">
        <f t="shared" si="32"/>
        <v>0</v>
      </c>
      <c r="O198" s="84">
        <f t="shared" si="33"/>
        <v>0</v>
      </c>
      <c r="P198" s="15" t="str">
        <f t="shared" si="34"/>
        <v/>
      </c>
      <c r="Q198" s="7">
        <v>1074.8900000000001</v>
      </c>
      <c r="R198" s="11">
        <v>1074.8900000000001</v>
      </c>
      <c r="S198" s="11">
        <v>1074.8900000000001</v>
      </c>
      <c r="T198" s="11">
        <v>1074.8900000000001</v>
      </c>
      <c r="U198" s="11">
        <v>1074.8900000000001</v>
      </c>
      <c r="V198" s="11">
        <v>1074.8900000000001</v>
      </c>
      <c r="W198" s="11">
        <v>1074.8900000000001</v>
      </c>
      <c r="X198" s="11">
        <v>1074.8900000000001</v>
      </c>
      <c r="Y198" s="11">
        <v>1074.8900000000001</v>
      </c>
      <c r="Z198" s="11">
        <v>1074.8900000000001</v>
      </c>
      <c r="AA198" s="11">
        <v>1074.8900000000001</v>
      </c>
      <c r="AB198" s="7">
        <v>1074.8900000000001</v>
      </c>
      <c r="AC198" s="17"/>
      <c r="AD198" s="17"/>
      <c r="AE198" s="20"/>
    </row>
    <row r="199" spans="1:31" s="5" customFormat="1" ht="27" customHeight="1">
      <c r="A199" s="10">
        <v>198</v>
      </c>
      <c r="B199" s="34" t="s">
        <v>446</v>
      </c>
      <c r="C199" s="10" t="s">
        <v>447</v>
      </c>
      <c r="D199" s="35"/>
      <c r="E199" s="36">
        <v>45256.5533796296</v>
      </c>
      <c r="F199" s="73">
        <f t="shared" si="26"/>
        <v>45231</v>
      </c>
      <c r="G199" s="35" t="s">
        <v>312</v>
      </c>
      <c r="H199" s="15" t="str">
        <f t="shared" si="27"/>
        <v>IPHONE15</v>
      </c>
      <c r="I199" s="35">
        <v>9999</v>
      </c>
      <c r="J199" s="84">
        <f t="shared" si="28"/>
        <v>0</v>
      </c>
      <c r="K199" s="84">
        <f t="shared" si="29"/>
        <v>0</v>
      </c>
      <c r="L199" s="84">
        <f t="shared" si="30"/>
        <v>0</v>
      </c>
      <c r="M199" s="84">
        <f t="shared" si="31"/>
        <v>1</v>
      </c>
      <c r="N199" s="84">
        <f t="shared" si="32"/>
        <v>1</v>
      </c>
      <c r="O199" s="84">
        <f t="shared" si="33"/>
        <v>0</v>
      </c>
      <c r="P199" s="15">
        <f t="shared" si="34"/>
        <v>4999.4699999999993</v>
      </c>
      <c r="Q199" s="7">
        <v>658.27</v>
      </c>
      <c r="R199" s="34">
        <v>658.27</v>
      </c>
      <c r="S199" s="34">
        <v>658.27</v>
      </c>
      <c r="T199" s="34">
        <v>658.27</v>
      </c>
      <c r="U199" s="34">
        <v>658.27</v>
      </c>
      <c r="V199" s="34">
        <v>658.27</v>
      </c>
      <c r="W199" s="34">
        <v>658.27</v>
      </c>
      <c r="X199" s="34">
        <v>658.27</v>
      </c>
      <c r="Y199" s="34">
        <v>658.27</v>
      </c>
      <c r="Z199" s="34">
        <v>658.27</v>
      </c>
      <c r="AA199" s="34">
        <v>658.27</v>
      </c>
      <c r="AB199" s="34">
        <v>658.27</v>
      </c>
      <c r="AC199" s="17">
        <v>1500</v>
      </c>
      <c r="AD199" s="17" t="s">
        <v>407</v>
      </c>
      <c r="AE199" s="20"/>
    </row>
    <row r="200" spans="1:31" s="5" customFormat="1" ht="27" customHeight="1">
      <c r="A200" s="10">
        <v>199</v>
      </c>
      <c r="B200" s="34" t="s">
        <v>448</v>
      </c>
      <c r="C200" s="10" t="s">
        <v>449</v>
      </c>
      <c r="D200" s="35"/>
      <c r="E200" s="36">
        <v>45256.566446759301</v>
      </c>
      <c r="F200" s="73">
        <f t="shared" si="26"/>
        <v>45231</v>
      </c>
      <c r="G200" s="35" t="s">
        <v>312</v>
      </c>
      <c r="H200" s="15" t="str">
        <f t="shared" si="27"/>
        <v>IPHONE15</v>
      </c>
      <c r="I200" s="35">
        <v>9999</v>
      </c>
      <c r="J200" s="84">
        <f t="shared" si="28"/>
        <v>0</v>
      </c>
      <c r="K200" s="84">
        <f t="shared" si="29"/>
        <v>0</v>
      </c>
      <c r="L200" s="84">
        <f t="shared" si="30"/>
        <v>0</v>
      </c>
      <c r="M200" s="84">
        <f t="shared" si="31"/>
        <v>0</v>
      </c>
      <c r="N200" s="84">
        <f t="shared" si="32"/>
        <v>0</v>
      </c>
      <c r="O200" s="84">
        <f t="shared" si="33"/>
        <v>0</v>
      </c>
      <c r="P200" s="15" t="str">
        <f t="shared" si="34"/>
        <v/>
      </c>
      <c r="Q200" s="7">
        <v>1074.8900000000001</v>
      </c>
      <c r="R200" s="34">
        <v>1074.8900000000001</v>
      </c>
      <c r="S200" s="34">
        <v>1074.8900000000001</v>
      </c>
      <c r="T200" s="34">
        <v>1074.8900000000001</v>
      </c>
      <c r="U200" s="34">
        <v>1074.8900000000001</v>
      </c>
      <c r="V200" s="34">
        <v>1074.8900000000001</v>
      </c>
      <c r="W200" s="34">
        <v>1074.8900000000001</v>
      </c>
      <c r="X200" s="34">
        <v>1074.8900000000001</v>
      </c>
      <c r="Y200" s="34">
        <v>1074.8900000000001</v>
      </c>
      <c r="Z200" s="34">
        <v>1074.8900000000001</v>
      </c>
      <c r="AA200" s="34">
        <v>1074.8900000000001</v>
      </c>
      <c r="AB200" s="7">
        <v>1074.8900000000001</v>
      </c>
      <c r="AC200" s="17"/>
      <c r="AD200" s="17"/>
      <c r="AE200" s="20"/>
    </row>
    <row r="201" spans="1:31" s="5" customFormat="1" ht="27" customHeight="1">
      <c r="A201" s="10">
        <v>200</v>
      </c>
      <c r="B201" s="34" t="s">
        <v>450</v>
      </c>
      <c r="C201" s="10" t="s">
        <v>451</v>
      </c>
      <c r="D201" s="35"/>
      <c r="E201" s="36">
        <v>45256.644085648099</v>
      </c>
      <c r="F201" s="73">
        <f t="shared" si="26"/>
        <v>45231</v>
      </c>
      <c r="G201" s="35" t="s">
        <v>312</v>
      </c>
      <c r="H201" s="15" t="str">
        <f t="shared" si="27"/>
        <v>IPHONE15</v>
      </c>
      <c r="I201" s="35">
        <v>9999</v>
      </c>
      <c r="J201" s="84">
        <f t="shared" si="28"/>
        <v>0</v>
      </c>
      <c r="K201" s="84">
        <f t="shared" si="29"/>
        <v>0</v>
      </c>
      <c r="L201" s="84">
        <f t="shared" si="30"/>
        <v>0</v>
      </c>
      <c r="M201" s="84">
        <f t="shared" si="31"/>
        <v>1</v>
      </c>
      <c r="N201" s="84">
        <f t="shared" si="32"/>
        <v>0</v>
      </c>
      <c r="O201" s="84">
        <f t="shared" si="33"/>
        <v>0</v>
      </c>
      <c r="P201" s="15" t="str">
        <f t="shared" si="34"/>
        <v/>
      </c>
      <c r="Q201" s="7">
        <v>1074.8900000000001</v>
      </c>
      <c r="R201" s="34">
        <v>1074.8900000000001</v>
      </c>
      <c r="S201" s="34">
        <v>1074.8900000000001</v>
      </c>
      <c r="T201" s="34">
        <v>1074.8900000000001</v>
      </c>
      <c r="U201" s="34">
        <v>1074.8900000000001</v>
      </c>
      <c r="V201" s="34">
        <v>1074.8900000000001</v>
      </c>
      <c r="W201" s="34">
        <v>1074.8900000000001</v>
      </c>
      <c r="X201" s="34">
        <v>1074.8900000000001</v>
      </c>
      <c r="Y201" s="34">
        <v>1074.8900000000001</v>
      </c>
      <c r="Z201" s="34">
        <v>1074.8900000000001</v>
      </c>
      <c r="AA201" s="34">
        <v>1074.8900000000001</v>
      </c>
      <c r="AB201" s="34">
        <v>1074.8900000000001</v>
      </c>
      <c r="AC201" s="17">
        <v>2000</v>
      </c>
      <c r="AD201" s="17"/>
      <c r="AE201" s="20"/>
    </row>
    <row r="202" spans="1:31" s="5" customFormat="1" ht="27" customHeight="1">
      <c r="A202" s="10">
        <v>201</v>
      </c>
      <c r="B202" s="11" t="s">
        <v>452</v>
      </c>
      <c r="C202" s="12" t="s">
        <v>453</v>
      </c>
      <c r="D202" s="12"/>
      <c r="E202" s="12">
        <v>45257.700763888897</v>
      </c>
      <c r="F202" s="78">
        <f t="shared" si="26"/>
        <v>45231</v>
      </c>
      <c r="G202" s="13" t="s">
        <v>312</v>
      </c>
      <c r="H202" s="15" t="str">
        <f t="shared" si="27"/>
        <v>IPHONE15</v>
      </c>
      <c r="I202" s="13">
        <v>9999</v>
      </c>
      <c r="J202" s="84">
        <f t="shared" si="28"/>
        <v>0</v>
      </c>
      <c r="K202" s="84">
        <f t="shared" si="29"/>
        <v>0</v>
      </c>
      <c r="L202" s="84">
        <f t="shared" si="30"/>
        <v>0</v>
      </c>
      <c r="M202" s="84">
        <f t="shared" si="31"/>
        <v>1</v>
      </c>
      <c r="N202" s="84">
        <f t="shared" si="32"/>
        <v>0</v>
      </c>
      <c r="O202" s="84">
        <f t="shared" si="33"/>
        <v>0</v>
      </c>
      <c r="P202" s="15" t="str">
        <f t="shared" si="34"/>
        <v/>
      </c>
      <c r="Q202" s="7">
        <v>1074.8900000000001</v>
      </c>
      <c r="R202" s="11">
        <v>1074.8900000000001</v>
      </c>
      <c r="S202" s="11">
        <v>1074.8900000000001</v>
      </c>
      <c r="T202" s="11">
        <v>1074.8900000000001</v>
      </c>
      <c r="U202" s="11">
        <v>1074.8900000000001</v>
      </c>
      <c r="V202" s="11">
        <v>1074.8900000000001</v>
      </c>
      <c r="W202" s="11">
        <v>1074.8900000000001</v>
      </c>
      <c r="X202" s="11">
        <v>1074.8900000000001</v>
      </c>
      <c r="Y202" s="11">
        <v>1074.8900000000001</v>
      </c>
      <c r="Z202" s="11">
        <v>1074.8900000000001</v>
      </c>
      <c r="AA202" s="11">
        <v>1074.8900000000001</v>
      </c>
      <c r="AB202" s="11">
        <v>1074.8900000000001</v>
      </c>
      <c r="AC202" s="17">
        <v>2000</v>
      </c>
      <c r="AD202" s="17"/>
      <c r="AE202" s="20"/>
    </row>
    <row r="203" spans="1:31" s="5" customFormat="1" ht="27" customHeight="1">
      <c r="A203" s="10">
        <v>202</v>
      </c>
      <c r="B203" s="11" t="s">
        <v>454</v>
      </c>
      <c r="C203" s="12" t="s">
        <v>455</v>
      </c>
      <c r="D203" s="12"/>
      <c r="E203" s="12">
        <v>45257.455381944397</v>
      </c>
      <c r="F203" s="78">
        <f t="shared" si="26"/>
        <v>45231</v>
      </c>
      <c r="G203" s="13" t="s">
        <v>312</v>
      </c>
      <c r="H203" s="15" t="str">
        <f t="shared" si="27"/>
        <v>IPHONE15</v>
      </c>
      <c r="I203" s="13">
        <v>9999</v>
      </c>
      <c r="J203" s="84">
        <f t="shared" si="28"/>
        <v>0</v>
      </c>
      <c r="K203" s="84">
        <f t="shared" si="29"/>
        <v>0</v>
      </c>
      <c r="L203" s="84">
        <f t="shared" si="30"/>
        <v>0</v>
      </c>
      <c r="M203" s="84">
        <f t="shared" si="31"/>
        <v>1</v>
      </c>
      <c r="N203" s="84">
        <f t="shared" si="32"/>
        <v>0</v>
      </c>
      <c r="O203" s="84">
        <f t="shared" si="33"/>
        <v>0</v>
      </c>
      <c r="P203" s="15" t="str">
        <f t="shared" si="34"/>
        <v/>
      </c>
      <c r="Q203" s="7">
        <v>1074.8900000000001</v>
      </c>
      <c r="R203" s="11">
        <v>1074.8900000000001</v>
      </c>
      <c r="S203" s="11">
        <v>1074.8900000000001</v>
      </c>
      <c r="T203" s="11">
        <v>1074.8900000000001</v>
      </c>
      <c r="U203" s="11">
        <v>1074.8900000000001</v>
      </c>
      <c r="V203" s="11">
        <v>1074.8900000000001</v>
      </c>
      <c r="W203" s="11">
        <v>1074.8900000000001</v>
      </c>
      <c r="X203" s="11">
        <v>1074.8900000000001</v>
      </c>
      <c r="Y203" s="11">
        <v>1074.8900000000001</v>
      </c>
      <c r="Z203" s="11">
        <v>1074.8900000000001</v>
      </c>
      <c r="AA203" s="11">
        <v>1074.8900000000001</v>
      </c>
      <c r="AB203" s="11">
        <v>1074.8900000000001</v>
      </c>
      <c r="AC203" s="17">
        <v>2000</v>
      </c>
      <c r="AD203" s="17"/>
      <c r="AE203" s="20"/>
    </row>
    <row r="204" spans="1:31" s="5" customFormat="1" ht="27" customHeight="1">
      <c r="A204" s="10">
        <v>203</v>
      </c>
      <c r="B204" s="11" t="s">
        <v>456</v>
      </c>
      <c r="C204" s="12" t="s">
        <v>457</v>
      </c>
      <c r="D204" s="12"/>
      <c r="E204" s="12">
        <v>45257.337407407402</v>
      </c>
      <c r="F204" s="78">
        <f t="shared" si="26"/>
        <v>45231</v>
      </c>
      <c r="G204" s="13" t="s">
        <v>312</v>
      </c>
      <c r="H204" s="15" t="str">
        <f t="shared" si="27"/>
        <v>IPHONE15</v>
      </c>
      <c r="I204" s="13">
        <v>9999</v>
      </c>
      <c r="J204" s="84">
        <f t="shared" si="28"/>
        <v>0</v>
      </c>
      <c r="K204" s="84">
        <f t="shared" si="29"/>
        <v>0</v>
      </c>
      <c r="L204" s="84">
        <f t="shared" si="30"/>
        <v>0</v>
      </c>
      <c r="M204" s="84">
        <f t="shared" si="31"/>
        <v>0</v>
      </c>
      <c r="N204" s="84">
        <f t="shared" si="32"/>
        <v>0</v>
      </c>
      <c r="O204" s="84">
        <f t="shared" si="33"/>
        <v>0</v>
      </c>
      <c r="P204" s="15" t="str">
        <f t="shared" si="34"/>
        <v/>
      </c>
      <c r="Q204" s="7">
        <v>1074.8900000000001</v>
      </c>
      <c r="R204" s="11">
        <v>1074.8900000000001</v>
      </c>
      <c r="S204" s="11">
        <v>1074.8900000000001</v>
      </c>
      <c r="T204" s="11">
        <v>1074.8900000000001</v>
      </c>
      <c r="U204" s="11">
        <v>1074.8900000000001</v>
      </c>
      <c r="V204" s="11">
        <v>1074.8900000000001</v>
      </c>
      <c r="W204" s="11">
        <v>1074.8900000000001</v>
      </c>
      <c r="X204" s="11">
        <v>1074.8900000000001</v>
      </c>
      <c r="Y204" s="11">
        <v>1074.8900000000001</v>
      </c>
      <c r="Z204" s="11">
        <v>1074.8900000000001</v>
      </c>
      <c r="AA204" s="11">
        <v>1074.8900000000001</v>
      </c>
      <c r="AB204" s="7">
        <v>1074.8900000000001</v>
      </c>
      <c r="AC204" s="17"/>
      <c r="AD204" s="17"/>
      <c r="AE204" s="20"/>
    </row>
    <row r="205" spans="1:31" s="5" customFormat="1" ht="27" customHeight="1">
      <c r="A205" s="10">
        <v>204</v>
      </c>
      <c r="B205" s="11" t="s">
        <v>458</v>
      </c>
      <c r="C205" s="12" t="s">
        <v>459</v>
      </c>
      <c r="D205" s="12"/>
      <c r="E205" s="12">
        <v>45257.732141203698</v>
      </c>
      <c r="F205" s="78">
        <f t="shared" si="26"/>
        <v>45231</v>
      </c>
      <c r="G205" s="13" t="s">
        <v>357</v>
      </c>
      <c r="H205" s="15" t="str">
        <f t="shared" si="27"/>
        <v>IPHONE15</v>
      </c>
      <c r="I205" s="13">
        <v>8999</v>
      </c>
      <c r="J205" s="84">
        <f t="shared" si="28"/>
        <v>0</v>
      </c>
      <c r="K205" s="84">
        <f t="shared" si="29"/>
        <v>0</v>
      </c>
      <c r="L205" s="84">
        <f t="shared" si="30"/>
        <v>0</v>
      </c>
      <c r="M205" s="84">
        <f t="shared" si="31"/>
        <v>0</v>
      </c>
      <c r="N205" s="84">
        <f t="shared" si="32"/>
        <v>0</v>
      </c>
      <c r="O205" s="84">
        <f t="shared" si="33"/>
        <v>0</v>
      </c>
      <c r="P205" s="15" t="str">
        <f t="shared" si="34"/>
        <v/>
      </c>
      <c r="Q205" s="7">
        <v>967.39</v>
      </c>
      <c r="R205" s="11">
        <v>967.39</v>
      </c>
      <c r="S205" s="11">
        <v>967.39</v>
      </c>
      <c r="T205" s="11">
        <v>967.39</v>
      </c>
      <c r="U205" s="11">
        <v>967.39</v>
      </c>
      <c r="V205" s="11">
        <v>967.39</v>
      </c>
      <c r="W205" s="11">
        <v>967.39</v>
      </c>
      <c r="X205" s="11">
        <v>967.39</v>
      </c>
      <c r="Y205" s="11">
        <v>967.39</v>
      </c>
      <c r="Z205" s="11">
        <v>967.39</v>
      </c>
      <c r="AA205" s="11">
        <v>967.39</v>
      </c>
      <c r="AB205" s="7">
        <v>967.39</v>
      </c>
      <c r="AC205" s="17"/>
      <c r="AD205" s="17"/>
      <c r="AE205" s="20"/>
    </row>
    <row r="206" spans="1:31" s="5" customFormat="1" ht="27" customHeight="1">
      <c r="A206" s="10">
        <v>205</v>
      </c>
      <c r="B206" s="11" t="s">
        <v>460</v>
      </c>
      <c r="C206" s="12" t="s">
        <v>461</v>
      </c>
      <c r="D206" s="12"/>
      <c r="E206" s="12">
        <v>45257.5079050926</v>
      </c>
      <c r="F206" s="78">
        <f t="shared" si="26"/>
        <v>45231</v>
      </c>
      <c r="G206" s="13" t="s">
        <v>312</v>
      </c>
      <c r="H206" s="15" t="str">
        <f t="shared" si="27"/>
        <v>IPHONE15</v>
      </c>
      <c r="I206" s="13">
        <v>9999</v>
      </c>
      <c r="J206" s="84">
        <f t="shared" si="28"/>
        <v>0</v>
      </c>
      <c r="K206" s="84">
        <f t="shared" si="29"/>
        <v>0</v>
      </c>
      <c r="L206" s="84">
        <f t="shared" si="30"/>
        <v>0</v>
      </c>
      <c r="M206" s="84">
        <f t="shared" si="31"/>
        <v>0</v>
      </c>
      <c r="N206" s="84">
        <f t="shared" si="32"/>
        <v>0</v>
      </c>
      <c r="O206" s="84">
        <f t="shared" si="33"/>
        <v>0</v>
      </c>
      <c r="P206" s="15" t="str">
        <f t="shared" si="34"/>
        <v/>
      </c>
      <c r="Q206" s="7">
        <v>1074.8900000000001</v>
      </c>
      <c r="R206" s="11">
        <v>1074.8900000000001</v>
      </c>
      <c r="S206" s="11">
        <v>1074.8900000000001</v>
      </c>
      <c r="T206" s="11">
        <v>1074.8900000000001</v>
      </c>
      <c r="U206" s="11">
        <v>1074.8900000000001</v>
      </c>
      <c r="V206" s="11">
        <v>1074.8900000000001</v>
      </c>
      <c r="W206" s="11">
        <v>1074.8900000000001</v>
      </c>
      <c r="X206" s="11">
        <v>1074.8900000000001</v>
      </c>
      <c r="Y206" s="11">
        <v>1074.8900000000001</v>
      </c>
      <c r="Z206" s="11">
        <v>1074.8900000000001</v>
      </c>
      <c r="AA206" s="11">
        <v>1074.8900000000001</v>
      </c>
      <c r="AB206" s="7">
        <v>1074.8900000000001</v>
      </c>
      <c r="AC206" s="17"/>
      <c r="AD206" s="17"/>
      <c r="AE206" s="20"/>
    </row>
    <row r="207" spans="1:31" s="5" customFormat="1" ht="27" customHeight="1">
      <c r="A207" s="10">
        <v>206</v>
      </c>
      <c r="B207" s="34" t="s">
        <v>462</v>
      </c>
      <c r="C207" s="10" t="s">
        <v>463</v>
      </c>
      <c r="D207" s="35"/>
      <c r="E207" s="36">
        <v>45258.537523148101</v>
      </c>
      <c r="F207" s="73">
        <f t="shared" si="26"/>
        <v>45231</v>
      </c>
      <c r="G207" s="35" t="s">
        <v>357</v>
      </c>
      <c r="H207" s="15" t="str">
        <f t="shared" si="27"/>
        <v>IPHONE15</v>
      </c>
      <c r="I207" s="35">
        <v>8999</v>
      </c>
      <c r="J207" s="84">
        <f t="shared" si="28"/>
        <v>0</v>
      </c>
      <c r="K207" s="84">
        <f t="shared" si="29"/>
        <v>0</v>
      </c>
      <c r="L207" s="84">
        <f t="shared" si="30"/>
        <v>0</v>
      </c>
      <c r="M207" s="84">
        <f t="shared" si="31"/>
        <v>1</v>
      </c>
      <c r="N207" s="84">
        <f t="shared" si="32"/>
        <v>0</v>
      </c>
      <c r="O207" s="84">
        <f t="shared" si="33"/>
        <v>0</v>
      </c>
      <c r="P207" s="15" t="str">
        <f t="shared" si="34"/>
        <v/>
      </c>
      <c r="Q207" s="7">
        <v>500</v>
      </c>
      <c r="R207" s="34">
        <v>1055.24</v>
      </c>
      <c r="S207" s="34">
        <v>1055.24</v>
      </c>
      <c r="T207" s="34">
        <v>1055.24</v>
      </c>
      <c r="U207" s="34">
        <v>1055.24</v>
      </c>
      <c r="V207" s="34">
        <v>1055.24</v>
      </c>
      <c r="W207" s="34">
        <v>1055.24</v>
      </c>
      <c r="X207" s="34">
        <v>1055.24</v>
      </c>
      <c r="Y207" s="34">
        <v>1055.24</v>
      </c>
      <c r="Z207" s="34">
        <v>1055.24</v>
      </c>
      <c r="AA207" s="34">
        <v>1055.24</v>
      </c>
      <c r="AB207" s="34">
        <v>1055.24</v>
      </c>
      <c r="AC207" s="17">
        <v>1500</v>
      </c>
      <c r="AD207" s="17"/>
      <c r="AE207" s="20"/>
    </row>
    <row r="208" spans="1:31" s="5" customFormat="1" ht="27" customHeight="1">
      <c r="A208" s="10">
        <v>207</v>
      </c>
      <c r="B208" s="34" t="s">
        <v>464</v>
      </c>
      <c r="C208" s="10" t="s">
        <v>465</v>
      </c>
      <c r="D208" s="35"/>
      <c r="E208" s="36">
        <v>45258.821678240703</v>
      </c>
      <c r="F208" s="73">
        <f t="shared" si="26"/>
        <v>45231</v>
      </c>
      <c r="G208" s="35" t="s">
        <v>312</v>
      </c>
      <c r="H208" s="15" t="str">
        <f t="shared" si="27"/>
        <v>IPHONE15</v>
      </c>
      <c r="I208" s="35">
        <v>9999</v>
      </c>
      <c r="J208" s="84">
        <f t="shared" si="28"/>
        <v>0</v>
      </c>
      <c r="K208" s="84">
        <f t="shared" si="29"/>
        <v>0</v>
      </c>
      <c r="L208" s="84">
        <f t="shared" si="30"/>
        <v>0</v>
      </c>
      <c r="M208" s="84">
        <f t="shared" si="31"/>
        <v>0</v>
      </c>
      <c r="N208" s="84">
        <f t="shared" si="32"/>
        <v>0</v>
      </c>
      <c r="O208" s="84">
        <f t="shared" si="33"/>
        <v>0</v>
      </c>
      <c r="P208" s="15" t="str">
        <f t="shared" si="34"/>
        <v/>
      </c>
      <c r="Q208" s="7">
        <v>1074.8900000000001</v>
      </c>
      <c r="R208" s="34">
        <v>1074.8900000000001</v>
      </c>
      <c r="S208" s="34">
        <v>1074.8900000000001</v>
      </c>
      <c r="T208" s="34">
        <v>1074.8900000000001</v>
      </c>
      <c r="U208" s="34">
        <v>1074.8900000000001</v>
      </c>
      <c r="V208" s="34">
        <v>1074.8900000000001</v>
      </c>
      <c r="W208" s="34">
        <v>1074.8900000000001</v>
      </c>
      <c r="X208" s="34">
        <v>1074.8900000000001</v>
      </c>
      <c r="Y208" s="34">
        <v>1074.8900000000001</v>
      </c>
      <c r="Z208" s="34">
        <v>1074.8900000000001</v>
      </c>
      <c r="AA208" s="34">
        <v>1074.8900000000001</v>
      </c>
      <c r="AB208" s="7">
        <v>1074.8900000000001</v>
      </c>
      <c r="AC208" s="17"/>
      <c r="AD208" s="17"/>
      <c r="AE208" s="20"/>
    </row>
    <row r="209" spans="1:31" s="5" customFormat="1" ht="27" customHeight="1">
      <c r="A209" s="10">
        <v>208</v>
      </c>
      <c r="B209" s="34" t="s">
        <v>466</v>
      </c>
      <c r="C209" s="10" t="s">
        <v>202</v>
      </c>
      <c r="D209" s="35"/>
      <c r="E209" s="36">
        <v>45258.004016203697</v>
      </c>
      <c r="F209" s="73">
        <f t="shared" si="26"/>
        <v>45231</v>
      </c>
      <c r="G209" s="35" t="s">
        <v>312</v>
      </c>
      <c r="H209" s="15" t="str">
        <f t="shared" si="27"/>
        <v>IPHONE15</v>
      </c>
      <c r="I209" s="35">
        <v>9999</v>
      </c>
      <c r="J209" s="84">
        <f t="shared" si="28"/>
        <v>0</v>
      </c>
      <c r="K209" s="84">
        <f t="shared" si="29"/>
        <v>0</v>
      </c>
      <c r="L209" s="84">
        <f t="shared" si="30"/>
        <v>0</v>
      </c>
      <c r="M209" s="84">
        <f t="shared" si="31"/>
        <v>1</v>
      </c>
      <c r="N209" s="84">
        <f t="shared" si="32"/>
        <v>0</v>
      </c>
      <c r="O209" s="84">
        <f t="shared" si="33"/>
        <v>0</v>
      </c>
      <c r="P209" s="15" t="str">
        <f t="shared" si="34"/>
        <v/>
      </c>
      <c r="Q209" s="7">
        <v>1074.8900000000001</v>
      </c>
      <c r="R209" s="34">
        <v>1074.8900000000001</v>
      </c>
      <c r="S209" s="34">
        <v>1074.8900000000001</v>
      </c>
      <c r="T209" s="34">
        <v>1074.8900000000001</v>
      </c>
      <c r="U209" s="34">
        <v>1074.8900000000001</v>
      </c>
      <c r="V209" s="34">
        <v>1074.8900000000001</v>
      </c>
      <c r="W209" s="34">
        <v>1074.8900000000001</v>
      </c>
      <c r="X209" s="34">
        <v>1074.8900000000001</v>
      </c>
      <c r="Y209" s="34">
        <v>1074.8900000000001</v>
      </c>
      <c r="Z209" s="34">
        <v>1074.8900000000001</v>
      </c>
      <c r="AA209" s="34">
        <v>1074.8900000000001</v>
      </c>
      <c r="AB209" s="34">
        <v>1074.8900000000001</v>
      </c>
      <c r="AC209" s="17">
        <v>2000</v>
      </c>
      <c r="AD209" s="17"/>
      <c r="AE209" s="20"/>
    </row>
    <row r="210" spans="1:31" s="5" customFormat="1" ht="27" customHeight="1">
      <c r="A210" s="10">
        <v>209</v>
      </c>
      <c r="B210" s="11" t="s">
        <v>467</v>
      </c>
      <c r="C210" s="12" t="s">
        <v>468</v>
      </c>
      <c r="D210" s="12"/>
      <c r="E210" s="12">
        <v>45260.461770833303</v>
      </c>
      <c r="F210" s="78">
        <f t="shared" si="26"/>
        <v>45231</v>
      </c>
      <c r="G210" s="13" t="s">
        <v>312</v>
      </c>
      <c r="H210" s="15" t="str">
        <f t="shared" si="27"/>
        <v>IPHONE15</v>
      </c>
      <c r="I210" s="13">
        <v>9999</v>
      </c>
      <c r="J210" s="84">
        <f t="shared" si="28"/>
        <v>0</v>
      </c>
      <c r="K210" s="84">
        <f t="shared" si="29"/>
        <v>0</v>
      </c>
      <c r="L210" s="84">
        <f t="shared" si="30"/>
        <v>0</v>
      </c>
      <c r="M210" s="84">
        <f t="shared" si="31"/>
        <v>0</v>
      </c>
      <c r="N210" s="84">
        <f t="shared" si="32"/>
        <v>0</v>
      </c>
      <c r="O210" s="84">
        <f t="shared" si="33"/>
        <v>0</v>
      </c>
      <c r="P210" s="15" t="str">
        <f t="shared" si="34"/>
        <v/>
      </c>
      <c r="Q210" s="7">
        <v>1074.8900000000001</v>
      </c>
      <c r="R210" s="11">
        <v>1074.8900000000001</v>
      </c>
      <c r="S210" s="11">
        <v>1074.8900000000001</v>
      </c>
      <c r="T210" s="11">
        <v>1074.8900000000001</v>
      </c>
      <c r="U210" s="11">
        <v>1074.8900000000001</v>
      </c>
      <c r="V210" s="11">
        <v>1074.8900000000001</v>
      </c>
      <c r="W210" s="11">
        <v>1074.8900000000001</v>
      </c>
      <c r="X210" s="11">
        <v>1074.8900000000001</v>
      </c>
      <c r="Y210" s="11">
        <v>1074.8900000000001</v>
      </c>
      <c r="Z210" s="11">
        <v>1074.8900000000001</v>
      </c>
      <c r="AA210" s="11">
        <v>1074.8900000000001</v>
      </c>
      <c r="AB210" s="7">
        <v>1074.8900000000001</v>
      </c>
      <c r="AC210" s="17"/>
      <c r="AD210" s="17"/>
      <c r="AE210" s="20"/>
    </row>
    <row r="211" spans="1:31" s="5" customFormat="1" ht="27" customHeight="1">
      <c r="A211" s="10">
        <v>210</v>
      </c>
      <c r="B211" s="11" t="s">
        <v>469</v>
      </c>
      <c r="C211" s="12" t="s">
        <v>470</v>
      </c>
      <c r="D211" s="12"/>
      <c r="E211" s="12">
        <v>45260.589710648099</v>
      </c>
      <c r="F211" s="78">
        <f t="shared" si="26"/>
        <v>45231</v>
      </c>
      <c r="G211" s="13" t="s">
        <v>312</v>
      </c>
      <c r="H211" s="15" t="str">
        <f t="shared" si="27"/>
        <v>IPHONE15</v>
      </c>
      <c r="I211" s="13">
        <v>9999</v>
      </c>
      <c r="J211" s="84">
        <f t="shared" si="28"/>
        <v>0</v>
      </c>
      <c r="K211" s="84">
        <f t="shared" si="29"/>
        <v>0</v>
      </c>
      <c r="L211" s="84">
        <f t="shared" si="30"/>
        <v>0</v>
      </c>
      <c r="M211" s="84">
        <f t="shared" si="31"/>
        <v>0</v>
      </c>
      <c r="N211" s="84">
        <f t="shared" si="32"/>
        <v>0</v>
      </c>
      <c r="O211" s="84">
        <f t="shared" si="33"/>
        <v>0</v>
      </c>
      <c r="P211" s="15" t="str">
        <f t="shared" si="34"/>
        <v/>
      </c>
      <c r="Q211" s="7">
        <v>1074.8900000000001</v>
      </c>
      <c r="R211" s="11">
        <v>1074.8900000000001</v>
      </c>
      <c r="S211" s="11">
        <v>1074.8900000000001</v>
      </c>
      <c r="T211" s="11">
        <v>1074.8900000000001</v>
      </c>
      <c r="U211" s="11">
        <v>1074.8900000000001</v>
      </c>
      <c r="V211" s="11">
        <v>1074.8900000000001</v>
      </c>
      <c r="W211" s="11">
        <v>1074.8900000000001</v>
      </c>
      <c r="X211" s="11">
        <v>1074.8900000000001</v>
      </c>
      <c r="Y211" s="11">
        <v>1074.8900000000001</v>
      </c>
      <c r="Z211" s="11">
        <v>1074.8900000000001</v>
      </c>
      <c r="AA211" s="11">
        <v>1074.8900000000001</v>
      </c>
      <c r="AB211" s="7">
        <v>1074.8900000000001</v>
      </c>
      <c r="AC211" s="17"/>
      <c r="AD211" s="17"/>
      <c r="AE211" s="20"/>
    </row>
    <row r="212" spans="1:31" s="5" customFormat="1" ht="27" customHeight="1">
      <c r="A212" s="10">
        <v>211</v>
      </c>
      <c r="B212" s="11" t="s">
        <v>471</v>
      </c>
      <c r="C212" s="12" t="s">
        <v>472</v>
      </c>
      <c r="D212" s="12"/>
      <c r="E212" s="12">
        <v>45260.4757060185</v>
      </c>
      <c r="F212" s="78">
        <f t="shared" si="26"/>
        <v>45231</v>
      </c>
      <c r="G212" s="13" t="s">
        <v>312</v>
      </c>
      <c r="H212" s="15" t="str">
        <f t="shared" si="27"/>
        <v>IPHONE15</v>
      </c>
      <c r="I212" s="13">
        <v>9999</v>
      </c>
      <c r="J212" s="84">
        <f t="shared" si="28"/>
        <v>0</v>
      </c>
      <c r="K212" s="84">
        <f t="shared" si="29"/>
        <v>0</v>
      </c>
      <c r="L212" s="84">
        <f t="shared" si="30"/>
        <v>0</v>
      </c>
      <c r="M212" s="84">
        <f t="shared" si="31"/>
        <v>1</v>
      </c>
      <c r="N212" s="84">
        <f t="shared" si="32"/>
        <v>1</v>
      </c>
      <c r="O212" s="84">
        <f t="shared" si="33"/>
        <v>0</v>
      </c>
      <c r="P212" s="15">
        <f t="shared" si="34"/>
        <v>4999.4699999999993</v>
      </c>
      <c r="Q212" s="7">
        <v>658.27</v>
      </c>
      <c r="R212" s="11">
        <v>658.27</v>
      </c>
      <c r="S212" s="11">
        <v>658.27</v>
      </c>
      <c r="T212" s="11">
        <v>658.27</v>
      </c>
      <c r="U212" s="11">
        <v>658.27</v>
      </c>
      <c r="V212" s="11">
        <v>658.27</v>
      </c>
      <c r="W212" s="11">
        <v>658.27</v>
      </c>
      <c r="X212" s="11">
        <v>658.27</v>
      </c>
      <c r="Y212" s="11">
        <v>658.27</v>
      </c>
      <c r="Z212" s="11">
        <v>658.27</v>
      </c>
      <c r="AA212" s="11">
        <v>658.27</v>
      </c>
      <c r="AB212" s="11">
        <v>658.27</v>
      </c>
      <c r="AC212" s="17">
        <v>2000</v>
      </c>
      <c r="AD212" s="17" t="s">
        <v>407</v>
      </c>
      <c r="AE212" s="20"/>
    </row>
    <row r="213" spans="1:31" s="5" customFormat="1" ht="27" customHeight="1">
      <c r="A213" s="10">
        <v>212</v>
      </c>
      <c r="B213" s="11" t="s">
        <v>473</v>
      </c>
      <c r="C213" s="12" t="s">
        <v>474</v>
      </c>
      <c r="D213" s="12"/>
      <c r="E213" s="12">
        <v>45260.587939814803</v>
      </c>
      <c r="F213" s="78">
        <f t="shared" si="26"/>
        <v>45231</v>
      </c>
      <c r="G213" s="13" t="s">
        <v>312</v>
      </c>
      <c r="H213" s="15" t="str">
        <f t="shared" si="27"/>
        <v>IPHONE15</v>
      </c>
      <c r="I213" s="13">
        <v>9999</v>
      </c>
      <c r="J213" s="84">
        <f t="shared" si="28"/>
        <v>0</v>
      </c>
      <c r="K213" s="84">
        <f t="shared" si="29"/>
        <v>0</v>
      </c>
      <c r="L213" s="84">
        <f t="shared" si="30"/>
        <v>0</v>
      </c>
      <c r="M213" s="84">
        <f t="shared" si="31"/>
        <v>1</v>
      </c>
      <c r="N213" s="84">
        <f t="shared" si="32"/>
        <v>0</v>
      </c>
      <c r="O213" s="84">
        <f t="shared" si="33"/>
        <v>0</v>
      </c>
      <c r="P213" s="15" t="str">
        <f t="shared" si="34"/>
        <v/>
      </c>
      <c r="Q213" s="7">
        <v>1074.8900000000001</v>
      </c>
      <c r="R213" s="11">
        <v>1074.8900000000001</v>
      </c>
      <c r="S213" s="11">
        <v>1074.8900000000001</v>
      </c>
      <c r="T213" s="11">
        <v>1074.8900000000001</v>
      </c>
      <c r="U213" s="11">
        <v>1074.8900000000001</v>
      </c>
      <c r="V213" s="11">
        <v>1074.8900000000001</v>
      </c>
      <c r="W213" s="11">
        <v>1074.8900000000001</v>
      </c>
      <c r="X213" s="11">
        <v>1074.8900000000001</v>
      </c>
      <c r="Y213" s="11">
        <v>1074.8900000000001</v>
      </c>
      <c r="Z213" s="11">
        <v>1074.8900000000001</v>
      </c>
      <c r="AA213" s="11">
        <v>1074.8900000000001</v>
      </c>
      <c r="AB213" s="11">
        <v>1074.8900000000001</v>
      </c>
      <c r="AC213" s="17">
        <v>2000</v>
      </c>
      <c r="AD213" s="17"/>
      <c r="AE213" s="20"/>
    </row>
    <row r="214" spans="1:31" s="5" customFormat="1" ht="27" customHeight="1">
      <c r="A214" s="10">
        <v>213</v>
      </c>
      <c r="B214" s="11" t="s">
        <v>475</v>
      </c>
      <c r="C214" s="12" t="s">
        <v>476</v>
      </c>
      <c r="D214" s="12"/>
      <c r="E214" s="12">
        <v>45260.779814814799</v>
      </c>
      <c r="F214" s="78">
        <f t="shared" si="26"/>
        <v>45231</v>
      </c>
      <c r="G214" s="13" t="s">
        <v>312</v>
      </c>
      <c r="H214" s="15" t="str">
        <f t="shared" si="27"/>
        <v>IPHONE15</v>
      </c>
      <c r="I214" s="13">
        <v>9999</v>
      </c>
      <c r="J214" s="84">
        <f t="shared" si="28"/>
        <v>0</v>
      </c>
      <c r="K214" s="84">
        <f t="shared" si="29"/>
        <v>0</v>
      </c>
      <c r="L214" s="84">
        <f t="shared" si="30"/>
        <v>0</v>
      </c>
      <c r="M214" s="84">
        <f t="shared" si="31"/>
        <v>0</v>
      </c>
      <c r="N214" s="84">
        <f t="shared" si="32"/>
        <v>0</v>
      </c>
      <c r="O214" s="84">
        <f t="shared" si="33"/>
        <v>0</v>
      </c>
      <c r="P214" s="15" t="str">
        <f t="shared" si="34"/>
        <v/>
      </c>
      <c r="Q214" s="7">
        <v>1074.8900000000001</v>
      </c>
      <c r="R214" s="11">
        <v>1074.8900000000001</v>
      </c>
      <c r="S214" s="11">
        <v>1074.8900000000001</v>
      </c>
      <c r="T214" s="11">
        <v>1074.8900000000001</v>
      </c>
      <c r="U214" s="11">
        <v>1074.8900000000001</v>
      </c>
      <c r="V214" s="11">
        <v>1074.8900000000001</v>
      </c>
      <c r="W214" s="11">
        <v>1074.8900000000001</v>
      </c>
      <c r="X214" s="11">
        <v>1074.8900000000001</v>
      </c>
      <c r="Y214" s="11">
        <v>1074.8900000000001</v>
      </c>
      <c r="Z214" s="11">
        <v>1074.8900000000001</v>
      </c>
      <c r="AA214" s="11">
        <v>1074.8900000000001</v>
      </c>
      <c r="AB214" s="7">
        <v>1074.8900000000001</v>
      </c>
      <c r="AC214" s="17"/>
      <c r="AD214" s="17"/>
      <c r="AE214" s="20"/>
    </row>
    <row r="215" spans="1:31" s="5" customFormat="1" ht="27" customHeight="1">
      <c r="A215" s="10">
        <v>214</v>
      </c>
      <c r="B215" s="34" t="s">
        <v>477</v>
      </c>
      <c r="C215" s="10" t="s">
        <v>478</v>
      </c>
      <c r="D215" s="35"/>
      <c r="E215" s="36">
        <v>45261.437037037002</v>
      </c>
      <c r="F215" s="73">
        <f t="shared" si="26"/>
        <v>45261</v>
      </c>
      <c r="G215" s="35" t="s">
        <v>357</v>
      </c>
      <c r="H215" s="15" t="str">
        <f t="shared" si="27"/>
        <v>IPHONE15</v>
      </c>
      <c r="I215" s="35">
        <v>8999</v>
      </c>
      <c r="J215" s="84">
        <f t="shared" si="28"/>
        <v>0</v>
      </c>
      <c r="K215" s="84">
        <f t="shared" si="29"/>
        <v>0</v>
      </c>
      <c r="L215" s="84">
        <f t="shared" si="30"/>
        <v>0</v>
      </c>
      <c r="M215" s="84">
        <f t="shared" si="31"/>
        <v>0</v>
      </c>
      <c r="N215" s="84">
        <f t="shared" si="32"/>
        <v>1</v>
      </c>
      <c r="O215" s="84">
        <f t="shared" si="33"/>
        <v>0</v>
      </c>
      <c r="P215" s="15">
        <f t="shared" si="34"/>
        <v>3891.9800000000005</v>
      </c>
      <c r="Q215" s="7">
        <v>592.42999999999995</v>
      </c>
      <c r="R215" s="34">
        <v>592.42999999999995</v>
      </c>
      <c r="S215" s="34">
        <v>592.42999999999995</v>
      </c>
      <c r="T215" s="34">
        <v>592.42999999999995</v>
      </c>
      <c r="U215" s="34">
        <v>592.42999999999995</v>
      </c>
      <c r="V215" s="34">
        <v>592.42999999999995</v>
      </c>
      <c r="W215" s="34">
        <v>592.42999999999995</v>
      </c>
      <c r="X215" s="34">
        <v>592.42999999999995</v>
      </c>
      <c r="Y215" s="34">
        <v>592.42999999999995</v>
      </c>
      <c r="Z215" s="34">
        <v>592.42999999999995</v>
      </c>
      <c r="AA215" s="34">
        <v>592.42999999999995</v>
      </c>
      <c r="AB215" s="7">
        <v>1200</v>
      </c>
      <c r="AC215" s="17"/>
      <c r="AD215" s="17" t="s">
        <v>479</v>
      </c>
      <c r="AE215" s="20"/>
    </row>
    <row r="216" spans="1:31" s="5" customFormat="1" ht="27" customHeight="1">
      <c r="A216" s="10">
        <v>215</v>
      </c>
      <c r="B216" s="34" t="s">
        <v>480</v>
      </c>
      <c r="C216" s="10" t="s">
        <v>481</v>
      </c>
      <c r="D216" s="35"/>
      <c r="E216" s="36">
        <v>45261.628356481502</v>
      </c>
      <c r="F216" s="73">
        <f t="shared" si="26"/>
        <v>45261</v>
      </c>
      <c r="G216" s="35" t="s">
        <v>312</v>
      </c>
      <c r="H216" s="15" t="str">
        <f t="shared" si="27"/>
        <v>IPHONE15</v>
      </c>
      <c r="I216" s="35">
        <v>9999</v>
      </c>
      <c r="J216" s="84">
        <f t="shared" si="28"/>
        <v>0</v>
      </c>
      <c r="K216" s="84">
        <f t="shared" si="29"/>
        <v>0</v>
      </c>
      <c r="L216" s="84">
        <f t="shared" si="30"/>
        <v>0</v>
      </c>
      <c r="M216" s="84">
        <f t="shared" si="31"/>
        <v>1</v>
      </c>
      <c r="N216" s="84">
        <f t="shared" si="32"/>
        <v>0</v>
      </c>
      <c r="O216" s="84">
        <f t="shared" si="33"/>
        <v>0</v>
      </c>
      <c r="P216" s="15" t="str">
        <f t="shared" si="34"/>
        <v/>
      </c>
      <c r="Q216" s="7">
        <v>1074.8900000000001</v>
      </c>
      <c r="R216" s="34">
        <v>1074.8900000000001</v>
      </c>
      <c r="S216" s="34">
        <v>1074.8900000000001</v>
      </c>
      <c r="T216" s="34">
        <v>1074.8900000000001</v>
      </c>
      <c r="U216" s="34">
        <v>1074.8900000000001</v>
      </c>
      <c r="V216" s="34">
        <v>1074.8900000000001</v>
      </c>
      <c r="W216" s="34">
        <v>1074.8900000000001</v>
      </c>
      <c r="X216" s="34">
        <v>1074.8900000000001</v>
      </c>
      <c r="Y216" s="34">
        <v>1074.8900000000001</v>
      </c>
      <c r="Z216" s="34">
        <v>1074.8900000000001</v>
      </c>
      <c r="AA216" s="34">
        <v>1074.8900000000001</v>
      </c>
      <c r="AB216" s="34">
        <v>1074.8900000000001</v>
      </c>
      <c r="AC216" s="17">
        <v>2000</v>
      </c>
      <c r="AD216" s="17"/>
      <c r="AE216" s="20"/>
    </row>
    <row r="217" spans="1:31" s="5" customFormat="1" ht="27" customHeight="1">
      <c r="A217" s="10">
        <v>216</v>
      </c>
      <c r="B217" s="11" t="s">
        <v>482</v>
      </c>
      <c r="C217" s="12" t="s">
        <v>483</v>
      </c>
      <c r="D217" s="12"/>
      <c r="E217" s="12">
        <v>45262.623194444401</v>
      </c>
      <c r="F217" s="78">
        <f t="shared" si="26"/>
        <v>45261</v>
      </c>
      <c r="G217" s="13" t="s">
        <v>312</v>
      </c>
      <c r="H217" s="15" t="str">
        <f t="shared" si="27"/>
        <v>IPHONE15</v>
      </c>
      <c r="I217" s="13">
        <v>9999</v>
      </c>
      <c r="J217" s="84">
        <f t="shared" si="28"/>
        <v>0</v>
      </c>
      <c r="K217" s="84">
        <f t="shared" si="29"/>
        <v>0</v>
      </c>
      <c r="L217" s="84">
        <f t="shared" si="30"/>
        <v>0</v>
      </c>
      <c r="M217" s="84">
        <f t="shared" si="31"/>
        <v>0</v>
      </c>
      <c r="N217" s="84">
        <f t="shared" si="32"/>
        <v>1</v>
      </c>
      <c r="O217" s="84">
        <f t="shared" si="33"/>
        <v>0</v>
      </c>
      <c r="P217" s="15">
        <f t="shared" si="34"/>
        <v>4999.4699999999993</v>
      </c>
      <c r="Q217" s="7">
        <v>658.27</v>
      </c>
      <c r="R217" s="11">
        <v>658.27</v>
      </c>
      <c r="S217" s="11">
        <v>658.27</v>
      </c>
      <c r="T217" s="11">
        <v>658.27</v>
      </c>
      <c r="U217" s="11">
        <v>658.27</v>
      </c>
      <c r="V217" s="11">
        <v>658.27</v>
      </c>
      <c r="W217" s="11">
        <v>658.27</v>
      </c>
      <c r="X217" s="11">
        <v>658.27</v>
      </c>
      <c r="Y217" s="11">
        <v>658.27</v>
      </c>
      <c r="Z217" s="11">
        <v>658.27</v>
      </c>
      <c r="AA217" s="11">
        <v>658.27</v>
      </c>
      <c r="AB217" s="7">
        <v>658.27</v>
      </c>
      <c r="AC217" s="17"/>
      <c r="AD217" s="17" t="s">
        <v>407</v>
      </c>
      <c r="AE217" s="20"/>
    </row>
    <row r="218" spans="1:31" s="5" customFormat="1" ht="27" customHeight="1">
      <c r="A218" s="10">
        <v>217</v>
      </c>
      <c r="B218" s="11" t="s">
        <v>484</v>
      </c>
      <c r="C218" s="12" t="s">
        <v>485</v>
      </c>
      <c r="D218" s="12"/>
      <c r="E218" s="12">
        <v>45262.661643518499</v>
      </c>
      <c r="F218" s="78">
        <f t="shared" si="26"/>
        <v>45261</v>
      </c>
      <c r="G218" s="13" t="s">
        <v>312</v>
      </c>
      <c r="H218" s="15" t="str">
        <f t="shared" si="27"/>
        <v>IPHONE15</v>
      </c>
      <c r="I218" s="13">
        <v>9999</v>
      </c>
      <c r="J218" s="84">
        <f t="shared" si="28"/>
        <v>0</v>
      </c>
      <c r="K218" s="84">
        <f t="shared" si="29"/>
        <v>0</v>
      </c>
      <c r="L218" s="84">
        <f t="shared" si="30"/>
        <v>0</v>
      </c>
      <c r="M218" s="84">
        <f t="shared" si="31"/>
        <v>0</v>
      </c>
      <c r="N218" s="84">
        <f t="shared" si="32"/>
        <v>0</v>
      </c>
      <c r="O218" s="84">
        <f t="shared" si="33"/>
        <v>0</v>
      </c>
      <c r="P218" s="15" t="str">
        <f t="shared" si="34"/>
        <v/>
      </c>
      <c r="Q218" s="7">
        <v>1074.8900000000001</v>
      </c>
      <c r="R218" s="11">
        <v>1074.8900000000001</v>
      </c>
      <c r="S218" s="11">
        <v>1074.8900000000001</v>
      </c>
      <c r="T218" s="11">
        <v>1074.8900000000001</v>
      </c>
      <c r="U218" s="11">
        <v>1074.8900000000001</v>
      </c>
      <c r="V218" s="11">
        <v>1074.8900000000001</v>
      </c>
      <c r="W218" s="11">
        <v>1074.8900000000001</v>
      </c>
      <c r="X218" s="11">
        <v>1074.8900000000001</v>
      </c>
      <c r="Y218" s="11">
        <v>1074.8900000000001</v>
      </c>
      <c r="Z218" s="11">
        <v>1074.8900000000001</v>
      </c>
      <c r="AA218" s="11">
        <v>1074.8900000000001</v>
      </c>
      <c r="AB218" s="7">
        <v>1074.8900000000001</v>
      </c>
      <c r="AC218" s="17"/>
      <c r="AD218" s="17"/>
      <c r="AE218" s="20"/>
    </row>
    <row r="219" spans="1:31" s="5" customFormat="1" ht="27" customHeight="1">
      <c r="A219" s="10">
        <v>218</v>
      </c>
      <c r="B219" s="34" t="s">
        <v>486</v>
      </c>
      <c r="C219" s="10" t="s">
        <v>487</v>
      </c>
      <c r="D219" s="35"/>
      <c r="E219" s="36">
        <v>45264.4321180556</v>
      </c>
      <c r="F219" s="79">
        <f t="shared" si="26"/>
        <v>45261</v>
      </c>
      <c r="G219" s="36" t="s">
        <v>312</v>
      </c>
      <c r="H219" s="15" t="str">
        <f t="shared" si="27"/>
        <v>IPHONE15</v>
      </c>
      <c r="I219" s="35">
        <v>9999</v>
      </c>
      <c r="J219" s="84">
        <f t="shared" si="28"/>
        <v>0</v>
      </c>
      <c r="K219" s="84">
        <f t="shared" si="29"/>
        <v>0</v>
      </c>
      <c r="L219" s="84">
        <f t="shared" si="30"/>
        <v>0</v>
      </c>
      <c r="M219" s="84">
        <f t="shared" si="31"/>
        <v>1</v>
      </c>
      <c r="N219" s="84">
        <f t="shared" si="32"/>
        <v>0</v>
      </c>
      <c r="O219" s="84">
        <f t="shared" si="33"/>
        <v>0</v>
      </c>
      <c r="P219" s="15" t="str">
        <f t="shared" si="34"/>
        <v/>
      </c>
      <c r="Q219" s="7">
        <v>1074.8900000000001</v>
      </c>
      <c r="R219" s="34">
        <v>1074.8900000000001</v>
      </c>
      <c r="S219" s="34">
        <v>1074.8900000000001</v>
      </c>
      <c r="T219" s="34">
        <v>1074.8900000000001</v>
      </c>
      <c r="U219" s="34">
        <v>1074.8900000000001</v>
      </c>
      <c r="V219" s="34">
        <v>1074.8900000000001</v>
      </c>
      <c r="W219" s="34">
        <v>1074.8900000000001</v>
      </c>
      <c r="X219" s="34">
        <v>1074.8900000000001</v>
      </c>
      <c r="Y219" s="34">
        <v>1074.8900000000001</v>
      </c>
      <c r="Z219" s="34">
        <v>1074.8900000000001</v>
      </c>
      <c r="AA219" s="34">
        <v>1074.8900000000001</v>
      </c>
      <c r="AB219" s="34">
        <v>1074.8900000000001</v>
      </c>
      <c r="AC219" s="17">
        <v>2000</v>
      </c>
      <c r="AD219" s="17"/>
      <c r="AE219" s="20"/>
    </row>
    <row r="220" spans="1:31" s="5" customFormat="1" ht="27" customHeight="1">
      <c r="A220" s="10">
        <v>219</v>
      </c>
      <c r="B220" s="34" t="s">
        <v>488</v>
      </c>
      <c r="C220" s="10" t="s">
        <v>489</v>
      </c>
      <c r="D220" s="35"/>
      <c r="E220" s="36">
        <v>45264.4546527778</v>
      </c>
      <c r="F220" s="79">
        <f t="shared" si="26"/>
        <v>45261</v>
      </c>
      <c r="G220" s="36" t="s">
        <v>312</v>
      </c>
      <c r="H220" s="15" t="str">
        <f t="shared" si="27"/>
        <v>IPHONE15</v>
      </c>
      <c r="I220" s="35">
        <v>9999</v>
      </c>
      <c r="J220" s="84">
        <f t="shared" si="28"/>
        <v>0</v>
      </c>
      <c r="K220" s="84">
        <f t="shared" si="29"/>
        <v>0</v>
      </c>
      <c r="L220" s="84">
        <f t="shared" si="30"/>
        <v>0</v>
      </c>
      <c r="M220" s="84">
        <f t="shared" si="31"/>
        <v>1</v>
      </c>
      <c r="N220" s="84">
        <f t="shared" si="32"/>
        <v>1</v>
      </c>
      <c r="O220" s="84">
        <f t="shared" si="33"/>
        <v>0</v>
      </c>
      <c r="P220" s="15">
        <f t="shared" si="34"/>
        <v>4999.4699999999993</v>
      </c>
      <c r="Q220" s="7">
        <v>658.27</v>
      </c>
      <c r="R220" s="34">
        <v>658.27</v>
      </c>
      <c r="S220" s="34">
        <v>658.27</v>
      </c>
      <c r="T220" s="34">
        <v>658.27</v>
      </c>
      <c r="U220" s="34">
        <v>658.27</v>
      </c>
      <c r="V220" s="34">
        <v>658.27</v>
      </c>
      <c r="W220" s="34">
        <v>658.27</v>
      </c>
      <c r="X220" s="34">
        <v>658.27</v>
      </c>
      <c r="Y220" s="34">
        <v>658.27</v>
      </c>
      <c r="Z220" s="34">
        <v>658.27</v>
      </c>
      <c r="AA220" s="34">
        <v>658.27</v>
      </c>
      <c r="AB220" s="34">
        <v>658.27</v>
      </c>
      <c r="AC220" s="17">
        <v>1500</v>
      </c>
      <c r="AD220" s="17" t="s">
        <v>407</v>
      </c>
      <c r="AE220" s="20"/>
    </row>
    <row r="221" spans="1:31" s="5" customFormat="1" ht="27" customHeight="1">
      <c r="A221" s="10">
        <v>220</v>
      </c>
      <c r="B221" s="34" t="s">
        <v>490</v>
      </c>
      <c r="C221" s="10" t="s">
        <v>491</v>
      </c>
      <c r="D221" s="35"/>
      <c r="E221" s="36">
        <v>45264.4844675926</v>
      </c>
      <c r="F221" s="79">
        <f t="shared" si="26"/>
        <v>45261</v>
      </c>
      <c r="G221" s="36" t="s">
        <v>312</v>
      </c>
      <c r="H221" s="15" t="str">
        <f t="shared" si="27"/>
        <v>IPHONE15</v>
      </c>
      <c r="I221" s="35">
        <v>9999</v>
      </c>
      <c r="J221" s="84">
        <f t="shared" si="28"/>
        <v>0</v>
      </c>
      <c r="K221" s="84">
        <f t="shared" si="29"/>
        <v>0</v>
      </c>
      <c r="L221" s="84">
        <f t="shared" si="30"/>
        <v>0</v>
      </c>
      <c r="M221" s="84">
        <f t="shared" si="31"/>
        <v>1</v>
      </c>
      <c r="N221" s="84">
        <f t="shared" si="32"/>
        <v>1</v>
      </c>
      <c r="O221" s="84">
        <f t="shared" si="33"/>
        <v>0</v>
      </c>
      <c r="P221" s="15">
        <f t="shared" si="34"/>
        <v>4999.4699999999993</v>
      </c>
      <c r="Q221" s="7">
        <v>658.27</v>
      </c>
      <c r="R221" s="34">
        <v>658.27</v>
      </c>
      <c r="S221" s="34">
        <v>658.27</v>
      </c>
      <c r="T221" s="34">
        <v>658.27</v>
      </c>
      <c r="U221" s="34">
        <v>658.27</v>
      </c>
      <c r="V221" s="34">
        <v>658.27</v>
      </c>
      <c r="W221" s="34">
        <v>658.27</v>
      </c>
      <c r="X221" s="34">
        <v>658.27</v>
      </c>
      <c r="Y221" s="34">
        <v>658.27</v>
      </c>
      <c r="Z221" s="34">
        <v>658.27</v>
      </c>
      <c r="AA221" s="34">
        <v>658.27</v>
      </c>
      <c r="AB221" s="34">
        <v>658.27</v>
      </c>
      <c r="AC221" s="17">
        <v>1500</v>
      </c>
      <c r="AD221" s="17" t="s">
        <v>407</v>
      </c>
      <c r="AE221" s="20"/>
    </row>
    <row r="222" spans="1:31" s="5" customFormat="1" ht="27" customHeight="1">
      <c r="A222" s="10">
        <v>221</v>
      </c>
      <c r="B222" s="34" t="s">
        <v>492</v>
      </c>
      <c r="C222" s="10" t="s">
        <v>493</v>
      </c>
      <c r="D222" s="35"/>
      <c r="E222" s="36">
        <v>45264.495370370401</v>
      </c>
      <c r="F222" s="79">
        <f t="shared" si="26"/>
        <v>45261</v>
      </c>
      <c r="G222" s="36" t="s">
        <v>357</v>
      </c>
      <c r="H222" s="15" t="str">
        <f t="shared" si="27"/>
        <v>IPHONE15</v>
      </c>
      <c r="I222" s="35">
        <v>8999</v>
      </c>
      <c r="J222" s="84">
        <f t="shared" si="28"/>
        <v>0</v>
      </c>
      <c r="K222" s="84">
        <f t="shared" si="29"/>
        <v>0</v>
      </c>
      <c r="L222" s="84">
        <f t="shared" si="30"/>
        <v>0</v>
      </c>
      <c r="M222" s="84">
        <f t="shared" si="31"/>
        <v>1</v>
      </c>
      <c r="N222" s="84">
        <f t="shared" si="32"/>
        <v>0</v>
      </c>
      <c r="O222" s="84">
        <f t="shared" si="33"/>
        <v>0</v>
      </c>
      <c r="P222" s="15" t="str">
        <f t="shared" si="34"/>
        <v/>
      </c>
      <c r="Q222" s="7">
        <v>967.39</v>
      </c>
      <c r="R222" s="34">
        <v>967.39</v>
      </c>
      <c r="S222" s="34">
        <v>967.39</v>
      </c>
      <c r="T222" s="34">
        <v>967.39</v>
      </c>
      <c r="U222" s="34">
        <v>967.39</v>
      </c>
      <c r="V222" s="34">
        <v>967.39</v>
      </c>
      <c r="W222" s="34">
        <v>967.39</v>
      </c>
      <c r="X222" s="34">
        <v>967.39</v>
      </c>
      <c r="Y222" s="34">
        <v>967.39</v>
      </c>
      <c r="Z222" s="34">
        <v>967.39</v>
      </c>
      <c r="AA222" s="34">
        <v>967.39</v>
      </c>
      <c r="AB222" s="34">
        <v>967.39</v>
      </c>
      <c r="AC222" s="17">
        <v>1500</v>
      </c>
      <c r="AD222" s="17"/>
      <c r="AE222" s="20"/>
    </row>
    <row r="223" spans="1:31" s="5" customFormat="1" ht="27" customHeight="1">
      <c r="A223" s="10">
        <v>222</v>
      </c>
      <c r="B223" s="34" t="s">
        <v>494</v>
      </c>
      <c r="C223" s="10" t="s">
        <v>495</v>
      </c>
      <c r="D223" s="35"/>
      <c r="E223" s="36">
        <v>45264.497175925899</v>
      </c>
      <c r="F223" s="79">
        <f t="shared" si="26"/>
        <v>45261</v>
      </c>
      <c r="G223" s="36" t="s">
        <v>312</v>
      </c>
      <c r="H223" s="15" t="str">
        <f t="shared" si="27"/>
        <v>IPHONE15</v>
      </c>
      <c r="I223" s="35">
        <v>9999</v>
      </c>
      <c r="J223" s="84">
        <f t="shared" si="28"/>
        <v>0</v>
      </c>
      <c r="K223" s="84">
        <f t="shared" si="29"/>
        <v>0</v>
      </c>
      <c r="L223" s="84">
        <f t="shared" si="30"/>
        <v>0</v>
      </c>
      <c r="M223" s="84">
        <f t="shared" si="31"/>
        <v>0</v>
      </c>
      <c r="N223" s="84">
        <f t="shared" si="32"/>
        <v>0</v>
      </c>
      <c r="O223" s="84">
        <f t="shared" si="33"/>
        <v>0</v>
      </c>
      <c r="P223" s="15" t="str">
        <f t="shared" si="34"/>
        <v/>
      </c>
      <c r="Q223" s="7">
        <v>1074.8900000000001</v>
      </c>
      <c r="R223" s="34">
        <v>1074.8900000000001</v>
      </c>
      <c r="S223" s="34">
        <v>1074.8900000000001</v>
      </c>
      <c r="T223" s="34">
        <v>1074.8900000000001</v>
      </c>
      <c r="U223" s="34">
        <v>1074.8900000000001</v>
      </c>
      <c r="V223" s="34">
        <v>1074.8900000000001</v>
      </c>
      <c r="W223" s="34">
        <v>1074.8900000000001</v>
      </c>
      <c r="X223" s="34">
        <v>1074.8900000000001</v>
      </c>
      <c r="Y223" s="34">
        <v>1074.8900000000001</v>
      </c>
      <c r="Z223" s="34">
        <v>1074.8900000000001</v>
      </c>
      <c r="AA223" s="34">
        <v>1074.8900000000001</v>
      </c>
      <c r="AB223" s="7">
        <v>1074.8900000000001</v>
      </c>
      <c r="AC223" s="17"/>
      <c r="AD223" s="17"/>
      <c r="AE223" s="20"/>
    </row>
    <row r="224" spans="1:31" s="5" customFormat="1" ht="27" customHeight="1">
      <c r="A224" s="10">
        <v>223</v>
      </c>
      <c r="B224" s="34" t="s">
        <v>496</v>
      </c>
      <c r="C224" s="10" t="s">
        <v>497</v>
      </c>
      <c r="D224" s="35"/>
      <c r="E224" s="36">
        <v>45264.509525463</v>
      </c>
      <c r="F224" s="79">
        <f t="shared" si="26"/>
        <v>45261</v>
      </c>
      <c r="G224" s="36" t="s">
        <v>312</v>
      </c>
      <c r="H224" s="15" t="str">
        <f t="shared" si="27"/>
        <v>IPHONE15</v>
      </c>
      <c r="I224" s="35">
        <v>9999</v>
      </c>
      <c r="J224" s="84">
        <f t="shared" si="28"/>
        <v>0</v>
      </c>
      <c r="K224" s="84">
        <f t="shared" si="29"/>
        <v>0</v>
      </c>
      <c r="L224" s="84">
        <f t="shared" si="30"/>
        <v>0</v>
      </c>
      <c r="M224" s="84">
        <f t="shared" si="31"/>
        <v>0</v>
      </c>
      <c r="N224" s="84">
        <f t="shared" si="32"/>
        <v>0</v>
      </c>
      <c r="O224" s="84">
        <f t="shared" si="33"/>
        <v>0</v>
      </c>
      <c r="P224" s="15" t="str">
        <f t="shared" si="34"/>
        <v/>
      </c>
      <c r="Q224" s="7">
        <v>1074.8900000000001</v>
      </c>
      <c r="R224" s="34">
        <v>1074.8900000000001</v>
      </c>
      <c r="S224" s="34">
        <v>1074.8900000000001</v>
      </c>
      <c r="T224" s="34">
        <v>1074.8900000000001</v>
      </c>
      <c r="U224" s="34">
        <v>1074.8900000000001</v>
      </c>
      <c r="V224" s="34">
        <v>1074.8900000000001</v>
      </c>
      <c r="W224" s="34">
        <v>1074.8900000000001</v>
      </c>
      <c r="X224" s="34">
        <v>1074.8900000000001</v>
      </c>
      <c r="Y224" s="34">
        <v>1074.8900000000001</v>
      </c>
      <c r="Z224" s="34">
        <v>1074.8900000000001</v>
      </c>
      <c r="AA224" s="34">
        <v>1074.8900000000001</v>
      </c>
      <c r="AB224" s="7">
        <v>1074.8900000000001</v>
      </c>
      <c r="AC224" s="17"/>
      <c r="AD224" s="17"/>
      <c r="AE224" s="20"/>
    </row>
    <row r="225" spans="1:31" s="5" customFormat="1" ht="27" customHeight="1">
      <c r="A225" s="10">
        <v>224</v>
      </c>
      <c r="B225" s="34" t="s">
        <v>498</v>
      </c>
      <c r="C225" s="10" t="s">
        <v>499</v>
      </c>
      <c r="D225" s="35"/>
      <c r="E225" s="36">
        <v>45264.5612384259</v>
      </c>
      <c r="F225" s="79">
        <f t="shared" si="26"/>
        <v>45261</v>
      </c>
      <c r="G225" s="36" t="s">
        <v>312</v>
      </c>
      <c r="H225" s="15" t="str">
        <f t="shared" si="27"/>
        <v>IPHONE15</v>
      </c>
      <c r="I225" s="35">
        <v>9999</v>
      </c>
      <c r="J225" s="84">
        <f t="shared" si="28"/>
        <v>0</v>
      </c>
      <c r="K225" s="84">
        <f t="shared" si="29"/>
        <v>0</v>
      </c>
      <c r="L225" s="84">
        <f t="shared" si="30"/>
        <v>0</v>
      </c>
      <c r="M225" s="84">
        <f t="shared" si="31"/>
        <v>0</v>
      </c>
      <c r="N225" s="84">
        <f t="shared" si="32"/>
        <v>0</v>
      </c>
      <c r="O225" s="84">
        <f t="shared" si="33"/>
        <v>0</v>
      </c>
      <c r="P225" s="15" t="str">
        <f t="shared" si="34"/>
        <v/>
      </c>
      <c r="Q225" s="7">
        <v>1074.8900000000001</v>
      </c>
      <c r="R225" s="34">
        <v>1074.8900000000001</v>
      </c>
      <c r="S225" s="34">
        <v>1074.8900000000001</v>
      </c>
      <c r="T225" s="34">
        <v>1074.8900000000001</v>
      </c>
      <c r="U225" s="34">
        <v>1074.8900000000001</v>
      </c>
      <c r="V225" s="34">
        <v>1074.8900000000001</v>
      </c>
      <c r="W225" s="34">
        <v>1074.8900000000001</v>
      </c>
      <c r="X225" s="34">
        <v>1074.8900000000001</v>
      </c>
      <c r="Y225" s="34">
        <v>1074.8900000000001</v>
      </c>
      <c r="Z225" s="34">
        <v>1074.8900000000001</v>
      </c>
      <c r="AA225" s="34">
        <v>1074.8900000000001</v>
      </c>
      <c r="AB225" s="7">
        <v>1074.8900000000001</v>
      </c>
      <c r="AC225" s="17"/>
      <c r="AD225" s="17"/>
      <c r="AE225" s="20"/>
    </row>
    <row r="226" spans="1:31" s="5" customFormat="1" ht="27" customHeight="1">
      <c r="A226" s="10">
        <v>225</v>
      </c>
      <c r="B226" s="34" t="s">
        <v>500</v>
      </c>
      <c r="C226" s="10" t="s">
        <v>501</v>
      </c>
      <c r="D226" s="35"/>
      <c r="E226" s="36">
        <v>45264.578750000001</v>
      </c>
      <c r="F226" s="79">
        <f t="shared" si="26"/>
        <v>45261</v>
      </c>
      <c r="G226" s="36" t="s">
        <v>312</v>
      </c>
      <c r="H226" s="15" t="str">
        <f t="shared" si="27"/>
        <v>IPHONE15</v>
      </c>
      <c r="I226" s="35">
        <v>9999</v>
      </c>
      <c r="J226" s="84">
        <f t="shared" si="28"/>
        <v>0</v>
      </c>
      <c r="K226" s="84">
        <f t="shared" si="29"/>
        <v>0</v>
      </c>
      <c r="L226" s="84">
        <f t="shared" si="30"/>
        <v>0</v>
      </c>
      <c r="M226" s="84">
        <f t="shared" si="31"/>
        <v>0</v>
      </c>
      <c r="N226" s="84">
        <f t="shared" si="32"/>
        <v>0</v>
      </c>
      <c r="O226" s="84">
        <f t="shared" si="33"/>
        <v>0</v>
      </c>
      <c r="P226" s="15" t="str">
        <f t="shared" si="34"/>
        <v/>
      </c>
      <c r="Q226" s="7">
        <v>1074.8900000000001</v>
      </c>
      <c r="R226" s="34">
        <v>1074.8900000000001</v>
      </c>
      <c r="S226" s="34">
        <v>1074.8900000000001</v>
      </c>
      <c r="T226" s="34">
        <v>1074.8900000000001</v>
      </c>
      <c r="U226" s="34">
        <v>1074.8900000000001</v>
      </c>
      <c r="V226" s="34">
        <v>1074.8900000000001</v>
      </c>
      <c r="W226" s="34">
        <v>1074.8900000000001</v>
      </c>
      <c r="X226" s="34">
        <v>1074.8900000000001</v>
      </c>
      <c r="Y226" s="34">
        <v>1074.8900000000001</v>
      </c>
      <c r="Z226" s="34">
        <v>1074.8900000000001</v>
      </c>
      <c r="AA226" s="34">
        <v>1074.8900000000001</v>
      </c>
      <c r="AB226" s="7">
        <v>1074.8900000000001</v>
      </c>
      <c r="AC226" s="17"/>
      <c r="AD226" s="17"/>
      <c r="AE226" s="20"/>
    </row>
    <row r="227" spans="1:31" s="5" customFormat="1" ht="27" customHeight="1">
      <c r="A227" s="10">
        <v>226</v>
      </c>
      <c r="B227" s="34" t="s">
        <v>502</v>
      </c>
      <c r="C227" s="10" t="s">
        <v>503</v>
      </c>
      <c r="D227" s="35"/>
      <c r="E227" s="36">
        <v>45264.583483796298</v>
      </c>
      <c r="F227" s="79">
        <f t="shared" si="26"/>
        <v>45261</v>
      </c>
      <c r="G227" s="36" t="s">
        <v>357</v>
      </c>
      <c r="H227" s="15" t="str">
        <f t="shared" si="27"/>
        <v>IPHONE15</v>
      </c>
      <c r="I227" s="35">
        <v>8999</v>
      </c>
      <c r="J227" s="84">
        <f t="shared" si="28"/>
        <v>0</v>
      </c>
      <c r="K227" s="84">
        <f t="shared" si="29"/>
        <v>0</v>
      </c>
      <c r="L227" s="84">
        <f t="shared" si="30"/>
        <v>0</v>
      </c>
      <c r="M227" s="84">
        <f t="shared" si="31"/>
        <v>1</v>
      </c>
      <c r="N227" s="84">
        <f t="shared" si="32"/>
        <v>0</v>
      </c>
      <c r="O227" s="84">
        <f t="shared" si="33"/>
        <v>0</v>
      </c>
      <c r="P227" s="15" t="str">
        <f t="shared" si="34"/>
        <v/>
      </c>
      <c r="Q227" s="7">
        <v>967.39</v>
      </c>
      <c r="R227" s="34">
        <v>967.39</v>
      </c>
      <c r="S227" s="34">
        <v>967.39</v>
      </c>
      <c r="T227" s="34">
        <v>967.39</v>
      </c>
      <c r="U227" s="34">
        <v>967.39</v>
      </c>
      <c r="V227" s="34">
        <v>967.39</v>
      </c>
      <c r="W227" s="34">
        <v>967.39</v>
      </c>
      <c r="X227" s="34">
        <v>967.39</v>
      </c>
      <c r="Y227" s="34">
        <v>967.39</v>
      </c>
      <c r="Z227" s="34">
        <v>967.39</v>
      </c>
      <c r="AA227" s="34">
        <v>967.39</v>
      </c>
      <c r="AB227" s="34">
        <v>967.39</v>
      </c>
      <c r="AC227" s="17">
        <v>1500</v>
      </c>
      <c r="AD227" s="17"/>
      <c r="AE227" s="20"/>
    </row>
    <row r="228" spans="1:31" s="5" customFormat="1" ht="27" customHeight="1">
      <c r="A228" s="10">
        <v>227</v>
      </c>
      <c r="B228" s="34" t="s">
        <v>504</v>
      </c>
      <c r="C228" s="10" t="s">
        <v>505</v>
      </c>
      <c r="D228" s="35"/>
      <c r="E228" s="36">
        <v>45264.609490740702</v>
      </c>
      <c r="F228" s="79">
        <f t="shared" si="26"/>
        <v>45261</v>
      </c>
      <c r="G228" s="36" t="s">
        <v>506</v>
      </c>
      <c r="H228" s="15" t="str">
        <f t="shared" si="27"/>
        <v>其他</v>
      </c>
      <c r="I228" s="35">
        <v>8999</v>
      </c>
      <c r="J228" s="84">
        <f t="shared" si="28"/>
        <v>0</v>
      </c>
      <c r="K228" s="84">
        <f t="shared" si="29"/>
        <v>0</v>
      </c>
      <c r="L228" s="84">
        <f t="shared" si="30"/>
        <v>0</v>
      </c>
      <c r="M228" s="84">
        <f t="shared" si="31"/>
        <v>1</v>
      </c>
      <c r="N228" s="84">
        <f t="shared" si="32"/>
        <v>1</v>
      </c>
      <c r="O228" s="84">
        <f t="shared" si="33"/>
        <v>0</v>
      </c>
      <c r="P228" s="15">
        <f t="shared" si="34"/>
        <v>4499.55</v>
      </c>
      <c r="Q228" s="7">
        <v>592.42999999999995</v>
      </c>
      <c r="R228" s="34">
        <v>592.42999999999995</v>
      </c>
      <c r="S228" s="34">
        <v>592.42999999999995</v>
      </c>
      <c r="T228" s="34">
        <v>592.42999999999995</v>
      </c>
      <c r="U228" s="34">
        <v>592.42999999999995</v>
      </c>
      <c r="V228" s="34">
        <v>592.42999999999995</v>
      </c>
      <c r="W228" s="34">
        <v>592.42999999999995</v>
      </c>
      <c r="X228" s="34">
        <v>592.42999999999995</v>
      </c>
      <c r="Y228" s="34">
        <v>592.42999999999995</v>
      </c>
      <c r="Z228" s="34">
        <v>592.42999999999995</v>
      </c>
      <c r="AA228" s="34">
        <v>592.42999999999995</v>
      </c>
      <c r="AB228" s="34">
        <v>592.42999999999995</v>
      </c>
      <c r="AC228" s="17">
        <v>1800</v>
      </c>
      <c r="AD228" s="17" t="s">
        <v>507</v>
      </c>
      <c r="AE228" s="20"/>
    </row>
    <row r="229" spans="1:31" s="5" customFormat="1" ht="27" customHeight="1">
      <c r="A229" s="10">
        <v>228</v>
      </c>
      <c r="B229" s="34" t="s">
        <v>508</v>
      </c>
      <c r="C229" s="10" t="s">
        <v>509</v>
      </c>
      <c r="D229" s="35"/>
      <c r="E229" s="36">
        <v>45264.611574074101</v>
      </c>
      <c r="F229" s="79">
        <f t="shared" si="26"/>
        <v>45261</v>
      </c>
      <c r="G229" s="36" t="s">
        <v>357</v>
      </c>
      <c r="H229" s="15" t="str">
        <f t="shared" si="27"/>
        <v>IPHONE15</v>
      </c>
      <c r="I229" s="35">
        <v>8999</v>
      </c>
      <c r="J229" s="84">
        <f t="shared" si="28"/>
        <v>0</v>
      </c>
      <c r="K229" s="84">
        <f t="shared" si="29"/>
        <v>0</v>
      </c>
      <c r="L229" s="84">
        <f t="shared" si="30"/>
        <v>0</v>
      </c>
      <c r="M229" s="84">
        <f t="shared" si="31"/>
        <v>1</v>
      </c>
      <c r="N229" s="84">
        <f t="shared" si="32"/>
        <v>1</v>
      </c>
      <c r="O229" s="84">
        <f t="shared" si="33"/>
        <v>0</v>
      </c>
      <c r="P229" s="15">
        <f t="shared" si="34"/>
        <v>4499.55</v>
      </c>
      <c r="Q229" s="7">
        <v>592.42999999999995</v>
      </c>
      <c r="R229" s="34">
        <v>592.42999999999995</v>
      </c>
      <c r="S229" s="34">
        <v>592.42999999999995</v>
      </c>
      <c r="T229" s="34">
        <v>592.42999999999995</v>
      </c>
      <c r="U229" s="34">
        <v>592.42999999999995</v>
      </c>
      <c r="V229" s="34">
        <v>592.42999999999995</v>
      </c>
      <c r="W229" s="34">
        <v>592.42999999999995</v>
      </c>
      <c r="X229" s="34">
        <v>592.42999999999995</v>
      </c>
      <c r="Y229" s="34">
        <v>592.42999999999995</v>
      </c>
      <c r="Z229" s="34">
        <v>592.42999999999995</v>
      </c>
      <c r="AA229" s="34">
        <v>592.42999999999995</v>
      </c>
      <c r="AB229" s="34">
        <v>592.42999999999995</v>
      </c>
      <c r="AC229" s="17">
        <v>1500</v>
      </c>
      <c r="AD229" s="17" t="s">
        <v>479</v>
      </c>
      <c r="AE229" s="20"/>
    </row>
    <row r="230" spans="1:31" s="5" customFormat="1" ht="27" customHeight="1">
      <c r="A230" s="10">
        <v>229</v>
      </c>
      <c r="B230" s="34" t="s">
        <v>510</v>
      </c>
      <c r="C230" s="10" t="s">
        <v>511</v>
      </c>
      <c r="D230" s="35"/>
      <c r="E230" s="36">
        <v>45264.633784722202</v>
      </c>
      <c r="F230" s="79">
        <f t="shared" si="26"/>
        <v>45261</v>
      </c>
      <c r="G230" s="36" t="s">
        <v>312</v>
      </c>
      <c r="H230" s="15" t="str">
        <f t="shared" si="27"/>
        <v>IPHONE15</v>
      </c>
      <c r="I230" s="35">
        <v>9999</v>
      </c>
      <c r="J230" s="84">
        <f t="shared" si="28"/>
        <v>0</v>
      </c>
      <c r="K230" s="84">
        <f t="shared" si="29"/>
        <v>0</v>
      </c>
      <c r="L230" s="84">
        <f t="shared" si="30"/>
        <v>0</v>
      </c>
      <c r="M230" s="84">
        <f t="shared" si="31"/>
        <v>1</v>
      </c>
      <c r="N230" s="84">
        <f t="shared" si="32"/>
        <v>0</v>
      </c>
      <c r="O230" s="84">
        <f t="shared" si="33"/>
        <v>0</v>
      </c>
      <c r="P230" s="15" t="str">
        <f t="shared" si="34"/>
        <v/>
      </c>
      <c r="Q230" s="7">
        <v>1074.8900000000001</v>
      </c>
      <c r="R230" s="34">
        <v>1074.8900000000001</v>
      </c>
      <c r="S230" s="34">
        <v>1074.8900000000001</v>
      </c>
      <c r="T230" s="34">
        <v>1074.8900000000001</v>
      </c>
      <c r="U230" s="34">
        <v>1074.8900000000001</v>
      </c>
      <c r="V230" s="34">
        <v>1074.8900000000001</v>
      </c>
      <c r="W230" s="34">
        <v>1074.8900000000001</v>
      </c>
      <c r="X230" s="34">
        <v>1074.8900000000001</v>
      </c>
      <c r="Y230" s="34">
        <v>1074.8900000000001</v>
      </c>
      <c r="Z230" s="34">
        <v>1074.8900000000001</v>
      </c>
      <c r="AA230" s="34">
        <v>1074.8900000000001</v>
      </c>
      <c r="AB230" s="34">
        <v>1074.8900000000001</v>
      </c>
      <c r="AC230" s="17">
        <v>2300</v>
      </c>
      <c r="AD230" s="17"/>
      <c r="AE230" s="20"/>
    </row>
    <row r="231" spans="1:31" s="5" customFormat="1" ht="27" customHeight="1">
      <c r="A231" s="10">
        <v>230</v>
      </c>
      <c r="B231" s="34" t="s">
        <v>512</v>
      </c>
      <c r="C231" s="10" t="s">
        <v>513</v>
      </c>
      <c r="D231" s="35"/>
      <c r="E231" s="36">
        <v>45264.641319444403</v>
      </c>
      <c r="F231" s="79">
        <f t="shared" si="26"/>
        <v>45261</v>
      </c>
      <c r="G231" s="36" t="s">
        <v>312</v>
      </c>
      <c r="H231" s="15" t="str">
        <f t="shared" si="27"/>
        <v>IPHONE15</v>
      </c>
      <c r="I231" s="35">
        <v>9999</v>
      </c>
      <c r="J231" s="84">
        <f t="shared" si="28"/>
        <v>0</v>
      </c>
      <c r="K231" s="84">
        <f t="shared" si="29"/>
        <v>0</v>
      </c>
      <c r="L231" s="84">
        <f t="shared" si="30"/>
        <v>0</v>
      </c>
      <c r="M231" s="84">
        <f t="shared" si="31"/>
        <v>1</v>
      </c>
      <c r="N231" s="84">
        <f t="shared" si="32"/>
        <v>1</v>
      </c>
      <c r="O231" s="84">
        <f t="shared" si="33"/>
        <v>0</v>
      </c>
      <c r="P231" s="15">
        <f t="shared" si="34"/>
        <v>4999.4699999999993</v>
      </c>
      <c r="Q231" s="7">
        <v>658.27</v>
      </c>
      <c r="R231" s="34">
        <v>658.27</v>
      </c>
      <c r="S231" s="34">
        <v>658.27</v>
      </c>
      <c r="T231" s="34">
        <v>658.27</v>
      </c>
      <c r="U231" s="34">
        <v>658.27</v>
      </c>
      <c r="V231" s="34">
        <v>658.27</v>
      </c>
      <c r="W231" s="34">
        <v>658.27</v>
      </c>
      <c r="X231" s="34">
        <v>658.27</v>
      </c>
      <c r="Y231" s="34">
        <v>658.27</v>
      </c>
      <c r="Z231" s="34">
        <v>658.27</v>
      </c>
      <c r="AA231" s="34">
        <v>658.27</v>
      </c>
      <c r="AB231" s="34">
        <v>658.27</v>
      </c>
      <c r="AC231" s="17">
        <v>1700</v>
      </c>
      <c r="AD231" s="17" t="s">
        <v>407</v>
      </c>
      <c r="AE231" s="20"/>
    </row>
    <row r="232" spans="1:31" s="5" customFormat="1" ht="27" customHeight="1">
      <c r="A232" s="10">
        <v>231</v>
      </c>
      <c r="B232" s="34" t="s">
        <v>514</v>
      </c>
      <c r="C232" s="10" t="s">
        <v>515</v>
      </c>
      <c r="D232" s="35"/>
      <c r="E232" s="36">
        <v>45264.645706018498</v>
      </c>
      <c r="F232" s="79">
        <f t="shared" si="26"/>
        <v>45261</v>
      </c>
      <c r="G232" s="36" t="s">
        <v>312</v>
      </c>
      <c r="H232" s="15" t="str">
        <f t="shared" si="27"/>
        <v>IPHONE15</v>
      </c>
      <c r="I232" s="35">
        <v>9999</v>
      </c>
      <c r="J232" s="84">
        <f t="shared" si="28"/>
        <v>0</v>
      </c>
      <c r="K232" s="84">
        <f t="shared" si="29"/>
        <v>0</v>
      </c>
      <c r="L232" s="84">
        <f t="shared" si="30"/>
        <v>0</v>
      </c>
      <c r="M232" s="84">
        <f t="shared" si="31"/>
        <v>1</v>
      </c>
      <c r="N232" s="84">
        <f t="shared" si="32"/>
        <v>0</v>
      </c>
      <c r="O232" s="84">
        <f t="shared" si="33"/>
        <v>0</v>
      </c>
      <c r="P232" s="15" t="str">
        <f t="shared" si="34"/>
        <v/>
      </c>
      <c r="Q232" s="7">
        <v>1074.8900000000001</v>
      </c>
      <c r="R232" s="34">
        <v>1074.8900000000001</v>
      </c>
      <c r="S232" s="34">
        <v>1074.8900000000001</v>
      </c>
      <c r="T232" s="34">
        <v>1074.8900000000001</v>
      </c>
      <c r="U232" s="34">
        <v>1074.8900000000001</v>
      </c>
      <c r="V232" s="34">
        <v>1074.8900000000001</v>
      </c>
      <c r="W232" s="34">
        <v>1074.8900000000001</v>
      </c>
      <c r="X232" s="34">
        <v>1074.8900000000001</v>
      </c>
      <c r="Y232" s="34">
        <v>1074.8900000000001</v>
      </c>
      <c r="Z232" s="34">
        <v>1074.8900000000001</v>
      </c>
      <c r="AA232" s="34">
        <v>1074.8900000000001</v>
      </c>
      <c r="AB232" s="34">
        <v>1074.8900000000001</v>
      </c>
      <c r="AC232" s="17">
        <v>2000</v>
      </c>
      <c r="AD232" s="17"/>
      <c r="AE232" s="20"/>
    </row>
    <row r="233" spans="1:31" s="5" customFormat="1" ht="27" customHeight="1">
      <c r="A233" s="10">
        <v>232</v>
      </c>
      <c r="B233" s="34" t="s">
        <v>516</v>
      </c>
      <c r="C233" s="10" t="s">
        <v>517</v>
      </c>
      <c r="D233" s="35"/>
      <c r="E233" s="36">
        <v>45264.6501041667</v>
      </c>
      <c r="F233" s="79">
        <f t="shared" si="26"/>
        <v>45261</v>
      </c>
      <c r="G233" s="36" t="s">
        <v>312</v>
      </c>
      <c r="H233" s="15" t="str">
        <f t="shared" si="27"/>
        <v>IPHONE15</v>
      </c>
      <c r="I233" s="35">
        <v>9999</v>
      </c>
      <c r="J233" s="84">
        <f t="shared" si="28"/>
        <v>0</v>
      </c>
      <c r="K233" s="84">
        <f t="shared" si="29"/>
        <v>0</v>
      </c>
      <c r="L233" s="84">
        <f t="shared" si="30"/>
        <v>0</v>
      </c>
      <c r="M233" s="84">
        <f t="shared" si="31"/>
        <v>1</v>
      </c>
      <c r="N233" s="84">
        <f t="shared" si="32"/>
        <v>0</v>
      </c>
      <c r="O233" s="84">
        <f t="shared" si="33"/>
        <v>0</v>
      </c>
      <c r="P233" s="15" t="str">
        <f t="shared" si="34"/>
        <v/>
      </c>
      <c r="Q233" s="7">
        <v>1074.8900000000001</v>
      </c>
      <c r="R233" s="34">
        <v>1074.8900000000001</v>
      </c>
      <c r="S233" s="34">
        <v>1074.8900000000001</v>
      </c>
      <c r="T233" s="34">
        <v>1074.8900000000001</v>
      </c>
      <c r="U233" s="34">
        <v>1074.8900000000001</v>
      </c>
      <c r="V233" s="34">
        <v>1074.8900000000001</v>
      </c>
      <c r="W233" s="34">
        <v>1074.8900000000001</v>
      </c>
      <c r="X233" s="34">
        <v>1074.8900000000001</v>
      </c>
      <c r="Y233" s="34">
        <v>1074.8900000000001</v>
      </c>
      <c r="Z233" s="34">
        <v>1074.8900000000001</v>
      </c>
      <c r="AA233" s="34">
        <v>1074.8900000000001</v>
      </c>
      <c r="AB233" s="34">
        <v>1074.8900000000001</v>
      </c>
      <c r="AC233" s="17">
        <v>2000</v>
      </c>
      <c r="AD233" s="17"/>
      <c r="AE233" s="20"/>
    </row>
    <row r="234" spans="1:31" s="5" customFormat="1" ht="27" customHeight="1">
      <c r="A234" s="10">
        <v>233</v>
      </c>
      <c r="B234" s="34" t="s">
        <v>518</v>
      </c>
      <c r="C234" s="10" t="s">
        <v>519</v>
      </c>
      <c r="D234" s="35"/>
      <c r="E234" s="36">
        <v>45264.667002314804</v>
      </c>
      <c r="F234" s="79">
        <f t="shared" si="26"/>
        <v>45261</v>
      </c>
      <c r="G234" s="36" t="s">
        <v>312</v>
      </c>
      <c r="H234" s="15" t="str">
        <f t="shared" si="27"/>
        <v>IPHONE15</v>
      </c>
      <c r="I234" s="35">
        <v>9999</v>
      </c>
      <c r="J234" s="84">
        <f t="shared" si="28"/>
        <v>0</v>
      </c>
      <c r="K234" s="84">
        <f t="shared" si="29"/>
        <v>0</v>
      </c>
      <c r="L234" s="84">
        <f t="shared" si="30"/>
        <v>0</v>
      </c>
      <c r="M234" s="84">
        <f t="shared" si="31"/>
        <v>0</v>
      </c>
      <c r="N234" s="84">
        <f t="shared" si="32"/>
        <v>0</v>
      </c>
      <c r="O234" s="84">
        <f t="shared" si="33"/>
        <v>0</v>
      </c>
      <c r="P234" s="15" t="str">
        <f t="shared" si="34"/>
        <v/>
      </c>
      <c r="Q234" s="7">
        <v>1074.8900000000001</v>
      </c>
      <c r="R234" s="34">
        <v>1074.8900000000001</v>
      </c>
      <c r="S234" s="34">
        <v>1074.8900000000001</v>
      </c>
      <c r="T234" s="34">
        <v>1074.8900000000001</v>
      </c>
      <c r="U234" s="34">
        <v>1074.8900000000001</v>
      </c>
      <c r="V234" s="34">
        <v>1074.8900000000001</v>
      </c>
      <c r="W234" s="34">
        <v>1074.8900000000001</v>
      </c>
      <c r="X234" s="34">
        <v>1074.8900000000001</v>
      </c>
      <c r="Y234" s="34">
        <v>1074.8900000000001</v>
      </c>
      <c r="Z234" s="34">
        <v>1074.8900000000001</v>
      </c>
      <c r="AA234" s="34">
        <v>1074.8900000000001</v>
      </c>
      <c r="AB234" s="7">
        <v>1074.8900000000001</v>
      </c>
      <c r="AC234" s="17"/>
      <c r="AD234" s="17"/>
      <c r="AE234" s="20"/>
    </row>
    <row r="235" spans="1:31" s="5" customFormat="1" ht="27" customHeight="1">
      <c r="A235" s="10">
        <v>234</v>
      </c>
      <c r="B235" s="34" t="s">
        <v>520</v>
      </c>
      <c r="C235" s="10" t="s">
        <v>521</v>
      </c>
      <c r="D235" s="35"/>
      <c r="E235" s="36">
        <v>45264.670231481497</v>
      </c>
      <c r="F235" s="79">
        <f t="shared" si="26"/>
        <v>45261</v>
      </c>
      <c r="G235" s="36" t="s">
        <v>312</v>
      </c>
      <c r="H235" s="15" t="str">
        <f t="shared" si="27"/>
        <v>IPHONE15</v>
      </c>
      <c r="I235" s="35">
        <v>9999</v>
      </c>
      <c r="J235" s="84">
        <f t="shared" si="28"/>
        <v>0</v>
      </c>
      <c r="K235" s="84">
        <f t="shared" si="29"/>
        <v>0</v>
      </c>
      <c r="L235" s="84">
        <f t="shared" si="30"/>
        <v>0</v>
      </c>
      <c r="M235" s="84">
        <f t="shared" si="31"/>
        <v>1</v>
      </c>
      <c r="N235" s="84">
        <f t="shared" si="32"/>
        <v>1</v>
      </c>
      <c r="O235" s="84">
        <f t="shared" si="33"/>
        <v>1</v>
      </c>
      <c r="P235" s="15">
        <f t="shared" si="34"/>
        <v>6399.3300000000017</v>
      </c>
      <c r="Q235" s="7">
        <v>1083.23</v>
      </c>
      <c r="R235" s="34">
        <v>1083.23</v>
      </c>
      <c r="S235" s="34">
        <v>1083.23</v>
      </c>
      <c r="T235" s="34">
        <v>1083.23</v>
      </c>
      <c r="U235" s="34">
        <v>1083.23</v>
      </c>
      <c r="V235" s="34">
        <v>1083.23</v>
      </c>
      <c r="W235" s="7"/>
      <c r="X235" s="7"/>
      <c r="Y235" s="7"/>
      <c r="Z235" s="7"/>
      <c r="AA235" s="7"/>
      <c r="AB235" s="7"/>
      <c r="AC235" s="17">
        <v>2000</v>
      </c>
      <c r="AD235" s="17">
        <v>6499.32</v>
      </c>
      <c r="AE235" s="20"/>
    </row>
    <row r="236" spans="1:31" s="5" customFormat="1" ht="27" customHeight="1">
      <c r="A236" s="10">
        <v>235</v>
      </c>
      <c r="B236" s="34" t="s">
        <v>522</v>
      </c>
      <c r="C236" s="10" t="s">
        <v>523</v>
      </c>
      <c r="D236" s="35"/>
      <c r="E236" s="36">
        <v>45264.731331018498</v>
      </c>
      <c r="F236" s="79">
        <f t="shared" si="26"/>
        <v>45261</v>
      </c>
      <c r="G236" s="36" t="s">
        <v>312</v>
      </c>
      <c r="H236" s="15" t="str">
        <f t="shared" si="27"/>
        <v>IPHONE15</v>
      </c>
      <c r="I236" s="35">
        <v>9999</v>
      </c>
      <c r="J236" s="84">
        <f t="shared" si="28"/>
        <v>0</v>
      </c>
      <c r="K236" s="84">
        <f t="shared" si="29"/>
        <v>0</v>
      </c>
      <c r="L236" s="84">
        <f t="shared" si="30"/>
        <v>0</v>
      </c>
      <c r="M236" s="84">
        <f t="shared" si="31"/>
        <v>0</v>
      </c>
      <c r="N236" s="84">
        <f t="shared" si="32"/>
        <v>0</v>
      </c>
      <c r="O236" s="84">
        <f t="shared" si="33"/>
        <v>0</v>
      </c>
      <c r="P236" s="15" t="str">
        <f t="shared" si="34"/>
        <v/>
      </c>
      <c r="Q236" s="7">
        <v>1074.8900000000001</v>
      </c>
      <c r="R236" s="34">
        <v>1074.8900000000001</v>
      </c>
      <c r="S236" s="34">
        <v>1074.8900000000001</v>
      </c>
      <c r="T236" s="34">
        <v>1074.8900000000001</v>
      </c>
      <c r="U236" s="34">
        <v>1074.8900000000001</v>
      </c>
      <c r="V236" s="34">
        <v>1074.8900000000001</v>
      </c>
      <c r="W236" s="34">
        <v>1074.8900000000001</v>
      </c>
      <c r="X236" s="34">
        <v>1074.8900000000001</v>
      </c>
      <c r="Y236" s="34">
        <v>1074.8900000000001</v>
      </c>
      <c r="Z236" s="34">
        <v>1074.8900000000001</v>
      </c>
      <c r="AA236" s="34">
        <v>1074.8900000000001</v>
      </c>
      <c r="AB236" s="7">
        <v>1074.8900000000001</v>
      </c>
      <c r="AC236" s="17"/>
      <c r="AD236" s="17"/>
      <c r="AE236" s="20"/>
    </row>
    <row r="237" spans="1:31" s="5" customFormat="1" ht="27" customHeight="1">
      <c r="A237" s="10">
        <v>236</v>
      </c>
      <c r="B237" s="34" t="s">
        <v>524</v>
      </c>
      <c r="C237" s="10" t="s">
        <v>525</v>
      </c>
      <c r="D237" s="35"/>
      <c r="E237" s="36">
        <v>45264.735821759299</v>
      </c>
      <c r="F237" s="79">
        <f t="shared" si="26"/>
        <v>45261</v>
      </c>
      <c r="G237" s="36" t="s">
        <v>312</v>
      </c>
      <c r="H237" s="15" t="str">
        <f t="shared" si="27"/>
        <v>IPHONE15</v>
      </c>
      <c r="I237" s="35">
        <v>9999</v>
      </c>
      <c r="J237" s="84">
        <f t="shared" si="28"/>
        <v>0</v>
      </c>
      <c r="K237" s="84">
        <f t="shared" si="29"/>
        <v>0</v>
      </c>
      <c r="L237" s="84">
        <f t="shared" si="30"/>
        <v>0</v>
      </c>
      <c r="M237" s="84">
        <f t="shared" si="31"/>
        <v>0</v>
      </c>
      <c r="N237" s="84">
        <f t="shared" si="32"/>
        <v>0</v>
      </c>
      <c r="O237" s="84">
        <f t="shared" si="33"/>
        <v>0</v>
      </c>
      <c r="P237" s="15" t="str">
        <f t="shared" si="34"/>
        <v/>
      </c>
      <c r="Q237" s="7">
        <v>1074.8900000000001</v>
      </c>
      <c r="R237" s="34">
        <v>1074.8900000000001</v>
      </c>
      <c r="S237" s="34">
        <v>1074.8900000000001</v>
      </c>
      <c r="T237" s="34">
        <v>1074.8900000000001</v>
      </c>
      <c r="U237" s="34">
        <v>1074.8900000000001</v>
      </c>
      <c r="V237" s="34">
        <v>1074.8900000000001</v>
      </c>
      <c r="W237" s="34">
        <v>1074.8900000000001</v>
      </c>
      <c r="X237" s="34">
        <v>1074.8900000000001</v>
      </c>
      <c r="Y237" s="34">
        <v>1074.8900000000001</v>
      </c>
      <c r="Z237" s="34">
        <v>1074.8900000000001</v>
      </c>
      <c r="AA237" s="34">
        <v>1074.8900000000001</v>
      </c>
      <c r="AB237" s="7">
        <v>1074.8900000000001</v>
      </c>
      <c r="AC237" s="17"/>
      <c r="AD237" s="17"/>
      <c r="AE237" s="20"/>
    </row>
    <row r="238" spans="1:31" s="5" customFormat="1" ht="27" customHeight="1">
      <c r="A238" s="10">
        <v>237</v>
      </c>
      <c r="B238" s="11" t="s">
        <v>526</v>
      </c>
      <c r="C238" s="12" t="s">
        <v>527</v>
      </c>
      <c r="D238" s="12"/>
      <c r="E238" s="12">
        <v>45265.250706018502</v>
      </c>
      <c r="F238" s="78">
        <f t="shared" si="26"/>
        <v>45261</v>
      </c>
      <c r="G238" s="13" t="s">
        <v>312</v>
      </c>
      <c r="H238" s="15" t="str">
        <f t="shared" si="27"/>
        <v>IPHONE15</v>
      </c>
      <c r="I238" s="13">
        <v>9999</v>
      </c>
      <c r="J238" s="84">
        <f t="shared" si="28"/>
        <v>0</v>
      </c>
      <c r="K238" s="84">
        <f t="shared" si="29"/>
        <v>0</v>
      </c>
      <c r="L238" s="84">
        <f t="shared" si="30"/>
        <v>0</v>
      </c>
      <c r="M238" s="84">
        <f t="shared" si="31"/>
        <v>0</v>
      </c>
      <c r="N238" s="84">
        <f t="shared" si="32"/>
        <v>0</v>
      </c>
      <c r="O238" s="84">
        <f t="shared" si="33"/>
        <v>0</v>
      </c>
      <c r="P238" s="15" t="str">
        <f t="shared" si="34"/>
        <v/>
      </c>
      <c r="Q238" s="7">
        <v>1074.8900000000001</v>
      </c>
      <c r="R238" s="11">
        <v>1074.8900000000001</v>
      </c>
      <c r="S238" s="11">
        <v>1074.8900000000001</v>
      </c>
      <c r="T238" s="11">
        <v>1074.8900000000001</v>
      </c>
      <c r="U238" s="11">
        <v>1074.8900000000001</v>
      </c>
      <c r="V238" s="11">
        <v>1074.8900000000001</v>
      </c>
      <c r="W238" s="11">
        <v>1074.8900000000001</v>
      </c>
      <c r="X238" s="11">
        <v>1074.8900000000001</v>
      </c>
      <c r="Y238" s="11">
        <v>1074.8900000000001</v>
      </c>
      <c r="Z238" s="11">
        <v>1074.8900000000001</v>
      </c>
      <c r="AA238" s="11">
        <v>1074.8900000000001</v>
      </c>
      <c r="AB238" s="7">
        <v>1074.8900000000001</v>
      </c>
      <c r="AC238" s="17"/>
      <c r="AD238" s="17"/>
      <c r="AE238" s="20"/>
    </row>
    <row r="239" spans="1:31" s="5" customFormat="1" ht="27" customHeight="1">
      <c r="A239" s="10">
        <v>238</v>
      </c>
      <c r="B239" s="11" t="s">
        <v>528</v>
      </c>
      <c r="C239" s="12" t="s">
        <v>529</v>
      </c>
      <c r="D239" s="12"/>
      <c r="E239" s="12">
        <v>45265.268506944398</v>
      </c>
      <c r="F239" s="78">
        <f t="shared" si="26"/>
        <v>45261</v>
      </c>
      <c r="G239" s="13" t="s">
        <v>312</v>
      </c>
      <c r="H239" s="15" t="str">
        <f t="shared" si="27"/>
        <v>IPHONE15</v>
      </c>
      <c r="I239" s="13">
        <v>9999</v>
      </c>
      <c r="J239" s="84">
        <f t="shared" si="28"/>
        <v>0</v>
      </c>
      <c r="K239" s="84">
        <f t="shared" si="29"/>
        <v>0</v>
      </c>
      <c r="L239" s="84">
        <f t="shared" si="30"/>
        <v>0</v>
      </c>
      <c r="M239" s="84">
        <f t="shared" si="31"/>
        <v>0</v>
      </c>
      <c r="N239" s="84">
        <f t="shared" si="32"/>
        <v>0</v>
      </c>
      <c r="O239" s="84">
        <f t="shared" si="33"/>
        <v>0</v>
      </c>
      <c r="P239" s="15" t="str">
        <f t="shared" si="34"/>
        <v/>
      </c>
      <c r="Q239" s="7">
        <v>1074.8900000000001</v>
      </c>
      <c r="R239" s="11">
        <v>1074.8900000000001</v>
      </c>
      <c r="S239" s="11">
        <v>1074.8900000000001</v>
      </c>
      <c r="T239" s="11">
        <v>1074.8900000000001</v>
      </c>
      <c r="U239" s="11">
        <v>1074.8900000000001</v>
      </c>
      <c r="V239" s="11">
        <v>1074.8900000000001</v>
      </c>
      <c r="W239" s="11">
        <v>1074.8900000000001</v>
      </c>
      <c r="X239" s="11">
        <v>1074.8900000000001</v>
      </c>
      <c r="Y239" s="11">
        <v>1074.8900000000001</v>
      </c>
      <c r="Z239" s="11">
        <v>1074.8900000000001</v>
      </c>
      <c r="AA239" s="11">
        <v>1074.8900000000001</v>
      </c>
      <c r="AB239" s="7">
        <v>1074.8900000000001</v>
      </c>
      <c r="AC239" s="17"/>
      <c r="AD239" s="17"/>
      <c r="AE239" s="20"/>
    </row>
    <row r="240" spans="1:31" s="5" customFormat="1" ht="27" customHeight="1">
      <c r="A240" s="10">
        <v>239</v>
      </c>
      <c r="B240" s="11" t="s">
        <v>530</v>
      </c>
      <c r="C240" s="12" t="s">
        <v>531</v>
      </c>
      <c r="D240" s="12"/>
      <c r="E240" s="12">
        <v>45265.409317129597</v>
      </c>
      <c r="F240" s="78">
        <f t="shared" si="26"/>
        <v>45261</v>
      </c>
      <c r="G240" s="13" t="s">
        <v>312</v>
      </c>
      <c r="H240" s="15" t="str">
        <f t="shared" si="27"/>
        <v>IPHONE15</v>
      </c>
      <c r="I240" s="13">
        <v>9999</v>
      </c>
      <c r="J240" s="84">
        <f t="shared" si="28"/>
        <v>0</v>
      </c>
      <c r="K240" s="84">
        <f t="shared" si="29"/>
        <v>0</v>
      </c>
      <c r="L240" s="84">
        <f t="shared" si="30"/>
        <v>0</v>
      </c>
      <c r="M240" s="84">
        <f t="shared" si="31"/>
        <v>0</v>
      </c>
      <c r="N240" s="84">
        <f t="shared" si="32"/>
        <v>0</v>
      </c>
      <c r="O240" s="84">
        <f t="shared" si="33"/>
        <v>0</v>
      </c>
      <c r="P240" s="15" t="str">
        <f t="shared" si="34"/>
        <v/>
      </c>
      <c r="Q240" s="7">
        <v>1074.8900000000001</v>
      </c>
      <c r="R240" s="11">
        <v>1074.8900000000001</v>
      </c>
      <c r="S240" s="11">
        <v>1074.8900000000001</v>
      </c>
      <c r="T240" s="11">
        <v>1074.8900000000001</v>
      </c>
      <c r="U240" s="11">
        <v>1074.8900000000001</v>
      </c>
      <c r="V240" s="11">
        <v>1074.8900000000001</v>
      </c>
      <c r="W240" s="11">
        <v>1074.8900000000001</v>
      </c>
      <c r="X240" s="11">
        <v>1074.8900000000001</v>
      </c>
      <c r="Y240" s="11">
        <v>1074.8900000000001</v>
      </c>
      <c r="Z240" s="11">
        <v>1074.8900000000001</v>
      </c>
      <c r="AA240" s="11">
        <v>1074.8900000000001</v>
      </c>
      <c r="AB240" s="7">
        <v>1074.8900000000001</v>
      </c>
      <c r="AC240" s="61"/>
      <c r="AD240" s="17"/>
      <c r="AE240" s="20"/>
    </row>
    <row r="241" spans="1:31" s="5" customFormat="1" ht="27" customHeight="1">
      <c r="A241" s="10">
        <v>240</v>
      </c>
      <c r="B241" s="11" t="s">
        <v>532</v>
      </c>
      <c r="C241" s="12" t="s">
        <v>533</v>
      </c>
      <c r="D241" s="12"/>
      <c r="E241" s="12">
        <v>45265.411956018499</v>
      </c>
      <c r="F241" s="78">
        <f t="shared" si="26"/>
        <v>45261</v>
      </c>
      <c r="G241" s="13" t="s">
        <v>534</v>
      </c>
      <c r="H241" s="15" t="str">
        <f t="shared" si="27"/>
        <v>IPHONE15</v>
      </c>
      <c r="I241" s="13">
        <v>6999</v>
      </c>
      <c r="J241" s="84">
        <f t="shared" si="28"/>
        <v>0</v>
      </c>
      <c r="K241" s="84">
        <f t="shared" si="29"/>
        <v>0</v>
      </c>
      <c r="L241" s="84">
        <f t="shared" si="30"/>
        <v>0</v>
      </c>
      <c r="M241" s="84">
        <f t="shared" si="31"/>
        <v>0</v>
      </c>
      <c r="N241" s="84">
        <f t="shared" si="32"/>
        <v>0</v>
      </c>
      <c r="O241" s="84">
        <f t="shared" si="33"/>
        <v>0</v>
      </c>
      <c r="P241" s="15" t="str">
        <f t="shared" si="34"/>
        <v/>
      </c>
      <c r="Q241" s="7">
        <v>752.39</v>
      </c>
      <c r="R241" s="11">
        <v>752.39</v>
      </c>
      <c r="S241" s="11">
        <v>752.39</v>
      </c>
      <c r="T241" s="11">
        <v>752.39</v>
      </c>
      <c r="U241" s="11">
        <v>752.39</v>
      </c>
      <c r="V241" s="11">
        <v>752.39</v>
      </c>
      <c r="W241" s="11">
        <v>752.39</v>
      </c>
      <c r="X241" s="11">
        <v>752.39</v>
      </c>
      <c r="Y241" s="11">
        <v>752.39</v>
      </c>
      <c r="Z241" s="11">
        <v>752.39</v>
      </c>
      <c r="AA241" s="11">
        <v>752.39</v>
      </c>
      <c r="AB241" s="7">
        <v>752.39</v>
      </c>
      <c r="AC241" s="17"/>
      <c r="AD241" s="17"/>
      <c r="AE241" s="20"/>
    </row>
    <row r="242" spans="1:31" s="5" customFormat="1" ht="27" customHeight="1">
      <c r="A242" s="10">
        <v>241</v>
      </c>
      <c r="B242" s="11" t="s">
        <v>535</v>
      </c>
      <c r="C242" s="12" t="s">
        <v>536</v>
      </c>
      <c r="D242" s="12"/>
      <c r="E242" s="12">
        <v>45265.429930555598</v>
      </c>
      <c r="F242" s="78">
        <f t="shared" si="26"/>
        <v>45261</v>
      </c>
      <c r="G242" s="13" t="s">
        <v>312</v>
      </c>
      <c r="H242" s="15" t="str">
        <f t="shared" si="27"/>
        <v>IPHONE15</v>
      </c>
      <c r="I242" s="13">
        <v>9999</v>
      </c>
      <c r="J242" s="84">
        <f t="shared" si="28"/>
        <v>0</v>
      </c>
      <c r="K242" s="84">
        <f t="shared" si="29"/>
        <v>0</v>
      </c>
      <c r="L242" s="84">
        <f t="shared" si="30"/>
        <v>0</v>
      </c>
      <c r="M242" s="84">
        <f t="shared" si="31"/>
        <v>0</v>
      </c>
      <c r="N242" s="84">
        <f t="shared" si="32"/>
        <v>0</v>
      </c>
      <c r="O242" s="84">
        <f t="shared" si="33"/>
        <v>0</v>
      </c>
      <c r="P242" s="15" t="str">
        <f t="shared" si="34"/>
        <v/>
      </c>
      <c r="Q242" s="7">
        <v>1074.8900000000001</v>
      </c>
      <c r="R242" s="11">
        <v>1074.8900000000001</v>
      </c>
      <c r="S242" s="11">
        <v>1074.8900000000001</v>
      </c>
      <c r="T242" s="11">
        <v>1074.8900000000001</v>
      </c>
      <c r="U242" s="11">
        <v>1074.8900000000001</v>
      </c>
      <c r="V242" s="11">
        <v>1074.8900000000001</v>
      </c>
      <c r="W242" s="11">
        <v>1074.8900000000001</v>
      </c>
      <c r="X242" s="11">
        <v>1074.8900000000001</v>
      </c>
      <c r="Y242" s="11">
        <v>1074.8900000000001</v>
      </c>
      <c r="Z242" s="11">
        <v>1074.8900000000001</v>
      </c>
      <c r="AA242" s="11">
        <v>1074.8900000000001</v>
      </c>
      <c r="AB242" s="7">
        <v>1074.8900000000001</v>
      </c>
      <c r="AC242" s="17"/>
      <c r="AD242" s="17"/>
      <c r="AE242" s="20"/>
    </row>
    <row r="243" spans="1:31" s="5" customFormat="1" ht="27" customHeight="1">
      <c r="A243" s="10">
        <v>242</v>
      </c>
      <c r="B243" s="11" t="s">
        <v>537</v>
      </c>
      <c r="C243" s="12" t="s">
        <v>538</v>
      </c>
      <c r="D243" s="12"/>
      <c r="E243" s="12">
        <v>45265.459085648101</v>
      </c>
      <c r="F243" s="78">
        <f t="shared" si="26"/>
        <v>45261</v>
      </c>
      <c r="G243" s="13" t="s">
        <v>539</v>
      </c>
      <c r="H243" s="15" t="str">
        <f t="shared" si="27"/>
        <v>IPHONE15</v>
      </c>
      <c r="I243" s="13">
        <v>6999</v>
      </c>
      <c r="J243" s="84">
        <f t="shared" si="28"/>
        <v>0</v>
      </c>
      <c r="K243" s="84">
        <f t="shared" si="29"/>
        <v>0</v>
      </c>
      <c r="L243" s="84">
        <f t="shared" si="30"/>
        <v>0</v>
      </c>
      <c r="M243" s="84">
        <f t="shared" si="31"/>
        <v>1</v>
      </c>
      <c r="N243" s="84">
        <f t="shared" si="32"/>
        <v>1</v>
      </c>
      <c r="O243" s="84">
        <f t="shared" si="33"/>
        <v>0</v>
      </c>
      <c r="P243" s="15">
        <f t="shared" si="34"/>
        <v>3499.4900000000016</v>
      </c>
      <c r="Q243" s="7">
        <v>260.77</v>
      </c>
      <c r="R243" s="11">
        <v>478.95</v>
      </c>
      <c r="S243" s="11">
        <v>478.95</v>
      </c>
      <c r="T243" s="11">
        <v>478.95</v>
      </c>
      <c r="U243" s="11">
        <v>478.95</v>
      </c>
      <c r="V243" s="11">
        <v>478.95</v>
      </c>
      <c r="W243" s="11">
        <v>478.95</v>
      </c>
      <c r="X243" s="11">
        <v>478.95</v>
      </c>
      <c r="Y243" s="11">
        <v>478.95</v>
      </c>
      <c r="Z243" s="11">
        <v>478.95</v>
      </c>
      <c r="AA243" s="11">
        <v>478.95</v>
      </c>
      <c r="AB243" s="11">
        <v>478.95</v>
      </c>
      <c r="AC243" s="17">
        <v>1400</v>
      </c>
      <c r="AD243" s="62" t="s">
        <v>540</v>
      </c>
      <c r="AE243" s="20"/>
    </row>
    <row r="244" spans="1:31" s="5" customFormat="1" ht="27" customHeight="1">
      <c r="A244" s="10">
        <v>243</v>
      </c>
      <c r="B244" s="11" t="s">
        <v>541</v>
      </c>
      <c r="C244" s="12" t="s">
        <v>542</v>
      </c>
      <c r="D244" s="12"/>
      <c r="E244" s="12">
        <v>45265.460601851897</v>
      </c>
      <c r="F244" s="78">
        <f t="shared" si="26"/>
        <v>45261</v>
      </c>
      <c r="G244" s="13" t="s">
        <v>312</v>
      </c>
      <c r="H244" s="15" t="str">
        <f t="shared" si="27"/>
        <v>IPHONE15</v>
      </c>
      <c r="I244" s="13">
        <v>9999</v>
      </c>
      <c r="J244" s="84">
        <f t="shared" si="28"/>
        <v>0</v>
      </c>
      <c r="K244" s="84">
        <f t="shared" si="29"/>
        <v>0</v>
      </c>
      <c r="L244" s="84">
        <f t="shared" si="30"/>
        <v>0</v>
      </c>
      <c r="M244" s="84">
        <f t="shared" si="31"/>
        <v>1</v>
      </c>
      <c r="N244" s="84">
        <f t="shared" si="32"/>
        <v>0</v>
      </c>
      <c r="O244" s="84">
        <f t="shared" si="33"/>
        <v>0</v>
      </c>
      <c r="P244" s="15" t="str">
        <f t="shared" si="34"/>
        <v/>
      </c>
      <c r="Q244" s="7">
        <v>1074.8900000000001</v>
      </c>
      <c r="R244" s="11">
        <v>1074.8900000000001</v>
      </c>
      <c r="S244" s="11">
        <v>1074.8900000000001</v>
      </c>
      <c r="T244" s="11">
        <v>1074.8900000000001</v>
      </c>
      <c r="U244" s="11">
        <v>1074.8900000000001</v>
      </c>
      <c r="V244" s="11">
        <v>1074.8900000000001</v>
      </c>
      <c r="W244" s="11">
        <v>1074.8900000000001</v>
      </c>
      <c r="X244" s="11">
        <v>1074.8900000000001</v>
      </c>
      <c r="Y244" s="11">
        <v>1074.8900000000001</v>
      </c>
      <c r="Z244" s="11">
        <v>1074.8900000000001</v>
      </c>
      <c r="AA244" s="11">
        <v>1074.8900000000001</v>
      </c>
      <c r="AB244" s="11">
        <v>1074.8900000000001</v>
      </c>
      <c r="AC244" s="17">
        <v>2000</v>
      </c>
      <c r="AD244" s="17"/>
      <c r="AE244" s="20"/>
    </row>
    <row r="245" spans="1:31" s="5" customFormat="1" ht="27" customHeight="1">
      <c r="A245" s="10">
        <v>244</v>
      </c>
      <c r="B245" s="11" t="s">
        <v>543</v>
      </c>
      <c r="C245" s="12" t="s">
        <v>544</v>
      </c>
      <c r="D245" s="12"/>
      <c r="E245" s="12">
        <v>45265.4620601852</v>
      </c>
      <c r="F245" s="78">
        <f t="shared" si="26"/>
        <v>45261</v>
      </c>
      <c r="G245" s="13" t="s">
        <v>312</v>
      </c>
      <c r="H245" s="15" t="str">
        <f t="shared" si="27"/>
        <v>IPHONE15</v>
      </c>
      <c r="I245" s="13">
        <v>8999</v>
      </c>
      <c r="J245" s="84">
        <f t="shared" si="28"/>
        <v>0</v>
      </c>
      <c r="K245" s="84">
        <f t="shared" si="29"/>
        <v>0</v>
      </c>
      <c r="L245" s="84">
        <f t="shared" si="30"/>
        <v>0</v>
      </c>
      <c r="M245" s="84">
        <f t="shared" si="31"/>
        <v>1</v>
      </c>
      <c r="N245" s="84">
        <f t="shared" si="32"/>
        <v>1</v>
      </c>
      <c r="O245" s="84">
        <f t="shared" si="33"/>
        <v>0</v>
      </c>
      <c r="P245" s="15">
        <f t="shared" si="34"/>
        <v>3709.4699999999993</v>
      </c>
      <c r="Q245" s="7">
        <v>658.27</v>
      </c>
      <c r="R245" s="11">
        <v>658.27</v>
      </c>
      <c r="S245" s="11">
        <v>658.27</v>
      </c>
      <c r="T245" s="11">
        <v>658.27</v>
      </c>
      <c r="U245" s="11">
        <v>658.27</v>
      </c>
      <c r="V245" s="11">
        <v>658.27</v>
      </c>
      <c r="W245" s="11">
        <v>658.27</v>
      </c>
      <c r="X245" s="11">
        <v>658.27</v>
      </c>
      <c r="Y245" s="11">
        <v>658.27</v>
      </c>
      <c r="Z245" s="11">
        <v>658.27</v>
      </c>
      <c r="AA245" s="11">
        <v>658.27</v>
      </c>
      <c r="AB245" s="11">
        <v>658.27</v>
      </c>
      <c r="AC245" s="17">
        <v>1500</v>
      </c>
      <c r="AD245" s="17">
        <v>4999.47</v>
      </c>
      <c r="AE245" s="20"/>
    </row>
    <row r="246" spans="1:31" s="5" customFormat="1" ht="27" customHeight="1">
      <c r="A246" s="10">
        <v>245</v>
      </c>
      <c r="B246" s="11" t="s">
        <v>545</v>
      </c>
      <c r="C246" s="12" t="s">
        <v>546</v>
      </c>
      <c r="D246" s="12"/>
      <c r="E246" s="12">
        <v>45265.476435185199</v>
      </c>
      <c r="F246" s="78">
        <f t="shared" si="26"/>
        <v>45261</v>
      </c>
      <c r="G246" s="13" t="s">
        <v>312</v>
      </c>
      <c r="H246" s="15" t="str">
        <f t="shared" si="27"/>
        <v>IPHONE15</v>
      </c>
      <c r="I246" s="13">
        <v>9999</v>
      </c>
      <c r="J246" s="84">
        <f t="shared" si="28"/>
        <v>0</v>
      </c>
      <c r="K246" s="84">
        <f t="shared" si="29"/>
        <v>0</v>
      </c>
      <c r="L246" s="84">
        <f t="shared" si="30"/>
        <v>0</v>
      </c>
      <c r="M246" s="84">
        <f t="shared" si="31"/>
        <v>1</v>
      </c>
      <c r="N246" s="84">
        <f t="shared" si="32"/>
        <v>0</v>
      </c>
      <c r="O246" s="84">
        <f t="shared" si="33"/>
        <v>0</v>
      </c>
      <c r="P246" s="15" t="str">
        <f t="shared" si="34"/>
        <v/>
      </c>
      <c r="Q246" s="7">
        <v>1074.8900000000001</v>
      </c>
      <c r="R246" s="11">
        <v>1074.8900000000001</v>
      </c>
      <c r="S246" s="11">
        <v>1074.8900000000001</v>
      </c>
      <c r="T246" s="11">
        <v>1074.8900000000001</v>
      </c>
      <c r="U246" s="11">
        <v>1074.8900000000001</v>
      </c>
      <c r="V246" s="11">
        <v>1074.8900000000001</v>
      </c>
      <c r="W246" s="11">
        <v>1074.8900000000001</v>
      </c>
      <c r="X246" s="11">
        <v>1074.8900000000001</v>
      </c>
      <c r="Y246" s="11">
        <v>1074.8900000000001</v>
      </c>
      <c r="Z246" s="11">
        <v>1074.8900000000001</v>
      </c>
      <c r="AA246" s="11">
        <v>1074.8900000000001</v>
      </c>
      <c r="AB246" s="11">
        <v>1074.8900000000001</v>
      </c>
      <c r="AC246" s="17">
        <v>2000</v>
      </c>
      <c r="AD246" s="17"/>
      <c r="AE246" s="20"/>
    </row>
    <row r="247" spans="1:31" s="5" customFormat="1" ht="27" customHeight="1">
      <c r="A247" s="10">
        <v>246</v>
      </c>
      <c r="B247" s="11" t="s">
        <v>547</v>
      </c>
      <c r="C247" s="12" t="s">
        <v>548</v>
      </c>
      <c r="D247" s="12"/>
      <c r="E247" s="12">
        <v>45265.498055555603</v>
      </c>
      <c r="F247" s="78">
        <f t="shared" si="26"/>
        <v>45261</v>
      </c>
      <c r="G247" s="13" t="s">
        <v>312</v>
      </c>
      <c r="H247" s="15" t="str">
        <f t="shared" si="27"/>
        <v>IPHONE15</v>
      </c>
      <c r="I247" s="13">
        <v>9999</v>
      </c>
      <c r="J247" s="84">
        <f t="shared" si="28"/>
        <v>0</v>
      </c>
      <c r="K247" s="84">
        <f t="shared" si="29"/>
        <v>0</v>
      </c>
      <c r="L247" s="84">
        <f t="shared" si="30"/>
        <v>0</v>
      </c>
      <c r="M247" s="84">
        <f t="shared" si="31"/>
        <v>0</v>
      </c>
      <c r="N247" s="84">
        <f t="shared" si="32"/>
        <v>0</v>
      </c>
      <c r="O247" s="84">
        <f t="shared" si="33"/>
        <v>0</v>
      </c>
      <c r="P247" s="15" t="str">
        <f t="shared" si="34"/>
        <v/>
      </c>
      <c r="Q247" s="7">
        <v>107.49</v>
      </c>
      <c r="R247" s="11">
        <v>1162.8399999999999</v>
      </c>
      <c r="S247" s="11">
        <v>1162.8399999999999</v>
      </c>
      <c r="T247" s="11">
        <v>1162.8399999999999</v>
      </c>
      <c r="U247" s="11">
        <v>1162.8399999999999</v>
      </c>
      <c r="V247" s="11">
        <v>1162.8399999999999</v>
      </c>
      <c r="W247" s="11">
        <v>1162.8399999999999</v>
      </c>
      <c r="X247" s="11">
        <v>1162.8399999999999</v>
      </c>
      <c r="Y247" s="11">
        <v>1162.8399999999999</v>
      </c>
      <c r="Z247" s="11">
        <v>1162.8399999999999</v>
      </c>
      <c r="AA247" s="7">
        <v>1162.8399999999999</v>
      </c>
      <c r="AB247" s="7">
        <v>1162.8399999999999</v>
      </c>
      <c r="AC247" s="17"/>
      <c r="AD247" s="17"/>
      <c r="AE247" s="20"/>
    </row>
    <row r="248" spans="1:31" s="5" customFormat="1" ht="27" customHeight="1">
      <c r="A248" s="10">
        <v>247</v>
      </c>
      <c r="B248" s="11" t="s">
        <v>549</v>
      </c>
      <c r="C248" s="12" t="s">
        <v>550</v>
      </c>
      <c r="D248" s="12"/>
      <c r="E248" s="12">
        <v>45265.499178240701</v>
      </c>
      <c r="F248" s="78">
        <f t="shared" si="26"/>
        <v>45261</v>
      </c>
      <c r="G248" s="13" t="s">
        <v>312</v>
      </c>
      <c r="H248" s="15" t="str">
        <f t="shared" si="27"/>
        <v>IPHONE15</v>
      </c>
      <c r="I248" s="13">
        <v>9999</v>
      </c>
      <c r="J248" s="84">
        <f t="shared" si="28"/>
        <v>0</v>
      </c>
      <c r="K248" s="84">
        <f t="shared" si="29"/>
        <v>0</v>
      </c>
      <c r="L248" s="84">
        <f t="shared" si="30"/>
        <v>0</v>
      </c>
      <c r="M248" s="84">
        <f t="shared" si="31"/>
        <v>1</v>
      </c>
      <c r="N248" s="84">
        <f t="shared" si="32"/>
        <v>0</v>
      </c>
      <c r="O248" s="84">
        <f t="shared" si="33"/>
        <v>0</v>
      </c>
      <c r="P248" s="15" t="str">
        <f t="shared" si="34"/>
        <v/>
      </c>
      <c r="Q248" s="7">
        <v>1074.8900000000001</v>
      </c>
      <c r="R248" s="11">
        <v>1074.8900000000001</v>
      </c>
      <c r="S248" s="11">
        <v>1074.8900000000001</v>
      </c>
      <c r="T248" s="11">
        <v>1074.8900000000001</v>
      </c>
      <c r="U248" s="11">
        <v>1074.8900000000001</v>
      </c>
      <c r="V248" s="11">
        <v>1074.8900000000001</v>
      </c>
      <c r="W248" s="11">
        <v>1074.8900000000001</v>
      </c>
      <c r="X248" s="11">
        <v>1074.8900000000001</v>
      </c>
      <c r="Y248" s="11">
        <v>1074.8900000000001</v>
      </c>
      <c r="Z248" s="11">
        <v>1074.8900000000001</v>
      </c>
      <c r="AA248" s="11">
        <v>1074.8900000000001</v>
      </c>
      <c r="AB248" s="11">
        <v>1074.8900000000001</v>
      </c>
      <c r="AC248" s="17">
        <v>2000</v>
      </c>
      <c r="AD248" s="17"/>
      <c r="AE248" s="20"/>
    </row>
    <row r="249" spans="1:31" s="5" customFormat="1" ht="27" customHeight="1">
      <c r="A249" s="10">
        <v>248</v>
      </c>
      <c r="B249" s="11" t="s">
        <v>551</v>
      </c>
      <c r="C249" s="12" t="s">
        <v>552</v>
      </c>
      <c r="D249" s="12"/>
      <c r="E249" s="12">
        <v>45265.512187499997</v>
      </c>
      <c r="F249" s="78">
        <f t="shared" si="26"/>
        <v>45261</v>
      </c>
      <c r="G249" s="13" t="s">
        <v>312</v>
      </c>
      <c r="H249" s="15" t="str">
        <f t="shared" si="27"/>
        <v>IPHONE15</v>
      </c>
      <c r="I249" s="13">
        <v>9999</v>
      </c>
      <c r="J249" s="84">
        <f t="shared" si="28"/>
        <v>0</v>
      </c>
      <c r="K249" s="84">
        <f t="shared" si="29"/>
        <v>0</v>
      </c>
      <c r="L249" s="84">
        <f t="shared" si="30"/>
        <v>0</v>
      </c>
      <c r="M249" s="84">
        <f t="shared" si="31"/>
        <v>0</v>
      </c>
      <c r="N249" s="84">
        <f t="shared" si="32"/>
        <v>0</v>
      </c>
      <c r="O249" s="84">
        <f t="shared" si="33"/>
        <v>0</v>
      </c>
      <c r="P249" s="15" t="str">
        <f t="shared" si="34"/>
        <v/>
      </c>
      <c r="Q249" s="7">
        <v>1074.8900000000001</v>
      </c>
      <c r="R249" s="11">
        <v>1074.8900000000001</v>
      </c>
      <c r="S249" s="11">
        <v>1074.8900000000001</v>
      </c>
      <c r="T249" s="11">
        <v>1074.8900000000001</v>
      </c>
      <c r="U249" s="11">
        <v>1074.8900000000001</v>
      </c>
      <c r="V249" s="11">
        <v>1074.8900000000001</v>
      </c>
      <c r="W249" s="11">
        <v>1074.8900000000001</v>
      </c>
      <c r="X249" s="11">
        <v>1074.8900000000001</v>
      </c>
      <c r="Y249" s="11">
        <v>1074.8900000000001</v>
      </c>
      <c r="Z249" s="11">
        <v>1074.8900000000001</v>
      </c>
      <c r="AA249" s="11">
        <v>1074.8900000000001</v>
      </c>
      <c r="AB249" s="7">
        <v>1074.8900000000001</v>
      </c>
      <c r="AC249" s="17"/>
      <c r="AD249" s="17"/>
      <c r="AE249" s="20"/>
    </row>
    <row r="250" spans="1:31" s="5" customFormat="1" ht="27" customHeight="1">
      <c r="A250" s="10">
        <v>249</v>
      </c>
      <c r="B250" s="11" t="s">
        <v>553</v>
      </c>
      <c r="C250" s="12" t="s">
        <v>554</v>
      </c>
      <c r="D250" s="12"/>
      <c r="E250" s="12">
        <v>45265.523206018501</v>
      </c>
      <c r="F250" s="78">
        <f t="shared" si="26"/>
        <v>45261</v>
      </c>
      <c r="G250" s="13" t="s">
        <v>298</v>
      </c>
      <c r="H250" s="15" t="str">
        <f t="shared" si="27"/>
        <v>IPHONE15</v>
      </c>
      <c r="I250" s="13">
        <v>7999</v>
      </c>
      <c r="J250" s="84">
        <f t="shared" si="28"/>
        <v>0</v>
      </c>
      <c r="K250" s="84">
        <f t="shared" si="29"/>
        <v>0</v>
      </c>
      <c r="L250" s="84">
        <f t="shared" si="30"/>
        <v>0</v>
      </c>
      <c r="M250" s="84">
        <f t="shared" si="31"/>
        <v>0</v>
      </c>
      <c r="N250" s="84">
        <f t="shared" si="32"/>
        <v>0</v>
      </c>
      <c r="O250" s="84">
        <f t="shared" si="33"/>
        <v>0</v>
      </c>
      <c r="P250" s="15" t="str">
        <f t="shared" si="34"/>
        <v/>
      </c>
      <c r="Q250" s="7">
        <v>859.89</v>
      </c>
      <c r="R250" s="11">
        <v>859.89</v>
      </c>
      <c r="S250" s="11">
        <v>859.89</v>
      </c>
      <c r="T250" s="11">
        <v>859.89</v>
      </c>
      <c r="U250" s="11">
        <v>859.89</v>
      </c>
      <c r="V250" s="11">
        <v>859.89</v>
      </c>
      <c r="W250" s="11">
        <v>859.89</v>
      </c>
      <c r="X250" s="11">
        <v>859.89</v>
      </c>
      <c r="Y250" s="11">
        <v>859.89</v>
      </c>
      <c r="Z250" s="11">
        <v>859.89</v>
      </c>
      <c r="AA250" s="11">
        <v>859.89</v>
      </c>
      <c r="AB250" s="7">
        <v>859.89</v>
      </c>
      <c r="AC250" s="17"/>
      <c r="AD250" s="17"/>
      <c r="AE250" s="20"/>
    </row>
    <row r="251" spans="1:31" s="5" customFormat="1" ht="27" customHeight="1">
      <c r="A251" s="10">
        <v>250</v>
      </c>
      <c r="B251" s="11" t="s">
        <v>555</v>
      </c>
      <c r="C251" s="12" t="s">
        <v>556</v>
      </c>
      <c r="D251" s="12"/>
      <c r="E251" s="12">
        <v>45265.572013888901</v>
      </c>
      <c r="F251" s="78">
        <f t="shared" si="26"/>
        <v>45261</v>
      </c>
      <c r="G251" s="13" t="s">
        <v>312</v>
      </c>
      <c r="H251" s="15" t="str">
        <f t="shared" si="27"/>
        <v>IPHONE15</v>
      </c>
      <c r="I251" s="13">
        <v>9999</v>
      </c>
      <c r="J251" s="84">
        <f t="shared" si="28"/>
        <v>0</v>
      </c>
      <c r="K251" s="84">
        <f t="shared" si="29"/>
        <v>0</v>
      </c>
      <c r="L251" s="84">
        <f t="shared" si="30"/>
        <v>0</v>
      </c>
      <c r="M251" s="84">
        <f t="shared" si="31"/>
        <v>1</v>
      </c>
      <c r="N251" s="84">
        <f t="shared" si="32"/>
        <v>0</v>
      </c>
      <c r="O251" s="84">
        <f t="shared" si="33"/>
        <v>0</v>
      </c>
      <c r="P251" s="15" t="str">
        <f t="shared" si="34"/>
        <v/>
      </c>
      <c r="Q251" s="7">
        <v>1074.8900000000001</v>
      </c>
      <c r="R251" s="11">
        <v>1074.8900000000001</v>
      </c>
      <c r="S251" s="11">
        <v>1074.8900000000001</v>
      </c>
      <c r="T251" s="11">
        <v>1074.8900000000001</v>
      </c>
      <c r="U251" s="11">
        <v>1074.8900000000001</v>
      </c>
      <c r="V251" s="11">
        <v>1074.8900000000001</v>
      </c>
      <c r="W251" s="11">
        <v>1074.8900000000001</v>
      </c>
      <c r="X251" s="11">
        <v>1074.8900000000001</v>
      </c>
      <c r="Y251" s="11">
        <v>1074.8900000000001</v>
      </c>
      <c r="Z251" s="11">
        <v>1074.8900000000001</v>
      </c>
      <c r="AA251" s="11">
        <v>1074.8900000000001</v>
      </c>
      <c r="AB251" s="11">
        <v>1074.8900000000001</v>
      </c>
      <c r="AC251" s="17">
        <v>2000</v>
      </c>
      <c r="AD251" s="17"/>
      <c r="AE251" s="20"/>
    </row>
    <row r="252" spans="1:31" s="5" customFormat="1" ht="27" customHeight="1">
      <c r="A252" s="10">
        <v>251</v>
      </c>
      <c r="B252" s="11" t="s">
        <v>557</v>
      </c>
      <c r="C252" s="12" t="s">
        <v>558</v>
      </c>
      <c r="D252" s="12"/>
      <c r="E252" s="12">
        <v>45265.590324074103</v>
      </c>
      <c r="F252" s="78">
        <f t="shared" si="26"/>
        <v>45261</v>
      </c>
      <c r="G252" s="13" t="s">
        <v>559</v>
      </c>
      <c r="H252" s="15" t="str">
        <f t="shared" si="27"/>
        <v>IPHONE15</v>
      </c>
      <c r="I252" s="13">
        <v>6999</v>
      </c>
      <c r="J252" s="84">
        <f t="shared" si="28"/>
        <v>0</v>
      </c>
      <c r="K252" s="84">
        <f t="shared" si="29"/>
        <v>0</v>
      </c>
      <c r="L252" s="84">
        <f t="shared" si="30"/>
        <v>0</v>
      </c>
      <c r="M252" s="84">
        <f t="shared" si="31"/>
        <v>0</v>
      </c>
      <c r="N252" s="84">
        <f t="shared" si="32"/>
        <v>0</v>
      </c>
      <c r="O252" s="84">
        <f t="shared" si="33"/>
        <v>0</v>
      </c>
      <c r="P252" s="15" t="str">
        <f t="shared" si="34"/>
        <v/>
      </c>
      <c r="Q252" s="7">
        <v>500</v>
      </c>
      <c r="R252" s="11">
        <v>820.7</v>
      </c>
      <c r="S252" s="11">
        <v>820.7</v>
      </c>
      <c r="T252" s="11">
        <v>820.7</v>
      </c>
      <c r="U252" s="11">
        <v>820.7</v>
      </c>
      <c r="V252" s="11">
        <v>820.7</v>
      </c>
      <c r="W252" s="11">
        <v>820.7</v>
      </c>
      <c r="X252" s="11">
        <v>820.7</v>
      </c>
      <c r="Y252" s="11">
        <v>820.7</v>
      </c>
      <c r="Z252" s="11">
        <v>820.7</v>
      </c>
      <c r="AA252" s="11">
        <v>820.7</v>
      </c>
      <c r="AB252" s="7">
        <v>820.7</v>
      </c>
      <c r="AC252" s="17"/>
      <c r="AD252" s="17"/>
      <c r="AE252" s="20"/>
    </row>
    <row r="253" spans="1:31" s="5" customFormat="1" ht="27" customHeight="1">
      <c r="A253" s="10">
        <v>252</v>
      </c>
      <c r="B253" s="11" t="s">
        <v>560</v>
      </c>
      <c r="C253" s="12" t="s">
        <v>561</v>
      </c>
      <c r="D253" s="12"/>
      <c r="E253" s="12">
        <v>45265.621284722198</v>
      </c>
      <c r="F253" s="78">
        <f t="shared" si="26"/>
        <v>45261</v>
      </c>
      <c r="G253" s="13" t="s">
        <v>559</v>
      </c>
      <c r="H253" s="15" t="str">
        <f t="shared" si="27"/>
        <v>IPHONE15</v>
      </c>
      <c r="I253" s="13">
        <v>5999</v>
      </c>
      <c r="J253" s="84">
        <f t="shared" si="28"/>
        <v>0</v>
      </c>
      <c r="K253" s="84">
        <f t="shared" si="29"/>
        <v>0</v>
      </c>
      <c r="L253" s="84">
        <f t="shared" si="30"/>
        <v>0</v>
      </c>
      <c r="M253" s="84">
        <f t="shared" si="31"/>
        <v>1</v>
      </c>
      <c r="N253" s="84">
        <f t="shared" si="32"/>
        <v>0</v>
      </c>
      <c r="O253" s="84">
        <f t="shared" si="33"/>
        <v>0</v>
      </c>
      <c r="P253" s="15" t="str">
        <f t="shared" si="34"/>
        <v/>
      </c>
      <c r="Q253" s="7">
        <v>644.89</v>
      </c>
      <c r="R253" s="11">
        <v>644.89</v>
      </c>
      <c r="S253" s="11">
        <v>644.89</v>
      </c>
      <c r="T253" s="11">
        <v>644.89</v>
      </c>
      <c r="U253" s="11">
        <v>644.89</v>
      </c>
      <c r="V253" s="11">
        <v>644.89</v>
      </c>
      <c r="W253" s="11">
        <v>644.89</v>
      </c>
      <c r="X253" s="11">
        <v>644.89</v>
      </c>
      <c r="Y253" s="11">
        <v>644.89</v>
      </c>
      <c r="Z253" s="11">
        <v>644.89</v>
      </c>
      <c r="AA253" s="11">
        <v>644.89</v>
      </c>
      <c r="AB253" s="11">
        <v>644.89</v>
      </c>
      <c r="AC253" s="17">
        <v>1000</v>
      </c>
      <c r="AD253" s="17"/>
      <c r="AE253" s="20"/>
    </row>
    <row r="254" spans="1:31" s="5" customFormat="1" ht="27" customHeight="1">
      <c r="A254" s="10">
        <v>253</v>
      </c>
      <c r="B254" s="11" t="s">
        <v>562</v>
      </c>
      <c r="C254" s="12" t="s">
        <v>563</v>
      </c>
      <c r="D254" s="12"/>
      <c r="E254" s="12">
        <v>45265.630613425899</v>
      </c>
      <c r="F254" s="78">
        <f t="shared" si="26"/>
        <v>45261</v>
      </c>
      <c r="G254" s="13" t="s">
        <v>312</v>
      </c>
      <c r="H254" s="15" t="str">
        <f t="shared" si="27"/>
        <v>IPHONE15</v>
      </c>
      <c r="I254" s="13">
        <v>9999</v>
      </c>
      <c r="J254" s="84">
        <f t="shared" si="28"/>
        <v>0</v>
      </c>
      <c r="K254" s="84">
        <f t="shared" si="29"/>
        <v>0</v>
      </c>
      <c r="L254" s="84">
        <f t="shared" si="30"/>
        <v>0</v>
      </c>
      <c r="M254" s="84">
        <f t="shared" si="31"/>
        <v>1</v>
      </c>
      <c r="N254" s="84">
        <f t="shared" si="32"/>
        <v>1</v>
      </c>
      <c r="O254" s="84">
        <f t="shared" si="33"/>
        <v>0</v>
      </c>
      <c r="P254" s="15">
        <f t="shared" si="34"/>
        <v>4999.4699999999993</v>
      </c>
      <c r="Q254" s="7">
        <v>658.27</v>
      </c>
      <c r="R254" s="11">
        <v>658.27</v>
      </c>
      <c r="S254" s="11">
        <v>658.27</v>
      </c>
      <c r="T254" s="11">
        <v>658.27</v>
      </c>
      <c r="U254" s="11">
        <v>658.27</v>
      </c>
      <c r="V254" s="11">
        <v>658.27</v>
      </c>
      <c r="W254" s="11">
        <v>658.27</v>
      </c>
      <c r="X254" s="11">
        <v>658.27</v>
      </c>
      <c r="Y254" s="11">
        <v>658.27</v>
      </c>
      <c r="Z254" s="11">
        <v>658.27</v>
      </c>
      <c r="AA254" s="11">
        <v>658.27</v>
      </c>
      <c r="AB254" s="11">
        <v>658.27</v>
      </c>
      <c r="AC254" s="17">
        <v>2000</v>
      </c>
      <c r="AD254" s="17">
        <v>4999.47</v>
      </c>
      <c r="AE254" s="20"/>
    </row>
    <row r="255" spans="1:31" s="5" customFormat="1" ht="27" customHeight="1">
      <c r="A255" s="10">
        <v>254</v>
      </c>
      <c r="B255" s="11" t="s">
        <v>564</v>
      </c>
      <c r="C255" s="12" t="s">
        <v>565</v>
      </c>
      <c r="D255" s="12"/>
      <c r="E255" s="12">
        <v>45265.652766203697</v>
      </c>
      <c r="F255" s="78">
        <f t="shared" si="26"/>
        <v>45261</v>
      </c>
      <c r="G255" s="13" t="s">
        <v>312</v>
      </c>
      <c r="H255" s="15" t="str">
        <f t="shared" si="27"/>
        <v>IPHONE15</v>
      </c>
      <c r="I255" s="13">
        <v>9999</v>
      </c>
      <c r="J255" s="84">
        <f t="shared" si="28"/>
        <v>0</v>
      </c>
      <c r="K255" s="84">
        <f t="shared" si="29"/>
        <v>0</v>
      </c>
      <c r="L255" s="84">
        <f t="shared" si="30"/>
        <v>0</v>
      </c>
      <c r="M255" s="84">
        <f t="shared" si="31"/>
        <v>0</v>
      </c>
      <c r="N255" s="84">
        <f t="shared" si="32"/>
        <v>1</v>
      </c>
      <c r="O255" s="84">
        <f t="shared" si="33"/>
        <v>0</v>
      </c>
      <c r="P255" s="15">
        <f t="shared" si="34"/>
        <v>4999.4699999999993</v>
      </c>
      <c r="Q255" s="7">
        <v>658.27</v>
      </c>
      <c r="R255" s="11">
        <v>658.27</v>
      </c>
      <c r="S255" s="11">
        <v>658.27</v>
      </c>
      <c r="T255" s="11">
        <v>658.27</v>
      </c>
      <c r="U255" s="11">
        <v>658.27</v>
      </c>
      <c r="V255" s="11">
        <v>658.27</v>
      </c>
      <c r="W255" s="11">
        <v>658.27</v>
      </c>
      <c r="X255" s="11">
        <v>658.27</v>
      </c>
      <c r="Y255" s="11">
        <v>658.27</v>
      </c>
      <c r="Z255" s="11">
        <v>658.27</v>
      </c>
      <c r="AA255" s="11">
        <v>658.27</v>
      </c>
      <c r="AB255" s="7">
        <v>658.27</v>
      </c>
      <c r="AC255" s="17"/>
      <c r="AD255" s="17">
        <v>4999.47</v>
      </c>
      <c r="AE255" s="20"/>
    </row>
    <row r="256" spans="1:31" s="5" customFormat="1" ht="27" customHeight="1">
      <c r="A256" s="10">
        <v>255</v>
      </c>
      <c r="B256" s="11" t="s">
        <v>566</v>
      </c>
      <c r="C256" s="12" t="s">
        <v>567</v>
      </c>
      <c r="D256" s="12"/>
      <c r="E256" s="12">
        <v>45265.666342592602</v>
      </c>
      <c r="F256" s="78">
        <f t="shared" si="26"/>
        <v>45261</v>
      </c>
      <c r="G256" s="13" t="s">
        <v>312</v>
      </c>
      <c r="H256" s="15" t="str">
        <f t="shared" si="27"/>
        <v>IPHONE15</v>
      </c>
      <c r="I256" s="13">
        <v>9999</v>
      </c>
      <c r="J256" s="84">
        <f t="shared" si="28"/>
        <v>0</v>
      </c>
      <c r="K256" s="84">
        <f t="shared" si="29"/>
        <v>0</v>
      </c>
      <c r="L256" s="84">
        <f t="shared" si="30"/>
        <v>0</v>
      </c>
      <c r="M256" s="84">
        <f t="shared" si="31"/>
        <v>0</v>
      </c>
      <c r="N256" s="84">
        <f t="shared" si="32"/>
        <v>0</v>
      </c>
      <c r="O256" s="84">
        <f t="shared" si="33"/>
        <v>0</v>
      </c>
      <c r="P256" s="15" t="str">
        <f t="shared" si="34"/>
        <v/>
      </c>
      <c r="Q256" s="7">
        <v>1074.8900000000001</v>
      </c>
      <c r="R256" s="11">
        <v>1074.8900000000001</v>
      </c>
      <c r="S256" s="11">
        <v>1074.8900000000001</v>
      </c>
      <c r="T256" s="11">
        <v>1074.8900000000001</v>
      </c>
      <c r="U256" s="11">
        <v>1074.8900000000001</v>
      </c>
      <c r="V256" s="11">
        <v>1074.8900000000001</v>
      </c>
      <c r="W256" s="11">
        <v>1074.8900000000001</v>
      </c>
      <c r="X256" s="11">
        <v>1074.8900000000001</v>
      </c>
      <c r="Y256" s="11">
        <v>1074.8900000000001</v>
      </c>
      <c r="Z256" s="11">
        <v>1074.8900000000001</v>
      </c>
      <c r="AA256" s="11">
        <v>1074.8900000000001</v>
      </c>
      <c r="AB256" s="7">
        <v>1074.8900000000001</v>
      </c>
      <c r="AC256" s="17"/>
      <c r="AD256" s="17"/>
      <c r="AE256" s="20"/>
    </row>
    <row r="257" spans="1:31" s="5" customFormat="1" ht="27" customHeight="1">
      <c r="A257" s="10">
        <v>256</v>
      </c>
      <c r="B257" s="11" t="s">
        <v>568</v>
      </c>
      <c r="C257" s="12" t="s">
        <v>569</v>
      </c>
      <c r="D257" s="12"/>
      <c r="E257" s="12">
        <v>45265.809988425899</v>
      </c>
      <c r="F257" s="78">
        <f t="shared" si="26"/>
        <v>45261</v>
      </c>
      <c r="G257" s="13" t="s">
        <v>312</v>
      </c>
      <c r="H257" s="15" t="str">
        <f t="shared" si="27"/>
        <v>IPHONE15</v>
      </c>
      <c r="I257" s="13">
        <v>9999</v>
      </c>
      <c r="J257" s="84">
        <f t="shared" si="28"/>
        <v>0</v>
      </c>
      <c r="K257" s="84">
        <f t="shared" si="29"/>
        <v>0</v>
      </c>
      <c r="L257" s="84">
        <f t="shared" si="30"/>
        <v>0</v>
      </c>
      <c r="M257" s="84">
        <f t="shared" si="31"/>
        <v>0</v>
      </c>
      <c r="N257" s="84">
        <f t="shared" si="32"/>
        <v>0</v>
      </c>
      <c r="O257" s="84">
        <f t="shared" si="33"/>
        <v>0</v>
      </c>
      <c r="P257" s="15" t="str">
        <f t="shared" si="34"/>
        <v/>
      </c>
      <c r="Q257" s="7">
        <v>1074.8900000000001</v>
      </c>
      <c r="R257" s="11">
        <v>1074.8900000000001</v>
      </c>
      <c r="S257" s="11">
        <v>1074.8900000000001</v>
      </c>
      <c r="T257" s="11">
        <v>1074.8900000000001</v>
      </c>
      <c r="U257" s="11">
        <v>1074.8900000000001</v>
      </c>
      <c r="V257" s="11">
        <v>1074.8900000000001</v>
      </c>
      <c r="W257" s="11">
        <v>1074.8900000000001</v>
      </c>
      <c r="X257" s="11">
        <v>1074.8900000000001</v>
      </c>
      <c r="Y257" s="11">
        <v>1074.8900000000001</v>
      </c>
      <c r="Z257" s="11">
        <v>1074.8900000000001</v>
      </c>
      <c r="AA257" s="11">
        <v>1074.8900000000001</v>
      </c>
      <c r="AB257" s="7">
        <v>1074.8900000000001</v>
      </c>
      <c r="AC257" s="17"/>
      <c r="AD257" s="17"/>
      <c r="AE257" s="20"/>
    </row>
    <row r="258" spans="1:31" s="5" customFormat="1" ht="27" customHeight="1">
      <c r="A258" s="10">
        <v>257</v>
      </c>
      <c r="B258" s="11" t="s">
        <v>570</v>
      </c>
      <c r="C258" s="12" t="s">
        <v>571</v>
      </c>
      <c r="D258" s="12"/>
      <c r="E258" s="12">
        <v>45266.482233796298</v>
      </c>
      <c r="F258" s="78">
        <f t="shared" si="26"/>
        <v>45261</v>
      </c>
      <c r="G258" s="13" t="s">
        <v>298</v>
      </c>
      <c r="H258" s="15" t="str">
        <f t="shared" si="27"/>
        <v>IPHONE15</v>
      </c>
      <c r="I258" s="13">
        <v>8999</v>
      </c>
      <c r="J258" s="84">
        <f t="shared" si="28"/>
        <v>0</v>
      </c>
      <c r="K258" s="84">
        <f t="shared" si="29"/>
        <v>0</v>
      </c>
      <c r="L258" s="84">
        <f t="shared" si="30"/>
        <v>0</v>
      </c>
      <c r="M258" s="84">
        <f t="shared" si="31"/>
        <v>1</v>
      </c>
      <c r="N258" s="84">
        <f t="shared" si="32"/>
        <v>0</v>
      </c>
      <c r="O258" s="84">
        <f t="shared" si="33"/>
        <v>0</v>
      </c>
      <c r="P258" s="15" t="str">
        <f t="shared" si="34"/>
        <v/>
      </c>
      <c r="Q258" s="7">
        <v>967.39</v>
      </c>
      <c r="R258" s="11">
        <v>967.39</v>
      </c>
      <c r="S258" s="11">
        <v>967.39</v>
      </c>
      <c r="T258" s="11">
        <v>967.39</v>
      </c>
      <c r="U258" s="11">
        <v>967.39</v>
      </c>
      <c r="V258" s="11">
        <v>967.39</v>
      </c>
      <c r="W258" s="11">
        <v>967.39</v>
      </c>
      <c r="X258" s="11">
        <v>967.39</v>
      </c>
      <c r="Y258" s="11">
        <v>967.39</v>
      </c>
      <c r="Z258" s="11">
        <v>967.39</v>
      </c>
      <c r="AA258" s="11">
        <v>967.39</v>
      </c>
      <c r="AB258" s="11">
        <v>967.39</v>
      </c>
      <c r="AC258" s="17">
        <v>2000</v>
      </c>
      <c r="AD258" s="17"/>
      <c r="AE258" s="20"/>
    </row>
    <row r="259" spans="1:31" s="5" customFormat="1" ht="27" customHeight="1">
      <c r="A259" s="10">
        <v>258</v>
      </c>
      <c r="B259" s="34" t="s">
        <v>572</v>
      </c>
      <c r="C259" s="10" t="s">
        <v>571</v>
      </c>
      <c r="D259" s="35"/>
      <c r="E259" s="36">
        <v>45266.482233796298</v>
      </c>
      <c r="F259" s="79">
        <f t="shared" ref="F259:F322" si="35">DATE(YEAR(E259),MONTH(E259),"01")</f>
        <v>45261</v>
      </c>
      <c r="G259" s="36" t="s">
        <v>298</v>
      </c>
      <c r="H259" s="15" t="str">
        <f t="shared" ref="H259:H322" si="36">IF(OR(ISNUMBER(SEARCH("IPHONE14",UPPER(G259))),ISNUMBER(SEARCH("IPHONE 14",UPPER(G259))),ISNUMBER(SEARCH("PHONE 14",UPPER(G259)))),"IPHONE14",IF(OR(ISNUMBER(SEARCH("IPHONE15",UPPER(G259))),ISNUMBER(SEARCH("IPHONE 15",UPPER(G259))),ISNUMBER(SEARCH("PHONE 15",UPPER(G259)))),"IPHONE15", "其他") )</f>
        <v>IPHONE15</v>
      </c>
      <c r="I259" s="35">
        <v>8999</v>
      </c>
      <c r="J259" s="84">
        <f t="shared" ref="J259:J322" si="37">IFERROR(IF(Q259-R259&gt;0,Q259-R259,0),0)</f>
        <v>0</v>
      </c>
      <c r="K259" s="84">
        <f t="shared" ref="K259:K322" si="38">IF(J259&gt;0,1,0)</f>
        <v>0</v>
      </c>
      <c r="L259" s="84">
        <f t="shared" ref="L259:L322" si="39">IF(Q259=1,1,0)</f>
        <v>0</v>
      </c>
      <c r="M259" s="84">
        <f t="shared" ref="M259:M322" si="40">IF(ISBLANK(AC259),0,1)</f>
        <v>0</v>
      </c>
      <c r="N259" s="84">
        <f t="shared" ref="N259:N322" si="41">IF(P259="",0,1)</f>
        <v>0</v>
      </c>
      <c r="O259" s="84">
        <f t="shared" ref="O259:O322" si="42">IF(ISBLANK(W259),1,0)</f>
        <v>0</v>
      </c>
      <c r="P259" s="15" t="str">
        <f t="shared" ref="P259:P322" si="43">IF(I259*1.29-SUM(Q259:AB259)&lt;100,"",I259*1.29-SUM(Q259:AB259))</f>
        <v/>
      </c>
      <c r="Q259" s="7">
        <v>500</v>
      </c>
      <c r="R259" s="34">
        <v>1055.24</v>
      </c>
      <c r="S259" s="34">
        <v>1055.24</v>
      </c>
      <c r="T259" s="34">
        <v>1055.24</v>
      </c>
      <c r="U259" s="34">
        <v>1055.24</v>
      </c>
      <c r="V259" s="34">
        <v>1055.24</v>
      </c>
      <c r="W259" s="34">
        <v>1055.24</v>
      </c>
      <c r="X259" s="34">
        <v>1055.24</v>
      </c>
      <c r="Y259" s="34">
        <v>1055.24</v>
      </c>
      <c r="Z259" s="34">
        <v>1055.24</v>
      </c>
      <c r="AA259" s="34">
        <v>1055.24</v>
      </c>
      <c r="AB259" s="7">
        <v>1055.24</v>
      </c>
      <c r="AC259" s="17"/>
      <c r="AD259" s="17"/>
      <c r="AE259" s="20"/>
    </row>
    <row r="260" spans="1:31" s="5" customFormat="1" ht="27" customHeight="1">
      <c r="A260" s="10">
        <v>259</v>
      </c>
      <c r="B260" s="34" t="s">
        <v>573</v>
      </c>
      <c r="C260" s="10" t="s">
        <v>574</v>
      </c>
      <c r="D260" s="35"/>
      <c r="E260" s="36">
        <v>45266.499513888899</v>
      </c>
      <c r="F260" s="79">
        <f t="shared" si="35"/>
        <v>45261</v>
      </c>
      <c r="G260" s="36" t="s">
        <v>298</v>
      </c>
      <c r="H260" s="15" t="str">
        <f t="shared" si="36"/>
        <v>IPHONE15</v>
      </c>
      <c r="I260" s="35">
        <v>8999</v>
      </c>
      <c r="J260" s="84">
        <f t="shared" si="37"/>
        <v>0</v>
      </c>
      <c r="K260" s="84">
        <f t="shared" si="38"/>
        <v>0</v>
      </c>
      <c r="L260" s="84">
        <f t="shared" si="39"/>
        <v>0</v>
      </c>
      <c r="M260" s="84">
        <f t="shared" si="40"/>
        <v>1</v>
      </c>
      <c r="N260" s="84">
        <f t="shared" si="41"/>
        <v>0</v>
      </c>
      <c r="O260" s="84">
        <f t="shared" si="42"/>
        <v>0</v>
      </c>
      <c r="P260" s="15" t="str">
        <f t="shared" si="43"/>
        <v/>
      </c>
      <c r="Q260" s="7">
        <v>967.39</v>
      </c>
      <c r="R260" s="34">
        <v>967.39</v>
      </c>
      <c r="S260" s="34">
        <v>967.39</v>
      </c>
      <c r="T260" s="34">
        <v>967.39</v>
      </c>
      <c r="U260" s="34">
        <v>967.39</v>
      </c>
      <c r="V260" s="34">
        <v>967.39</v>
      </c>
      <c r="W260" s="34">
        <v>967.39</v>
      </c>
      <c r="X260" s="34">
        <v>967.39</v>
      </c>
      <c r="Y260" s="34">
        <v>967.39</v>
      </c>
      <c r="Z260" s="34">
        <v>967.39</v>
      </c>
      <c r="AA260" s="34">
        <v>967.39</v>
      </c>
      <c r="AB260" s="34">
        <v>967.39</v>
      </c>
      <c r="AC260" s="17">
        <v>1500</v>
      </c>
      <c r="AD260" s="17"/>
      <c r="AE260" s="20"/>
    </row>
    <row r="261" spans="1:31" s="5" customFormat="1" ht="27" customHeight="1">
      <c r="A261" s="10">
        <v>260</v>
      </c>
      <c r="B261" s="34" t="s">
        <v>575</v>
      </c>
      <c r="C261" s="10" t="s">
        <v>576</v>
      </c>
      <c r="D261" s="35"/>
      <c r="E261" s="36">
        <v>45266.551076388903</v>
      </c>
      <c r="F261" s="79">
        <f t="shared" si="35"/>
        <v>45261</v>
      </c>
      <c r="G261" s="36" t="s">
        <v>312</v>
      </c>
      <c r="H261" s="15" t="str">
        <f t="shared" si="36"/>
        <v>IPHONE15</v>
      </c>
      <c r="I261" s="35">
        <v>9999</v>
      </c>
      <c r="J261" s="84">
        <f t="shared" si="37"/>
        <v>0</v>
      </c>
      <c r="K261" s="84">
        <f t="shared" si="38"/>
        <v>0</v>
      </c>
      <c r="L261" s="84">
        <f t="shared" si="39"/>
        <v>0</v>
      </c>
      <c r="M261" s="84">
        <f t="shared" si="40"/>
        <v>0</v>
      </c>
      <c r="N261" s="84">
        <f t="shared" si="41"/>
        <v>0</v>
      </c>
      <c r="O261" s="84">
        <f t="shared" si="42"/>
        <v>0</v>
      </c>
      <c r="P261" s="15" t="str">
        <f t="shared" si="43"/>
        <v/>
      </c>
      <c r="Q261" s="7">
        <v>1074.8900000000001</v>
      </c>
      <c r="R261" s="34">
        <v>1074.8900000000001</v>
      </c>
      <c r="S261" s="34">
        <v>1074.8900000000001</v>
      </c>
      <c r="T261" s="34">
        <v>1074.8900000000001</v>
      </c>
      <c r="U261" s="34">
        <v>1074.8900000000001</v>
      </c>
      <c r="V261" s="34">
        <v>1074.8900000000001</v>
      </c>
      <c r="W261" s="34">
        <v>1074.8900000000001</v>
      </c>
      <c r="X261" s="34">
        <v>1074.8900000000001</v>
      </c>
      <c r="Y261" s="34">
        <v>1074.8900000000001</v>
      </c>
      <c r="Z261" s="34">
        <v>1074.8900000000001</v>
      </c>
      <c r="AA261" s="34">
        <v>1074.8900000000001</v>
      </c>
      <c r="AB261" s="7">
        <v>1074.8900000000001</v>
      </c>
      <c r="AC261" s="17"/>
      <c r="AD261" s="17"/>
      <c r="AE261" s="20"/>
    </row>
    <row r="262" spans="1:31" s="5" customFormat="1" ht="27" customHeight="1">
      <c r="A262" s="10">
        <v>261</v>
      </c>
      <c r="B262" s="34" t="s">
        <v>577</v>
      </c>
      <c r="C262" s="10" t="s">
        <v>578</v>
      </c>
      <c r="D262" s="35"/>
      <c r="E262" s="36">
        <v>45266.5614236111</v>
      </c>
      <c r="F262" s="79">
        <f t="shared" si="35"/>
        <v>45261</v>
      </c>
      <c r="G262" s="36" t="s">
        <v>312</v>
      </c>
      <c r="H262" s="15" t="str">
        <f t="shared" si="36"/>
        <v>IPHONE15</v>
      </c>
      <c r="I262" s="35">
        <v>9999</v>
      </c>
      <c r="J262" s="84">
        <f t="shared" si="37"/>
        <v>0</v>
      </c>
      <c r="K262" s="84">
        <f t="shared" si="38"/>
        <v>0</v>
      </c>
      <c r="L262" s="84">
        <f t="shared" si="39"/>
        <v>0</v>
      </c>
      <c r="M262" s="84">
        <f t="shared" si="40"/>
        <v>0</v>
      </c>
      <c r="N262" s="84">
        <f t="shared" si="41"/>
        <v>0</v>
      </c>
      <c r="O262" s="84">
        <f t="shared" si="42"/>
        <v>0</v>
      </c>
      <c r="P262" s="15" t="str">
        <f t="shared" si="43"/>
        <v/>
      </c>
      <c r="Q262" s="7">
        <v>1074.8900000000001</v>
      </c>
      <c r="R262" s="34">
        <v>1074.8900000000001</v>
      </c>
      <c r="S262" s="34">
        <v>1074.8900000000001</v>
      </c>
      <c r="T262" s="34">
        <v>1074.8900000000001</v>
      </c>
      <c r="U262" s="34">
        <v>1074.8900000000001</v>
      </c>
      <c r="V262" s="34">
        <v>1074.8900000000001</v>
      </c>
      <c r="W262" s="34">
        <v>1074.8900000000001</v>
      </c>
      <c r="X262" s="34">
        <v>1074.8900000000001</v>
      </c>
      <c r="Y262" s="34">
        <v>1074.8900000000001</v>
      </c>
      <c r="Z262" s="34">
        <v>1074.8900000000001</v>
      </c>
      <c r="AA262" s="34">
        <v>1074.8900000000001</v>
      </c>
      <c r="AB262" s="7">
        <v>1074.8900000000001</v>
      </c>
      <c r="AC262" s="17"/>
      <c r="AD262" s="17"/>
      <c r="AE262" s="20"/>
    </row>
    <row r="263" spans="1:31" s="5" customFormat="1" ht="27" customHeight="1">
      <c r="A263" s="10">
        <v>262</v>
      </c>
      <c r="B263" s="34" t="s">
        <v>579</v>
      </c>
      <c r="C263" s="10" t="s">
        <v>580</v>
      </c>
      <c r="D263" s="35"/>
      <c r="E263" s="36">
        <v>45266.581377314797</v>
      </c>
      <c r="F263" s="79">
        <f t="shared" si="35"/>
        <v>45261</v>
      </c>
      <c r="G263" s="36" t="s">
        <v>312</v>
      </c>
      <c r="H263" s="15" t="str">
        <f t="shared" si="36"/>
        <v>IPHONE15</v>
      </c>
      <c r="I263" s="35">
        <v>9999</v>
      </c>
      <c r="J263" s="84">
        <f t="shared" si="37"/>
        <v>0</v>
      </c>
      <c r="K263" s="84">
        <f t="shared" si="38"/>
        <v>0</v>
      </c>
      <c r="L263" s="84">
        <f t="shared" si="39"/>
        <v>0</v>
      </c>
      <c r="M263" s="84">
        <f t="shared" si="40"/>
        <v>1</v>
      </c>
      <c r="N263" s="84">
        <f t="shared" si="41"/>
        <v>1</v>
      </c>
      <c r="O263" s="84">
        <f t="shared" si="42"/>
        <v>1</v>
      </c>
      <c r="P263" s="15">
        <f t="shared" si="43"/>
        <v>6399.3300000000017</v>
      </c>
      <c r="Q263" s="7">
        <v>1083.23</v>
      </c>
      <c r="R263" s="34">
        <v>1083.23</v>
      </c>
      <c r="S263" s="34">
        <v>1083.23</v>
      </c>
      <c r="T263" s="34">
        <v>1083.23</v>
      </c>
      <c r="U263" s="34">
        <v>1083.23</v>
      </c>
      <c r="V263" s="34">
        <v>1083.23</v>
      </c>
      <c r="W263" s="17"/>
      <c r="X263" s="17"/>
      <c r="Y263" s="17"/>
      <c r="Z263" s="17"/>
      <c r="AA263" s="17"/>
      <c r="AB263" s="17"/>
      <c r="AC263" s="17">
        <v>2000</v>
      </c>
      <c r="AD263" s="17">
        <v>6499.32</v>
      </c>
      <c r="AE263" s="20"/>
    </row>
    <row r="264" spans="1:31" s="5" customFormat="1" ht="27" customHeight="1">
      <c r="A264" s="10">
        <v>263</v>
      </c>
      <c r="B264" s="34" t="s">
        <v>581</v>
      </c>
      <c r="C264" s="10" t="s">
        <v>582</v>
      </c>
      <c r="D264" s="35"/>
      <c r="E264" s="36">
        <v>45266.608171296299</v>
      </c>
      <c r="F264" s="79">
        <f t="shared" si="35"/>
        <v>45261</v>
      </c>
      <c r="G264" s="36" t="s">
        <v>312</v>
      </c>
      <c r="H264" s="15" t="str">
        <f t="shared" si="36"/>
        <v>IPHONE15</v>
      </c>
      <c r="I264" s="35">
        <v>9999</v>
      </c>
      <c r="J264" s="84">
        <f t="shared" si="37"/>
        <v>0</v>
      </c>
      <c r="K264" s="84">
        <f t="shared" si="38"/>
        <v>0</v>
      </c>
      <c r="L264" s="84">
        <f t="shared" si="39"/>
        <v>0</v>
      </c>
      <c r="M264" s="84">
        <f t="shared" si="40"/>
        <v>1</v>
      </c>
      <c r="N264" s="84">
        <f t="shared" si="41"/>
        <v>1</v>
      </c>
      <c r="O264" s="84">
        <f t="shared" si="42"/>
        <v>0</v>
      </c>
      <c r="P264" s="15">
        <f t="shared" si="43"/>
        <v>4999.4699999999993</v>
      </c>
      <c r="Q264" s="7">
        <v>658.27</v>
      </c>
      <c r="R264" s="34">
        <v>658.27</v>
      </c>
      <c r="S264" s="34">
        <v>658.27</v>
      </c>
      <c r="T264" s="34">
        <v>658.27</v>
      </c>
      <c r="U264" s="34">
        <v>658.27</v>
      </c>
      <c r="V264" s="34">
        <v>658.27</v>
      </c>
      <c r="W264" s="34">
        <v>658.27</v>
      </c>
      <c r="X264" s="34">
        <v>658.27</v>
      </c>
      <c r="Y264" s="34">
        <v>658.27</v>
      </c>
      <c r="Z264" s="34">
        <v>658.27</v>
      </c>
      <c r="AA264" s="34">
        <v>658.27</v>
      </c>
      <c r="AB264" s="34">
        <v>658.27</v>
      </c>
      <c r="AC264" s="17">
        <v>1500</v>
      </c>
      <c r="AD264" s="17">
        <v>4999.47</v>
      </c>
      <c r="AE264" s="20"/>
    </row>
    <row r="265" spans="1:31" s="5" customFormat="1" ht="27" customHeight="1">
      <c r="A265" s="10">
        <v>264</v>
      </c>
      <c r="B265" s="34" t="s">
        <v>583</v>
      </c>
      <c r="C265" s="10" t="s">
        <v>584</v>
      </c>
      <c r="D265" s="35"/>
      <c r="E265" s="36">
        <v>45266.613252314797</v>
      </c>
      <c r="F265" s="79">
        <f t="shared" si="35"/>
        <v>45261</v>
      </c>
      <c r="G265" s="36" t="s">
        <v>298</v>
      </c>
      <c r="H265" s="15" t="str">
        <f t="shared" si="36"/>
        <v>IPHONE15</v>
      </c>
      <c r="I265" s="35">
        <v>8999</v>
      </c>
      <c r="J265" s="84">
        <f t="shared" si="37"/>
        <v>0</v>
      </c>
      <c r="K265" s="84">
        <f t="shared" si="38"/>
        <v>0</v>
      </c>
      <c r="L265" s="84">
        <f t="shared" si="39"/>
        <v>0</v>
      </c>
      <c r="M265" s="84">
        <f t="shared" si="40"/>
        <v>0</v>
      </c>
      <c r="N265" s="84">
        <f t="shared" si="41"/>
        <v>1</v>
      </c>
      <c r="O265" s="84">
        <f t="shared" si="42"/>
        <v>0</v>
      </c>
      <c r="P265" s="15">
        <f t="shared" si="43"/>
        <v>4499.55</v>
      </c>
      <c r="Q265" s="7">
        <v>592.42999999999995</v>
      </c>
      <c r="R265" s="34">
        <v>592.42999999999995</v>
      </c>
      <c r="S265" s="34">
        <v>592.42999999999995</v>
      </c>
      <c r="T265" s="34">
        <v>592.42999999999995</v>
      </c>
      <c r="U265" s="34">
        <v>592.42999999999995</v>
      </c>
      <c r="V265" s="34">
        <v>592.42999999999995</v>
      </c>
      <c r="W265" s="34">
        <v>592.42999999999995</v>
      </c>
      <c r="X265" s="34">
        <v>592.42999999999995</v>
      </c>
      <c r="Y265" s="34">
        <v>592.42999999999995</v>
      </c>
      <c r="Z265" s="34">
        <v>592.42999999999995</v>
      </c>
      <c r="AA265" s="34">
        <v>592.42999999999995</v>
      </c>
      <c r="AB265" s="7">
        <v>592.42999999999995</v>
      </c>
      <c r="AC265" s="17"/>
      <c r="AD265" s="17">
        <v>4499.55</v>
      </c>
      <c r="AE265" s="20"/>
    </row>
    <row r="266" spans="1:31" s="5" customFormat="1" ht="27" customHeight="1">
      <c r="A266" s="10">
        <v>265</v>
      </c>
      <c r="B266" s="34" t="s">
        <v>585</v>
      </c>
      <c r="C266" s="10" t="s">
        <v>586</v>
      </c>
      <c r="D266" s="35"/>
      <c r="E266" s="36">
        <v>45266.6144907407</v>
      </c>
      <c r="F266" s="79">
        <f t="shared" si="35"/>
        <v>45261</v>
      </c>
      <c r="G266" s="36" t="s">
        <v>312</v>
      </c>
      <c r="H266" s="15" t="str">
        <f t="shared" si="36"/>
        <v>IPHONE15</v>
      </c>
      <c r="I266" s="35">
        <v>9999</v>
      </c>
      <c r="J266" s="84">
        <f t="shared" si="37"/>
        <v>0</v>
      </c>
      <c r="K266" s="84">
        <f t="shared" si="38"/>
        <v>0</v>
      </c>
      <c r="L266" s="84">
        <f t="shared" si="39"/>
        <v>0</v>
      </c>
      <c r="M266" s="84">
        <f t="shared" si="40"/>
        <v>1</v>
      </c>
      <c r="N266" s="84">
        <f t="shared" si="41"/>
        <v>1</v>
      </c>
      <c r="O266" s="84">
        <f t="shared" si="42"/>
        <v>0</v>
      </c>
      <c r="P266" s="15">
        <f t="shared" si="43"/>
        <v>4999.4699999999993</v>
      </c>
      <c r="Q266" s="7">
        <v>658.27</v>
      </c>
      <c r="R266" s="34">
        <v>658.27</v>
      </c>
      <c r="S266" s="34">
        <v>658.27</v>
      </c>
      <c r="T266" s="34">
        <v>658.27</v>
      </c>
      <c r="U266" s="34">
        <v>658.27</v>
      </c>
      <c r="V266" s="34">
        <v>658.27</v>
      </c>
      <c r="W266" s="34">
        <v>658.27</v>
      </c>
      <c r="X266" s="34">
        <v>658.27</v>
      </c>
      <c r="Y266" s="34">
        <v>658.27</v>
      </c>
      <c r="Z266" s="34">
        <v>658.27</v>
      </c>
      <c r="AA266" s="34">
        <v>658.27</v>
      </c>
      <c r="AB266" s="34">
        <v>658.27</v>
      </c>
      <c r="AC266" s="17">
        <v>1500</v>
      </c>
      <c r="AD266" s="17">
        <v>4999.47</v>
      </c>
      <c r="AE266" s="20"/>
    </row>
    <row r="267" spans="1:31" s="5" customFormat="1" ht="27" customHeight="1">
      <c r="A267" s="10">
        <v>266</v>
      </c>
      <c r="B267" s="34" t="s">
        <v>587</v>
      </c>
      <c r="C267" s="10" t="s">
        <v>588</v>
      </c>
      <c r="D267" s="35"/>
      <c r="E267" s="36">
        <v>45266.619328703702</v>
      </c>
      <c r="F267" s="79">
        <f t="shared" si="35"/>
        <v>45261</v>
      </c>
      <c r="G267" s="36" t="s">
        <v>312</v>
      </c>
      <c r="H267" s="15" t="str">
        <f t="shared" si="36"/>
        <v>IPHONE15</v>
      </c>
      <c r="I267" s="35">
        <v>9999</v>
      </c>
      <c r="J267" s="84">
        <f t="shared" si="37"/>
        <v>0</v>
      </c>
      <c r="K267" s="84">
        <f t="shared" si="38"/>
        <v>0</v>
      </c>
      <c r="L267" s="84">
        <f t="shared" si="39"/>
        <v>0</v>
      </c>
      <c r="M267" s="84">
        <f t="shared" si="40"/>
        <v>0</v>
      </c>
      <c r="N267" s="84">
        <f t="shared" si="41"/>
        <v>0</v>
      </c>
      <c r="O267" s="84">
        <f t="shared" si="42"/>
        <v>0</v>
      </c>
      <c r="P267" s="15" t="str">
        <f t="shared" si="43"/>
        <v/>
      </c>
      <c r="Q267" s="7">
        <v>1074.8900000000001</v>
      </c>
      <c r="R267" s="34">
        <v>1074.8900000000001</v>
      </c>
      <c r="S267" s="34">
        <v>1074.8900000000001</v>
      </c>
      <c r="T267" s="34">
        <v>1074.8900000000001</v>
      </c>
      <c r="U267" s="34">
        <v>1074.8900000000001</v>
      </c>
      <c r="V267" s="34">
        <v>1074.8900000000001</v>
      </c>
      <c r="W267" s="34">
        <v>1074.8900000000001</v>
      </c>
      <c r="X267" s="34">
        <v>1074.8900000000001</v>
      </c>
      <c r="Y267" s="34">
        <v>1074.8900000000001</v>
      </c>
      <c r="Z267" s="34">
        <v>1074.8900000000001</v>
      </c>
      <c r="AA267" s="34">
        <v>1074.8900000000001</v>
      </c>
      <c r="AB267" s="7">
        <v>1074.8900000000001</v>
      </c>
      <c r="AC267" s="17"/>
      <c r="AD267" s="17"/>
      <c r="AE267" s="20"/>
    </row>
    <row r="268" spans="1:31" s="5" customFormat="1" ht="27" customHeight="1">
      <c r="A268" s="10">
        <v>267</v>
      </c>
      <c r="B268" s="34" t="s">
        <v>589</v>
      </c>
      <c r="C268" s="10" t="s">
        <v>590</v>
      </c>
      <c r="D268" s="35"/>
      <c r="E268" s="36">
        <v>45266.6397222222</v>
      </c>
      <c r="F268" s="79">
        <f t="shared" si="35"/>
        <v>45261</v>
      </c>
      <c r="G268" s="36" t="s">
        <v>312</v>
      </c>
      <c r="H268" s="15" t="str">
        <f t="shared" si="36"/>
        <v>IPHONE15</v>
      </c>
      <c r="I268" s="35">
        <v>9999</v>
      </c>
      <c r="J268" s="84">
        <f t="shared" si="37"/>
        <v>0</v>
      </c>
      <c r="K268" s="84">
        <f t="shared" si="38"/>
        <v>0</v>
      </c>
      <c r="L268" s="84">
        <f t="shared" si="39"/>
        <v>0</v>
      </c>
      <c r="M268" s="84">
        <f t="shared" si="40"/>
        <v>0</v>
      </c>
      <c r="N268" s="84">
        <f t="shared" si="41"/>
        <v>0</v>
      </c>
      <c r="O268" s="84">
        <f t="shared" si="42"/>
        <v>0</v>
      </c>
      <c r="P268" s="15" t="str">
        <f t="shared" si="43"/>
        <v/>
      </c>
      <c r="Q268" s="7">
        <v>874.89</v>
      </c>
      <c r="R268" s="34">
        <v>1093.07</v>
      </c>
      <c r="S268" s="34">
        <v>1093.07</v>
      </c>
      <c r="T268" s="34">
        <v>1093.07</v>
      </c>
      <c r="U268" s="34">
        <v>1093.07</v>
      </c>
      <c r="V268" s="34">
        <v>1093.07</v>
      </c>
      <c r="W268" s="34">
        <v>1093.07</v>
      </c>
      <c r="X268" s="34">
        <v>1093.07</v>
      </c>
      <c r="Y268" s="34">
        <v>1093.07</v>
      </c>
      <c r="Z268" s="34">
        <v>1093.07</v>
      </c>
      <c r="AA268" s="34">
        <v>1093.07</v>
      </c>
      <c r="AB268" s="7">
        <v>1093.07</v>
      </c>
      <c r="AC268" s="17"/>
      <c r="AD268" s="17"/>
      <c r="AE268" s="20"/>
    </row>
    <row r="269" spans="1:31" s="5" customFormat="1" ht="27" customHeight="1">
      <c r="A269" s="10">
        <v>268</v>
      </c>
      <c r="B269" s="34" t="s">
        <v>591</v>
      </c>
      <c r="C269" s="10" t="s">
        <v>592</v>
      </c>
      <c r="D269" s="35"/>
      <c r="E269" s="36">
        <v>45266.643819444398</v>
      </c>
      <c r="F269" s="79">
        <f t="shared" si="35"/>
        <v>45261</v>
      </c>
      <c r="G269" s="36" t="s">
        <v>312</v>
      </c>
      <c r="H269" s="15" t="str">
        <f t="shared" si="36"/>
        <v>IPHONE15</v>
      </c>
      <c r="I269" s="35">
        <v>9999</v>
      </c>
      <c r="J269" s="84">
        <f t="shared" si="37"/>
        <v>0</v>
      </c>
      <c r="K269" s="84">
        <f t="shared" si="38"/>
        <v>0</v>
      </c>
      <c r="L269" s="84">
        <f t="shared" si="39"/>
        <v>0</v>
      </c>
      <c r="M269" s="84">
        <f t="shared" si="40"/>
        <v>0</v>
      </c>
      <c r="N269" s="84">
        <f t="shared" si="41"/>
        <v>0</v>
      </c>
      <c r="O269" s="84">
        <f t="shared" si="42"/>
        <v>0</v>
      </c>
      <c r="P269" s="15" t="str">
        <f t="shared" si="43"/>
        <v/>
      </c>
      <c r="Q269" s="7">
        <v>1074.8900000000001</v>
      </c>
      <c r="R269" s="34">
        <v>1074.8900000000001</v>
      </c>
      <c r="S269" s="34">
        <v>1074.8900000000001</v>
      </c>
      <c r="T269" s="34">
        <v>1074.8900000000001</v>
      </c>
      <c r="U269" s="34">
        <v>1074.8900000000001</v>
      </c>
      <c r="V269" s="34">
        <v>1074.8900000000001</v>
      </c>
      <c r="W269" s="34">
        <v>1074.8900000000001</v>
      </c>
      <c r="X269" s="34">
        <v>1074.8900000000001</v>
      </c>
      <c r="Y269" s="34">
        <v>1074.8900000000001</v>
      </c>
      <c r="Z269" s="34">
        <v>1074.8900000000001</v>
      </c>
      <c r="AA269" s="34">
        <v>1074.8900000000001</v>
      </c>
      <c r="AB269" s="7">
        <v>1074.8900000000001</v>
      </c>
      <c r="AC269" s="17"/>
      <c r="AD269" s="17"/>
      <c r="AE269" s="20"/>
    </row>
    <row r="270" spans="1:31" s="5" customFormat="1" ht="27" customHeight="1">
      <c r="A270" s="10">
        <v>269</v>
      </c>
      <c r="B270" s="34" t="s">
        <v>593</v>
      </c>
      <c r="C270" s="10" t="s">
        <v>594</v>
      </c>
      <c r="D270" s="35"/>
      <c r="E270" s="36">
        <v>45266.644699074102</v>
      </c>
      <c r="F270" s="79">
        <f t="shared" si="35"/>
        <v>45261</v>
      </c>
      <c r="G270" s="36" t="s">
        <v>298</v>
      </c>
      <c r="H270" s="15" t="str">
        <f t="shared" si="36"/>
        <v>IPHONE15</v>
      </c>
      <c r="I270" s="35">
        <v>8999</v>
      </c>
      <c r="J270" s="84">
        <f t="shared" si="37"/>
        <v>0</v>
      </c>
      <c r="K270" s="84">
        <f t="shared" si="38"/>
        <v>0</v>
      </c>
      <c r="L270" s="84">
        <f t="shared" si="39"/>
        <v>0</v>
      </c>
      <c r="M270" s="84">
        <f t="shared" si="40"/>
        <v>0</v>
      </c>
      <c r="N270" s="84">
        <f t="shared" si="41"/>
        <v>0</v>
      </c>
      <c r="O270" s="84">
        <f t="shared" si="42"/>
        <v>0</v>
      </c>
      <c r="P270" s="15" t="str">
        <f t="shared" si="43"/>
        <v/>
      </c>
      <c r="Q270" s="7">
        <v>967.39</v>
      </c>
      <c r="R270" s="34">
        <v>967.39</v>
      </c>
      <c r="S270" s="34">
        <v>967.39</v>
      </c>
      <c r="T270" s="34">
        <v>967.39</v>
      </c>
      <c r="U270" s="34">
        <v>967.39</v>
      </c>
      <c r="V270" s="34">
        <v>967.39</v>
      </c>
      <c r="W270" s="34">
        <v>967.39</v>
      </c>
      <c r="X270" s="34">
        <v>967.39</v>
      </c>
      <c r="Y270" s="34">
        <v>967.39</v>
      </c>
      <c r="Z270" s="34">
        <v>967.39</v>
      </c>
      <c r="AA270" s="34">
        <v>967.39</v>
      </c>
      <c r="AB270" s="7">
        <v>967.39</v>
      </c>
      <c r="AC270" s="17"/>
      <c r="AD270" s="17"/>
      <c r="AE270" s="20"/>
    </row>
    <row r="271" spans="1:31" s="5" customFormat="1" ht="27" customHeight="1">
      <c r="A271" s="10">
        <v>270</v>
      </c>
      <c r="B271" s="34" t="s">
        <v>595</v>
      </c>
      <c r="C271" s="10" t="s">
        <v>596</v>
      </c>
      <c r="D271" s="35"/>
      <c r="E271" s="36">
        <v>45266.645787037</v>
      </c>
      <c r="F271" s="79">
        <f t="shared" si="35"/>
        <v>45261</v>
      </c>
      <c r="G271" s="36" t="s">
        <v>312</v>
      </c>
      <c r="H271" s="15" t="str">
        <f t="shared" si="36"/>
        <v>IPHONE15</v>
      </c>
      <c r="I271" s="35">
        <v>9999</v>
      </c>
      <c r="J271" s="84">
        <f t="shared" si="37"/>
        <v>0</v>
      </c>
      <c r="K271" s="84">
        <f t="shared" si="38"/>
        <v>0</v>
      </c>
      <c r="L271" s="84">
        <f t="shared" si="39"/>
        <v>0</v>
      </c>
      <c r="M271" s="84">
        <f t="shared" si="40"/>
        <v>1</v>
      </c>
      <c r="N271" s="84">
        <f t="shared" si="41"/>
        <v>1</v>
      </c>
      <c r="O271" s="84">
        <f t="shared" si="42"/>
        <v>0</v>
      </c>
      <c r="P271" s="15">
        <f t="shared" si="43"/>
        <v>4999.4699999999993</v>
      </c>
      <c r="Q271" s="7">
        <v>658.27</v>
      </c>
      <c r="R271" s="34">
        <v>658.27</v>
      </c>
      <c r="S271" s="34">
        <v>658.27</v>
      </c>
      <c r="T271" s="34">
        <v>658.27</v>
      </c>
      <c r="U271" s="34">
        <v>658.27</v>
      </c>
      <c r="V271" s="34">
        <v>658.27</v>
      </c>
      <c r="W271" s="34">
        <v>658.27</v>
      </c>
      <c r="X271" s="34">
        <v>658.27</v>
      </c>
      <c r="Y271" s="34">
        <v>658.27</v>
      </c>
      <c r="Z271" s="34">
        <v>658.27</v>
      </c>
      <c r="AA271" s="34">
        <v>658.27</v>
      </c>
      <c r="AB271" s="34">
        <v>658.27</v>
      </c>
      <c r="AC271" s="17">
        <v>1500</v>
      </c>
      <c r="AD271" s="17">
        <v>4999.47</v>
      </c>
      <c r="AE271" s="20"/>
    </row>
    <row r="272" spans="1:31" s="5" customFormat="1" ht="27" customHeight="1">
      <c r="A272" s="10">
        <v>271</v>
      </c>
      <c r="B272" s="11" t="s">
        <v>597</v>
      </c>
      <c r="C272" s="12" t="s">
        <v>598</v>
      </c>
      <c r="D272" s="12"/>
      <c r="E272" s="12">
        <v>45268.442037036999</v>
      </c>
      <c r="F272" s="78">
        <f t="shared" si="35"/>
        <v>45261</v>
      </c>
      <c r="G272" s="13" t="s">
        <v>298</v>
      </c>
      <c r="H272" s="15" t="str">
        <f t="shared" si="36"/>
        <v>IPHONE15</v>
      </c>
      <c r="I272" s="13">
        <v>8999</v>
      </c>
      <c r="J272" s="84">
        <f t="shared" si="37"/>
        <v>0</v>
      </c>
      <c r="K272" s="84">
        <f t="shared" si="38"/>
        <v>0</v>
      </c>
      <c r="L272" s="84">
        <f t="shared" si="39"/>
        <v>0</v>
      </c>
      <c r="M272" s="84">
        <f t="shared" si="40"/>
        <v>1</v>
      </c>
      <c r="N272" s="84">
        <f t="shared" si="41"/>
        <v>0</v>
      </c>
      <c r="O272" s="84">
        <f t="shared" si="42"/>
        <v>0</v>
      </c>
      <c r="P272" s="15" t="str">
        <f t="shared" si="43"/>
        <v/>
      </c>
      <c r="Q272" s="7">
        <v>96.74</v>
      </c>
      <c r="R272" s="11">
        <v>1046.54</v>
      </c>
      <c r="S272" s="11">
        <v>1046.54</v>
      </c>
      <c r="T272" s="11">
        <v>1046.54</v>
      </c>
      <c r="U272" s="11">
        <v>1046.54</v>
      </c>
      <c r="V272" s="11">
        <v>1046.54</v>
      </c>
      <c r="W272" s="11">
        <v>1046.54</v>
      </c>
      <c r="X272" s="11">
        <v>1046.54</v>
      </c>
      <c r="Y272" s="11">
        <v>1046.54</v>
      </c>
      <c r="Z272" s="11">
        <v>1046.54</v>
      </c>
      <c r="AA272" s="11">
        <v>1046.54</v>
      </c>
      <c r="AB272" s="7">
        <v>1074.8900000000001</v>
      </c>
      <c r="AC272" s="17">
        <v>1300</v>
      </c>
      <c r="AD272" s="17"/>
      <c r="AE272" s="20"/>
    </row>
    <row r="273" spans="1:31" s="5" customFormat="1" ht="27" customHeight="1">
      <c r="A273" s="10">
        <v>272</v>
      </c>
      <c r="B273" s="11" t="s">
        <v>599</v>
      </c>
      <c r="C273" s="12" t="s">
        <v>600</v>
      </c>
      <c r="D273" s="12"/>
      <c r="E273" s="12">
        <v>45268.462986111103</v>
      </c>
      <c r="F273" s="78">
        <f t="shared" si="35"/>
        <v>45261</v>
      </c>
      <c r="G273" s="13" t="s">
        <v>312</v>
      </c>
      <c r="H273" s="15" t="str">
        <f t="shared" si="36"/>
        <v>IPHONE15</v>
      </c>
      <c r="I273" s="13">
        <v>9999</v>
      </c>
      <c r="J273" s="84">
        <f t="shared" si="37"/>
        <v>0</v>
      </c>
      <c r="K273" s="84">
        <f t="shared" si="38"/>
        <v>0</v>
      </c>
      <c r="L273" s="84">
        <f t="shared" si="39"/>
        <v>0</v>
      </c>
      <c r="M273" s="84">
        <f t="shared" si="40"/>
        <v>0</v>
      </c>
      <c r="N273" s="84">
        <f t="shared" si="41"/>
        <v>0</v>
      </c>
      <c r="O273" s="84">
        <f t="shared" si="42"/>
        <v>0</v>
      </c>
      <c r="P273" s="15" t="str">
        <f t="shared" si="43"/>
        <v/>
      </c>
      <c r="Q273" s="7">
        <v>1074.8900000000001</v>
      </c>
      <c r="R273" s="11">
        <v>1074.8900000000001</v>
      </c>
      <c r="S273" s="11">
        <v>1074.8900000000001</v>
      </c>
      <c r="T273" s="11">
        <v>1074.8900000000001</v>
      </c>
      <c r="U273" s="11">
        <v>1074.8900000000001</v>
      </c>
      <c r="V273" s="11">
        <v>1074.8900000000001</v>
      </c>
      <c r="W273" s="11">
        <v>1074.8900000000001</v>
      </c>
      <c r="X273" s="11">
        <v>1074.8900000000001</v>
      </c>
      <c r="Y273" s="11">
        <v>1074.8900000000001</v>
      </c>
      <c r="Z273" s="11">
        <v>1074.8900000000001</v>
      </c>
      <c r="AA273" s="11">
        <v>1074.8900000000001</v>
      </c>
      <c r="AB273" s="7">
        <v>1074.8900000000001</v>
      </c>
      <c r="AC273" s="17"/>
      <c r="AD273" s="17"/>
      <c r="AE273" s="20"/>
    </row>
    <row r="274" spans="1:31" s="5" customFormat="1" ht="27" customHeight="1">
      <c r="A274" s="10">
        <v>273</v>
      </c>
      <c r="B274" s="11" t="s">
        <v>601</v>
      </c>
      <c r="C274" s="12" t="s">
        <v>602</v>
      </c>
      <c r="D274" s="12"/>
      <c r="E274" s="12">
        <v>45268.491712962998</v>
      </c>
      <c r="F274" s="78">
        <f t="shared" si="35"/>
        <v>45261</v>
      </c>
      <c r="G274" s="13" t="s">
        <v>298</v>
      </c>
      <c r="H274" s="15" t="str">
        <f t="shared" si="36"/>
        <v>IPHONE15</v>
      </c>
      <c r="I274" s="13">
        <v>8999</v>
      </c>
      <c r="J274" s="84">
        <f t="shared" si="37"/>
        <v>0</v>
      </c>
      <c r="K274" s="84">
        <f t="shared" si="38"/>
        <v>0</v>
      </c>
      <c r="L274" s="84">
        <f t="shared" si="39"/>
        <v>0</v>
      </c>
      <c r="M274" s="84">
        <f t="shared" si="40"/>
        <v>0</v>
      </c>
      <c r="N274" s="84">
        <f t="shared" si="41"/>
        <v>0</v>
      </c>
      <c r="O274" s="84">
        <f t="shared" si="42"/>
        <v>0</v>
      </c>
      <c r="P274" s="15" t="str">
        <f t="shared" si="43"/>
        <v/>
      </c>
      <c r="Q274" s="7">
        <v>967.39</v>
      </c>
      <c r="R274" s="11">
        <v>967.39</v>
      </c>
      <c r="S274" s="11">
        <v>967.39</v>
      </c>
      <c r="T274" s="11">
        <v>967.39</v>
      </c>
      <c r="U274" s="11">
        <v>967.39</v>
      </c>
      <c r="V274" s="11">
        <v>967.39</v>
      </c>
      <c r="W274" s="11">
        <v>967.39</v>
      </c>
      <c r="X274" s="11">
        <v>967.39</v>
      </c>
      <c r="Y274" s="11">
        <v>967.39</v>
      </c>
      <c r="Z274" s="11">
        <v>967.39</v>
      </c>
      <c r="AA274" s="11">
        <v>967.39</v>
      </c>
      <c r="AB274" s="7">
        <v>967.39</v>
      </c>
      <c r="AC274" s="17"/>
      <c r="AD274" s="17"/>
      <c r="AE274" s="20"/>
    </row>
    <row r="275" spans="1:31" s="5" customFormat="1" ht="27" customHeight="1">
      <c r="A275" s="10">
        <v>274</v>
      </c>
      <c r="B275" s="11" t="s">
        <v>603</v>
      </c>
      <c r="C275" s="12" t="s">
        <v>604</v>
      </c>
      <c r="D275" s="12"/>
      <c r="E275" s="12">
        <v>45268.575949074097</v>
      </c>
      <c r="F275" s="78">
        <f t="shared" si="35"/>
        <v>45261</v>
      </c>
      <c r="G275" s="13" t="s">
        <v>298</v>
      </c>
      <c r="H275" s="15" t="str">
        <f t="shared" si="36"/>
        <v>IPHONE15</v>
      </c>
      <c r="I275" s="13">
        <v>8999</v>
      </c>
      <c r="J275" s="84">
        <f t="shared" si="37"/>
        <v>0</v>
      </c>
      <c r="K275" s="84">
        <f t="shared" si="38"/>
        <v>0</v>
      </c>
      <c r="L275" s="84">
        <f t="shared" si="39"/>
        <v>0</v>
      </c>
      <c r="M275" s="84">
        <f t="shared" si="40"/>
        <v>1</v>
      </c>
      <c r="N275" s="84">
        <f t="shared" si="41"/>
        <v>0</v>
      </c>
      <c r="O275" s="84">
        <f t="shared" si="42"/>
        <v>0</v>
      </c>
      <c r="P275" s="15" t="str">
        <f t="shared" si="43"/>
        <v/>
      </c>
      <c r="Q275" s="7">
        <v>500</v>
      </c>
      <c r="R275" s="11">
        <v>1055.24</v>
      </c>
      <c r="S275" s="11">
        <v>1055.24</v>
      </c>
      <c r="T275" s="11">
        <v>1055.24</v>
      </c>
      <c r="U275" s="11">
        <v>1055.24</v>
      </c>
      <c r="V275" s="11">
        <v>1055.24</v>
      </c>
      <c r="W275" s="11">
        <v>1055.24</v>
      </c>
      <c r="X275" s="11">
        <v>1055.24</v>
      </c>
      <c r="Y275" s="11">
        <v>1055.24</v>
      </c>
      <c r="Z275" s="11">
        <v>1055.24</v>
      </c>
      <c r="AA275" s="11">
        <v>1055.24</v>
      </c>
      <c r="AB275" s="7">
        <v>1055.24</v>
      </c>
      <c r="AC275" s="17">
        <v>1800</v>
      </c>
      <c r="AD275" s="17"/>
      <c r="AE275" s="20"/>
    </row>
    <row r="276" spans="1:31" s="5" customFormat="1" ht="27" customHeight="1">
      <c r="A276" s="10">
        <v>275</v>
      </c>
      <c r="B276" s="11" t="s">
        <v>605</v>
      </c>
      <c r="C276" s="12" t="s">
        <v>606</v>
      </c>
      <c r="D276" s="12"/>
      <c r="E276" s="12">
        <v>45268.613425925898</v>
      </c>
      <c r="F276" s="78">
        <f t="shared" si="35"/>
        <v>45261</v>
      </c>
      <c r="G276" s="13" t="s">
        <v>312</v>
      </c>
      <c r="H276" s="15" t="str">
        <f t="shared" si="36"/>
        <v>IPHONE15</v>
      </c>
      <c r="I276" s="13">
        <v>9999</v>
      </c>
      <c r="J276" s="84">
        <f t="shared" si="37"/>
        <v>0</v>
      </c>
      <c r="K276" s="84">
        <f t="shared" si="38"/>
        <v>0</v>
      </c>
      <c r="L276" s="84">
        <f t="shared" si="39"/>
        <v>1</v>
      </c>
      <c r="M276" s="84">
        <f t="shared" si="40"/>
        <v>0</v>
      </c>
      <c r="N276" s="84">
        <f t="shared" si="41"/>
        <v>0</v>
      </c>
      <c r="O276" s="84">
        <f t="shared" si="42"/>
        <v>0</v>
      </c>
      <c r="P276" s="15" t="str">
        <f t="shared" si="43"/>
        <v/>
      </c>
      <c r="Q276" s="7">
        <v>1</v>
      </c>
      <c r="R276" s="11">
        <v>1172.52</v>
      </c>
      <c r="S276" s="11">
        <v>1172.52</v>
      </c>
      <c r="T276" s="11">
        <v>1172.52</v>
      </c>
      <c r="U276" s="11">
        <v>1172.52</v>
      </c>
      <c r="V276" s="11">
        <v>1172.52</v>
      </c>
      <c r="W276" s="11">
        <v>1172.52</v>
      </c>
      <c r="X276" s="11">
        <v>1172.52</v>
      </c>
      <c r="Y276" s="11">
        <v>1172.52</v>
      </c>
      <c r="Z276" s="11">
        <v>1172.52</v>
      </c>
      <c r="AA276" s="7">
        <v>1172.52</v>
      </c>
      <c r="AB276" s="7">
        <v>1172.52</v>
      </c>
      <c r="AC276" s="17"/>
      <c r="AD276" s="17"/>
      <c r="AE276" s="20"/>
    </row>
    <row r="277" spans="1:31" s="5" customFormat="1" ht="27" customHeight="1">
      <c r="A277" s="10">
        <v>276</v>
      </c>
      <c r="B277" s="11" t="s">
        <v>607</v>
      </c>
      <c r="C277" s="12" t="s">
        <v>608</v>
      </c>
      <c r="D277" s="12"/>
      <c r="E277" s="12">
        <v>45268.737488425897</v>
      </c>
      <c r="F277" s="78">
        <f t="shared" si="35"/>
        <v>45261</v>
      </c>
      <c r="G277" s="13" t="s">
        <v>312</v>
      </c>
      <c r="H277" s="15" t="str">
        <f t="shared" si="36"/>
        <v>IPHONE15</v>
      </c>
      <c r="I277" s="13">
        <v>9999</v>
      </c>
      <c r="J277" s="84">
        <f t="shared" si="37"/>
        <v>0</v>
      </c>
      <c r="K277" s="84">
        <f t="shared" si="38"/>
        <v>0</v>
      </c>
      <c r="L277" s="84">
        <f t="shared" si="39"/>
        <v>0</v>
      </c>
      <c r="M277" s="84">
        <f t="shared" si="40"/>
        <v>1</v>
      </c>
      <c r="N277" s="84">
        <f t="shared" si="41"/>
        <v>1</v>
      </c>
      <c r="O277" s="84">
        <f t="shared" si="42"/>
        <v>0</v>
      </c>
      <c r="P277" s="15">
        <f t="shared" si="43"/>
        <v>4999.4699999999993</v>
      </c>
      <c r="Q277" s="7">
        <v>658.27</v>
      </c>
      <c r="R277" s="11">
        <v>658.27</v>
      </c>
      <c r="S277" s="11">
        <v>658.27</v>
      </c>
      <c r="T277" s="11">
        <v>658.27</v>
      </c>
      <c r="U277" s="11">
        <v>658.27</v>
      </c>
      <c r="V277" s="11">
        <v>658.27</v>
      </c>
      <c r="W277" s="11">
        <v>658.27</v>
      </c>
      <c r="X277" s="11">
        <v>658.27</v>
      </c>
      <c r="Y277" s="11">
        <v>658.27</v>
      </c>
      <c r="Z277" s="11">
        <v>658.27</v>
      </c>
      <c r="AA277" s="11">
        <v>658.27</v>
      </c>
      <c r="AB277" s="11">
        <v>658.27</v>
      </c>
      <c r="AC277" s="17">
        <v>1500</v>
      </c>
      <c r="AD277" s="17">
        <v>4999.47</v>
      </c>
      <c r="AE277" s="20"/>
    </row>
    <row r="278" spans="1:31" s="5" customFormat="1" ht="27" customHeight="1">
      <c r="A278" s="10">
        <v>277</v>
      </c>
      <c r="B278" s="11" t="s">
        <v>609</v>
      </c>
      <c r="C278" s="12" t="s">
        <v>610</v>
      </c>
      <c r="D278" s="12"/>
      <c r="E278" s="12">
        <v>45268.764687499999</v>
      </c>
      <c r="F278" s="78">
        <f t="shared" si="35"/>
        <v>45261</v>
      </c>
      <c r="G278" s="13" t="s">
        <v>312</v>
      </c>
      <c r="H278" s="15" t="str">
        <f t="shared" si="36"/>
        <v>IPHONE15</v>
      </c>
      <c r="I278" s="13">
        <v>9999</v>
      </c>
      <c r="J278" s="84">
        <f t="shared" si="37"/>
        <v>0</v>
      </c>
      <c r="K278" s="84">
        <f t="shared" si="38"/>
        <v>0</v>
      </c>
      <c r="L278" s="84">
        <f t="shared" si="39"/>
        <v>0</v>
      </c>
      <c r="M278" s="84">
        <f t="shared" si="40"/>
        <v>1</v>
      </c>
      <c r="N278" s="84">
        <f t="shared" si="41"/>
        <v>1</v>
      </c>
      <c r="O278" s="84">
        <f t="shared" si="42"/>
        <v>1</v>
      </c>
      <c r="P278" s="15">
        <f t="shared" si="43"/>
        <v>6399.3300000000017</v>
      </c>
      <c r="Q278" s="7">
        <v>1083.23</v>
      </c>
      <c r="R278" s="11">
        <v>1083.23</v>
      </c>
      <c r="S278" s="11">
        <v>1083.23</v>
      </c>
      <c r="T278" s="11">
        <v>1083.23</v>
      </c>
      <c r="U278" s="11">
        <v>1083.23</v>
      </c>
      <c r="V278" s="11">
        <v>1083.23</v>
      </c>
      <c r="W278" s="7"/>
      <c r="X278" s="7"/>
      <c r="Y278" s="7"/>
      <c r="Z278" s="7"/>
      <c r="AA278" s="7"/>
      <c r="AB278" s="7"/>
      <c r="AC278" s="17">
        <v>2000</v>
      </c>
      <c r="AD278" s="17">
        <v>6499.32</v>
      </c>
      <c r="AE278" s="20"/>
    </row>
    <row r="279" spans="1:31" s="5" customFormat="1" ht="27" customHeight="1">
      <c r="A279" s="10">
        <v>278</v>
      </c>
      <c r="B279" s="11" t="s">
        <v>611</v>
      </c>
      <c r="C279" s="12" t="s">
        <v>612</v>
      </c>
      <c r="D279" s="12"/>
      <c r="E279" s="12">
        <v>45268.789594907401</v>
      </c>
      <c r="F279" s="78">
        <f t="shared" si="35"/>
        <v>45261</v>
      </c>
      <c r="G279" s="13" t="s">
        <v>312</v>
      </c>
      <c r="H279" s="15" t="str">
        <f t="shared" si="36"/>
        <v>IPHONE15</v>
      </c>
      <c r="I279" s="13">
        <v>9999</v>
      </c>
      <c r="J279" s="84">
        <f t="shared" si="37"/>
        <v>0</v>
      </c>
      <c r="K279" s="84">
        <f t="shared" si="38"/>
        <v>0</v>
      </c>
      <c r="L279" s="84">
        <f t="shared" si="39"/>
        <v>0</v>
      </c>
      <c r="M279" s="84">
        <f t="shared" si="40"/>
        <v>1</v>
      </c>
      <c r="N279" s="84">
        <f t="shared" si="41"/>
        <v>0</v>
      </c>
      <c r="O279" s="84">
        <f t="shared" si="42"/>
        <v>0</v>
      </c>
      <c r="P279" s="15" t="str">
        <f t="shared" si="43"/>
        <v/>
      </c>
      <c r="Q279" s="7">
        <v>1074.8900000000001</v>
      </c>
      <c r="R279" s="11">
        <v>1074.8900000000001</v>
      </c>
      <c r="S279" s="11">
        <v>1074.8900000000001</v>
      </c>
      <c r="T279" s="11">
        <v>1074.8900000000001</v>
      </c>
      <c r="U279" s="11">
        <v>1074.8900000000001</v>
      </c>
      <c r="V279" s="11">
        <v>1074.8900000000001</v>
      </c>
      <c r="W279" s="11">
        <v>1074.8900000000001</v>
      </c>
      <c r="X279" s="11">
        <v>1074.8900000000001</v>
      </c>
      <c r="Y279" s="11">
        <v>1074.8900000000001</v>
      </c>
      <c r="Z279" s="11">
        <v>1074.8900000000001</v>
      </c>
      <c r="AA279" s="11">
        <v>1074.8900000000001</v>
      </c>
      <c r="AB279" s="11">
        <v>1074.8900000000001</v>
      </c>
      <c r="AC279" s="17">
        <v>2000</v>
      </c>
      <c r="AD279" s="17"/>
      <c r="AE279" s="20"/>
    </row>
    <row r="280" spans="1:31" s="5" customFormat="1" ht="27" customHeight="1">
      <c r="A280" s="10">
        <v>279</v>
      </c>
      <c r="B280" s="34" t="s">
        <v>613</v>
      </c>
      <c r="C280" s="10" t="s">
        <v>614</v>
      </c>
      <c r="D280" s="35"/>
      <c r="E280" s="36">
        <v>45269.070335648103</v>
      </c>
      <c r="F280" s="79">
        <f t="shared" si="35"/>
        <v>45261</v>
      </c>
      <c r="G280" s="36" t="s">
        <v>312</v>
      </c>
      <c r="H280" s="15" t="str">
        <f t="shared" si="36"/>
        <v>IPHONE15</v>
      </c>
      <c r="I280" s="35">
        <v>9999</v>
      </c>
      <c r="J280" s="84">
        <f t="shared" si="37"/>
        <v>0</v>
      </c>
      <c r="K280" s="84">
        <f t="shared" si="38"/>
        <v>0</v>
      </c>
      <c r="L280" s="84">
        <f t="shared" si="39"/>
        <v>0</v>
      </c>
      <c r="M280" s="84">
        <f t="shared" si="40"/>
        <v>1</v>
      </c>
      <c r="N280" s="84">
        <f t="shared" si="41"/>
        <v>1</v>
      </c>
      <c r="O280" s="84">
        <f t="shared" si="42"/>
        <v>0</v>
      </c>
      <c r="P280" s="15">
        <f t="shared" si="43"/>
        <v>4999.4699999999993</v>
      </c>
      <c r="Q280" s="7">
        <v>658.27</v>
      </c>
      <c r="R280" s="34">
        <v>658.27</v>
      </c>
      <c r="S280" s="34">
        <v>658.27</v>
      </c>
      <c r="T280" s="34">
        <v>658.27</v>
      </c>
      <c r="U280" s="34">
        <v>658.27</v>
      </c>
      <c r="V280" s="34">
        <v>658.27</v>
      </c>
      <c r="W280" s="34">
        <v>658.27</v>
      </c>
      <c r="X280" s="34">
        <v>658.27</v>
      </c>
      <c r="Y280" s="34">
        <v>658.27</v>
      </c>
      <c r="Z280" s="34">
        <v>658.27</v>
      </c>
      <c r="AA280" s="34">
        <v>658.27</v>
      </c>
      <c r="AB280" s="34">
        <v>658.27</v>
      </c>
      <c r="AC280" s="17">
        <v>1900</v>
      </c>
      <c r="AD280" s="17">
        <v>4999.47</v>
      </c>
      <c r="AE280" s="20"/>
    </row>
    <row r="281" spans="1:31" s="5" customFormat="1" ht="27" customHeight="1">
      <c r="A281" s="10">
        <v>280</v>
      </c>
      <c r="B281" s="34" t="s">
        <v>615</v>
      </c>
      <c r="C281" s="10" t="s">
        <v>616</v>
      </c>
      <c r="D281" s="35"/>
      <c r="E281" s="36">
        <v>45269.360266203701</v>
      </c>
      <c r="F281" s="79">
        <f t="shared" si="35"/>
        <v>45261</v>
      </c>
      <c r="G281" s="36" t="s">
        <v>312</v>
      </c>
      <c r="H281" s="15" t="str">
        <f t="shared" si="36"/>
        <v>IPHONE15</v>
      </c>
      <c r="I281" s="35">
        <v>9999</v>
      </c>
      <c r="J281" s="84">
        <f t="shared" si="37"/>
        <v>0</v>
      </c>
      <c r="K281" s="84">
        <f t="shared" si="38"/>
        <v>0</v>
      </c>
      <c r="L281" s="84">
        <f t="shared" si="39"/>
        <v>0</v>
      </c>
      <c r="M281" s="84">
        <f t="shared" si="40"/>
        <v>1</v>
      </c>
      <c r="N281" s="84">
        <f t="shared" si="41"/>
        <v>1</v>
      </c>
      <c r="O281" s="84">
        <f t="shared" si="42"/>
        <v>0</v>
      </c>
      <c r="P281" s="15">
        <f t="shared" si="43"/>
        <v>4999.4699999999993</v>
      </c>
      <c r="Q281" s="7">
        <v>658.27</v>
      </c>
      <c r="R281" s="34">
        <v>658.27</v>
      </c>
      <c r="S281" s="34">
        <v>658.27</v>
      </c>
      <c r="T281" s="34">
        <v>658.27</v>
      </c>
      <c r="U281" s="34">
        <v>658.27</v>
      </c>
      <c r="V281" s="34">
        <v>658.27</v>
      </c>
      <c r="W281" s="34">
        <v>658.27</v>
      </c>
      <c r="X281" s="34">
        <v>658.27</v>
      </c>
      <c r="Y281" s="34">
        <v>658.27</v>
      </c>
      <c r="Z281" s="34">
        <v>658.27</v>
      </c>
      <c r="AA281" s="34">
        <v>658.27</v>
      </c>
      <c r="AB281" s="34">
        <v>658.27</v>
      </c>
      <c r="AC281" s="17">
        <v>2000</v>
      </c>
      <c r="AD281" s="17">
        <v>4999.47</v>
      </c>
      <c r="AE281" s="20"/>
    </row>
    <row r="282" spans="1:31" s="5" customFormat="1" ht="27" customHeight="1">
      <c r="A282" s="10">
        <v>281</v>
      </c>
      <c r="B282" s="34" t="s">
        <v>617</v>
      </c>
      <c r="C282" s="10" t="s">
        <v>618</v>
      </c>
      <c r="D282" s="35"/>
      <c r="E282" s="36">
        <v>45269.468900462998</v>
      </c>
      <c r="F282" s="79">
        <f t="shared" si="35"/>
        <v>45261</v>
      </c>
      <c r="G282" s="36" t="s">
        <v>619</v>
      </c>
      <c r="H282" s="15" t="str">
        <f t="shared" si="36"/>
        <v>IPHONE15</v>
      </c>
      <c r="I282" s="35">
        <v>6999</v>
      </c>
      <c r="J282" s="84">
        <f t="shared" si="37"/>
        <v>0</v>
      </c>
      <c r="K282" s="84">
        <f t="shared" si="38"/>
        <v>0</v>
      </c>
      <c r="L282" s="84">
        <f t="shared" si="39"/>
        <v>0</v>
      </c>
      <c r="M282" s="84">
        <f t="shared" si="40"/>
        <v>0</v>
      </c>
      <c r="N282" s="84">
        <f t="shared" si="41"/>
        <v>0</v>
      </c>
      <c r="O282" s="84">
        <f t="shared" si="42"/>
        <v>0</v>
      </c>
      <c r="P282" s="15" t="str">
        <f t="shared" si="43"/>
        <v/>
      </c>
      <c r="Q282" s="7">
        <v>752.39</v>
      </c>
      <c r="R282" s="34">
        <v>752.39</v>
      </c>
      <c r="S282" s="34">
        <v>752.39</v>
      </c>
      <c r="T282" s="34">
        <v>752.39</v>
      </c>
      <c r="U282" s="34">
        <v>752.39</v>
      </c>
      <c r="V282" s="34">
        <v>752.39</v>
      </c>
      <c r="W282" s="34">
        <v>752.39</v>
      </c>
      <c r="X282" s="34">
        <v>752.39</v>
      </c>
      <c r="Y282" s="34">
        <v>752.39</v>
      </c>
      <c r="Z282" s="34">
        <v>752.39</v>
      </c>
      <c r="AA282" s="34">
        <v>752.39</v>
      </c>
      <c r="AB282" s="34">
        <v>752.39</v>
      </c>
      <c r="AC282" s="17"/>
      <c r="AD282" s="17"/>
      <c r="AE282" s="20"/>
    </row>
    <row r="283" spans="1:31" s="5" customFormat="1" ht="27" customHeight="1">
      <c r="A283" s="10">
        <v>282</v>
      </c>
      <c r="B283" s="34" t="s">
        <v>620</v>
      </c>
      <c r="C283" s="10" t="s">
        <v>621</v>
      </c>
      <c r="D283" s="35"/>
      <c r="E283" s="36">
        <v>45269.570995370399</v>
      </c>
      <c r="F283" s="79">
        <f t="shared" si="35"/>
        <v>45261</v>
      </c>
      <c r="G283" s="36" t="s">
        <v>298</v>
      </c>
      <c r="H283" s="15" t="str">
        <f t="shared" si="36"/>
        <v>IPHONE15</v>
      </c>
      <c r="I283" s="35">
        <v>8999</v>
      </c>
      <c r="J283" s="84">
        <f t="shared" si="37"/>
        <v>0</v>
      </c>
      <c r="K283" s="84">
        <f t="shared" si="38"/>
        <v>0</v>
      </c>
      <c r="L283" s="84">
        <f t="shared" si="39"/>
        <v>0</v>
      </c>
      <c r="M283" s="84">
        <f t="shared" si="40"/>
        <v>0</v>
      </c>
      <c r="N283" s="84">
        <f t="shared" si="41"/>
        <v>0</v>
      </c>
      <c r="O283" s="84">
        <f t="shared" si="42"/>
        <v>0</v>
      </c>
      <c r="P283" s="15" t="str">
        <f t="shared" si="43"/>
        <v/>
      </c>
      <c r="Q283" s="7">
        <v>967.39</v>
      </c>
      <c r="R283" s="34">
        <v>967.39</v>
      </c>
      <c r="S283" s="34">
        <v>967.39</v>
      </c>
      <c r="T283" s="34">
        <v>967.39</v>
      </c>
      <c r="U283" s="34">
        <v>967.39</v>
      </c>
      <c r="V283" s="34">
        <v>967.39</v>
      </c>
      <c r="W283" s="34">
        <v>967.39</v>
      </c>
      <c r="X283" s="34">
        <v>967.39</v>
      </c>
      <c r="Y283" s="34">
        <v>967.39</v>
      </c>
      <c r="Z283" s="34">
        <v>967.39</v>
      </c>
      <c r="AA283" s="34">
        <v>967.39</v>
      </c>
      <c r="AB283" s="7">
        <v>967.39</v>
      </c>
      <c r="AC283" s="17"/>
      <c r="AD283" s="17"/>
      <c r="AE283" s="20"/>
    </row>
    <row r="284" spans="1:31" s="5" customFormat="1" ht="27" customHeight="1">
      <c r="A284" s="10">
        <v>283</v>
      </c>
      <c r="B284" s="34" t="s">
        <v>622</v>
      </c>
      <c r="C284" s="10" t="s">
        <v>623</v>
      </c>
      <c r="D284" s="35"/>
      <c r="E284" s="36">
        <v>45269.572025463</v>
      </c>
      <c r="F284" s="79">
        <f t="shared" si="35"/>
        <v>45261</v>
      </c>
      <c r="G284" s="36" t="s">
        <v>312</v>
      </c>
      <c r="H284" s="15" t="str">
        <f t="shared" si="36"/>
        <v>IPHONE15</v>
      </c>
      <c r="I284" s="35">
        <v>9999</v>
      </c>
      <c r="J284" s="84">
        <f t="shared" si="37"/>
        <v>0</v>
      </c>
      <c r="K284" s="84">
        <f t="shared" si="38"/>
        <v>0</v>
      </c>
      <c r="L284" s="84">
        <f t="shared" si="39"/>
        <v>0</v>
      </c>
      <c r="M284" s="84">
        <f t="shared" si="40"/>
        <v>1</v>
      </c>
      <c r="N284" s="84">
        <f t="shared" si="41"/>
        <v>0</v>
      </c>
      <c r="O284" s="84">
        <f t="shared" si="42"/>
        <v>0</v>
      </c>
      <c r="P284" s="15" t="str">
        <f t="shared" si="43"/>
        <v/>
      </c>
      <c r="Q284" s="7">
        <v>1074.8900000000001</v>
      </c>
      <c r="R284" s="34">
        <v>1074.8900000000001</v>
      </c>
      <c r="S284" s="34">
        <v>1074.8900000000001</v>
      </c>
      <c r="T284" s="34">
        <v>1074.8900000000001</v>
      </c>
      <c r="U284" s="34">
        <v>1074.8900000000001</v>
      </c>
      <c r="V284" s="34">
        <v>1074.8900000000001</v>
      </c>
      <c r="W284" s="34">
        <v>1074.8900000000001</v>
      </c>
      <c r="X284" s="34">
        <v>1074.8900000000001</v>
      </c>
      <c r="Y284" s="34">
        <v>1074.8900000000001</v>
      </c>
      <c r="Z284" s="34">
        <v>1074.8900000000001</v>
      </c>
      <c r="AA284" s="34">
        <v>1074.8900000000001</v>
      </c>
      <c r="AB284" s="34">
        <v>1074.8900000000001</v>
      </c>
      <c r="AC284" s="17">
        <v>2000</v>
      </c>
      <c r="AD284" s="17"/>
      <c r="AE284" s="20"/>
    </row>
    <row r="285" spans="1:31" s="5" customFormat="1" ht="27" customHeight="1">
      <c r="A285" s="10">
        <v>284</v>
      </c>
      <c r="B285" s="34" t="s">
        <v>624</v>
      </c>
      <c r="C285" s="10" t="s">
        <v>625</v>
      </c>
      <c r="D285" s="35"/>
      <c r="E285" s="36">
        <v>45269.637870370403</v>
      </c>
      <c r="F285" s="79">
        <f t="shared" si="35"/>
        <v>45261</v>
      </c>
      <c r="G285" s="36" t="s">
        <v>312</v>
      </c>
      <c r="H285" s="15" t="str">
        <f t="shared" si="36"/>
        <v>IPHONE15</v>
      </c>
      <c r="I285" s="35">
        <v>9999</v>
      </c>
      <c r="J285" s="84">
        <f t="shared" si="37"/>
        <v>0</v>
      </c>
      <c r="K285" s="84">
        <f t="shared" si="38"/>
        <v>0</v>
      </c>
      <c r="L285" s="84">
        <f t="shared" si="39"/>
        <v>0</v>
      </c>
      <c r="M285" s="84">
        <f t="shared" si="40"/>
        <v>1</v>
      </c>
      <c r="N285" s="84">
        <f t="shared" si="41"/>
        <v>1</v>
      </c>
      <c r="O285" s="84">
        <f t="shared" si="42"/>
        <v>0</v>
      </c>
      <c r="P285" s="15">
        <f t="shared" si="43"/>
        <v>4999.4699999999993</v>
      </c>
      <c r="Q285" s="7">
        <v>658.27</v>
      </c>
      <c r="R285" s="34">
        <v>658.27</v>
      </c>
      <c r="S285" s="34">
        <v>658.27</v>
      </c>
      <c r="T285" s="34">
        <v>658.27</v>
      </c>
      <c r="U285" s="34">
        <v>658.27</v>
      </c>
      <c r="V285" s="34">
        <v>658.27</v>
      </c>
      <c r="W285" s="34">
        <v>658.27</v>
      </c>
      <c r="X285" s="34">
        <v>658.27</v>
      </c>
      <c r="Y285" s="34">
        <v>658.27</v>
      </c>
      <c r="Z285" s="34">
        <v>658.27</v>
      </c>
      <c r="AA285" s="34">
        <v>658.27</v>
      </c>
      <c r="AB285" s="34">
        <v>658.27</v>
      </c>
      <c r="AC285" s="17">
        <v>2000</v>
      </c>
      <c r="AD285" s="17">
        <v>4999.47</v>
      </c>
      <c r="AE285" s="20"/>
    </row>
    <row r="286" spans="1:31" s="5" customFormat="1" ht="27" customHeight="1">
      <c r="A286" s="10">
        <v>285</v>
      </c>
      <c r="B286" s="34" t="s">
        <v>626</v>
      </c>
      <c r="C286" s="10" t="s">
        <v>627</v>
      </c>
      <c r="D286" s="35"/>
      <c r="E286" s="36">
        <v>45269.649409722202</v>
      </c>
      <c r="F286" s="79">
        <f t="shared" si="35"/>
        <v>45261</v>
      </c>
      <c r="G286" s="36" t="s">
        <v>312</v>
      </c>
      <c r="H286" s="15" t="str">
        <f t="shared" si="36"/>
        <v>IPHONE15</v>
      </c>
      <c r="I286" s="35">
        <v>9999</v>
      </c>
      <c r="J286" s="84">
        <f t="shared" si="37"/>
        <v>0</v>
      </c>
      <c r="K286" s="84">
        <f t="shared" si="38"/>
        <v>0</v>
      </c>
      <c r="L286" s="84">
        <f t="shared" si="39"/>
        <v>0</v>
      </c>
      <c r="M286" s="84">
        <f t="shared" si="40"/>
        <v>0</v>
      </c>
      <c r="N286" s="84">
        <f t="shared" si="41"/>
        <v>0</v>
      </c>
      <c r="O286" s="84">
        <f t="shared" si="42"/>
        <v>0</v>
      </c>
      <c r="P286" s="15" t="str">
        <f t="shared" si="43"/>
        <v/>
      </c>
      <c r="Q286" s="7">
        <v>1074.8900000000001</v>
      </c>
      <c r="R286" s="34">
        <v>1074.8900000000001</v>
      </c>
      <c r="S286" s="34">
        <v>1074.8900000000001</v>
      </c>
      <c r="T286" s="34">
        <v>1074.8900000000001</v>
      </c>
      <c r="U286" s="34">
        <v>1074.8900000000001</v>
      </c>
      <c r="V286" s="34">
        <v>1074.8900000000001</v>
      </c>
      <c r="W286" s="34">
        <v>1074.8900000000001</v>
      </c>
      <c r="X286" s="34">
        <v>1074.8900000000001</v>
      </c>
      <c r="Y286" s="34">
        <v>1074.8900000000001</v>
      </c>
      <c r="Z286" s="34">
        <v>1074.8900000000001</v>
      </c>
      <c r="AA286" s="34">
        <v>1074.8900000000001</v>
      </c>
      <c r="AB286" s="7">
        <v>1074.8900000000001</v>
      </c>
      <c r="AC286" s="17"/>
      <c r="AD286" s="17"/>
      <c r="AE286" s="20"/>
    </row>
    <row r="287" spans="1:31" s="5" customFormat="1" ht="27" customHeight="1">
      <c r="A287" s="10">
        <v>286</v>
      </c>
      <c r="B287" s="34" t="s">
        <v>628</v>
      </c>
      <c r="C287" s="10" t="s">
        <v>629</v>
      </c>
      <c r="D287" s="35"/>
      <c r="E287" s="36">
        <v>45269.750393518501</v>
      </c>
      <c r="F287" s="79">
        <f t="shared" si="35"/>
        <v>45261</v>
      </c>
      <c r="G287" s="36" t="s">
        <v>312</v>
      </c>
      <c r="H287" s="15" t="str">
        <f t="shared" si="36"/>
        <v>IPHONE15</v>
      </c>
      <c r="I287" s="35">
        <v>9999</v>
      </c>
      <c r="J287" s="84">
        <f t="shared" si="37"/>
        <v>0</v>
      </c>
      <c r="K287" s="84">
        <f t="shared" si="38"/>
        <v>0</v>
      </c>
      <c r="L287" s="84">
        <f t="shared" si="39"/>
        <v>0</v>
      </c>
      <c r="M287" s="84">
        <f t="shared" si="40"/>
        <v>1</v>
      </c>
      <c r="N287" s="84">
        <f t="shared" si="41"/>
        <v>1</v>
      </c>
      <c r="O287" s="84">
        <f t="shared" si="42"/>
        <v>1</v>
      </c>
      <c r="P287" s="15">
        <f t="shared" si="43"/>
        <v>6399.3300000000017</v>
      </c>
      <c r="Q287" s="7">
        <v>1083.23</v>
      </c>
      <c r="R287" s="34">
        <v>1083.23</v>
      </c>
      <c r="S287" s="34">
        <v>1083.23</v>
      </c>
      <c r="T287" s="34">
        <v>1083.23</v>
      </c>
      <c r="U287" s="34">
        <v>1083.23</v>
      </c>
      <c r="V287" s="34">
        <v>1083.23</v>
      </c>
      <c r="W287" s="17"/>
      <c r="X287" s="17"/>
      <c r="Y287" s="17"/>
      <c r="Z287" s="17"/>
      <c r="AA287" s="17"/>
      <c r="AB287" s="17"/>
      <c r="AC287" s="17">
        <v>2000</v>
      </c>
      <c r="AD287" s="17">
        <v>6499.32</v>
      </c>
      <c r="AE287" s="20"/>
    </row>
    <row r="288" spans="1:31" s="5" customFormat="1" ht="27" customHeight="1">
      <c r="A288" s="10">
        <v>287</v>
      </c>
      <c r="B288" s="11" t="s">
        <v>630</v>
      </c>
      <c r="C288" s="12" t="s">
        <v>631</v>
      </c>
      <c r="D288" s="12"/>
      <c r="E288" s="12">
        <v>45270.038645833301</v>
      </c>
      <c r="F288" s="78">
        <f t="shared" si="35"/>
        <v>45261</v>
      </c>
      <c r="G288" s="13" t="s">
        <v>312</v>
      </c>
      <c r="H288" s="15" t="str">
        <f t="shared" si="36"/>
        <v>IPHONE15</v>
      </c>
      <c r="I288" s="13">
        <v>9999</v>
      </c>
      <c r="J288" s="84">
        <f t="shared" si="37"/>
        <v>0</v>
      </c>
      <c r="K288" s="84">
        <f t="shared" si="38"/>
        <v>0</v>
      </c>
      <c r="L288" s="84">
        <f t="shared" si="39"/>
        <v>0</v>
      </c>
      <c r="M288" s="84">
        <f t="shared" si="40"/>
        <v>1</v>
      </c>
      <c r="N288" s="84">
        <f t="shared" si="41"/>
        <v>0</v>
      </c>
      <c r="O288" s="84">
        <f t="shared" si="42"/>
        <v>0</v>
      </c>
      <c r="P288" s="15" t="str">
        <f t="shared" si="43"/>
        <v/>
      </c>
      <c r="Q288" s="7">
        <v>107.49</v>
      </c>
      <c r="R288" s="11">
        <v>1162.8399999999999</v>
      </c>
      <c r="S288" s="11">
        <v>1162.8399999999999</v>
      </c>
      <c r="T288" s="11">
        <v>1162.8399999999999</v>
      </c>
      <c r="U288" s="11">
        <v>1162.8399999999999</v>
      </c>
      <c r="V288" s="11">
        <v>1162.8399999999999</v>
      </c>
      <c r="W288" s="11">
        <v>1162.8399999999999</v>
      </c>
      <c r="X288" s="11">
        <v>1162.8399999999999</v>
      </c>
      <c r="Y288" s="11">
        <v>1162.8399999999999</v>
      </c>
      <c r="Z288" s="11">
        <v>1162.8399999999999</v>
      </c>
      <c r="AA288" s="11">
        <v>1162.8399999999999</v>
      </c>
      <c r="AB288" s="7">
        <v>1162.8399999999999</v>
      </c>
      <c r="AC288" s="17">
        <v>1800</v>
      </c>
      <c r="AD288" s="17"/>
      <c r="AE288" s="20"/>
    </row>
    <row r="289" spans="1:31" s="5" customFormat="1" ht="27" customHeight="1">
      <c r="A289" s="10">
        <v>288</v>
      </c>
      <c r="B289" s="11" t="s">
        <v>632</v>
      </c>
      <c r="C289" s="12" t="s">
        <v>633</v>
      </c>
      <c r="D289" s="12"/>
      <c r="E289" s="12">
        <v>45270.228009259299</v>
      </c>
      <c r="F289" s="78">
        <f t="shared" si="35"/>
        <v>45261</v>
      </c>
      <c r="G289" s="13" t="s">
        <v>312</v>
      </c>
      <c r="H289" s="15" t="str">
        <f t="shared" si="36"/>
        <v>IPHONE15</v>
      </c>
      <c r="I289" s="13">
        <v>9999</v>
      </c>
      <c r="J289" s="84">
        <f t="shared" si="37"/>
        <v>0</v>
      </c>
      <c r="K289" s="84">
        <f t="shared" si="38"/>
        <v>0</v>
      </c>
      <c r="L289" s="84">
        <f t="shared" si="39"/>
        <v>0</v>
      </c>
      <c r="M289" s="84">
        <f t="shared" si="40"/>
        <v>1</v>
      </c>
      <c r="N289" s="84">
        <f t="shared" si="41"/>
        <v>0</v>
      </c>
      <c r="O289" s="84">
        <f t="shared" si="42"/>
        <v>0</v>
      </c>
      <c r="P289" s="15" t="str">
        <f t="shared" si="43"/>
        <v/>
      </c>
      <c r="Q289" s="7">
        <v>606.49</v>
      </c>
      <c r="R289" s="11">
        <v>1162.8399999999999</v>
      </c>
      <c r="S289" s="11">
        <v>1162.8399999999999</v>
      </c>
      <c r="T289" s="11">
        <v>1162.8399999999999</v>
      </c>
      <c r="U289" s="11">
        <v>1162.8399999999999</v>
      </c>
      <c r="V289" s="11">
        <v>1162.8399999999999</v>
      </c>
      <c r="W289" s="11">
        <v>1162.8399999999999</v>
      </c>
      <c r="X289" s="11">
        <v>1162.8399999999999</v>
      </c>
      <c r="Y289" s="11">
        <v>1162.8399999999999</v>
      </c>
      <c r="Z289" s="11">
        <v>1162.8399999999999</v>
      </c>
      <c r="AA289" s="11">
        <v>1162.8399999999999</v>
      </c>
      <c r="AB289" s="11">
        <v>1162.8399999999999</v>
      </c>
      <c r="AC289" s="17">
        <v>2300</v>
      </c>
      <c r="AD289" s="17"/>
      <c r="AE289" s="20"/>
    </row>
    <row r="290" spans="1:31" s="5" customFormat="1" ht="27" customHeight="1">
      <c r="A290" s="10">
        <v>289</v>
      </c>
      <c r="B290" s="11" t="s">
        <v>634</v>
      </c>
      <c r="C290" s="12" t="s">
        <v>635</v>
      </c>
      <c r="D290" s="12"/>
      <c r="E290" s="12">
        <v>45270.459652777798</v>
      </c>
      <c r="F290" s="78">
        <f t="shared" si="35"/>
        <v>45261</v>
      </c>
      <c r="G290" s="13" t="s">
        <v>312</v>
      </c>
      <c r="H290" s="15" t="str">
        <f t="shared" si="36"/>
        <v>IPHONE15</v>
      </c>
      <c r="I290" s="13">
        <v>9999</v>
      </c>
      <c r="J290" s="84">
        <f t="shared" si="37"/>
        <v>0</v>
      </c>
      <c r="K290" s="84">
        <f t="shared" si="38"/>
        <v>0</v>
      </c>
      <c r="L290" s="84">
        <f t="shared" si="39"/>
        <v>1</v>
      </c>
      <c r="M290" s="84">
        <f t="shared" si="40"/>
        <v>0</v>
      </c>
      <c r="N290" s="84">
        <f t="shared" si="41"/>
        <v>0</v>
      </c>
      <c r="O290" s="84">
        <f t="shared" si="42"/>
        <v>0</v>
      </c>
      <c r="P290" s="15" t="str">
        <f t="shared" si="43"/>
        <v/>
      </c>
      <c r="Q290" s="7">
        <v>1</v>
      </c>
      <c r="R290" s="11">
        <v>1172.52</v>
      </c>
      <c r="S290" s="11">
        <v>1172.52</v>
      </c>
      <c r="T290" s="11">
        <v>1172.52</v>
      </c>
      <c r="U290" s="11">
        <v>1172.52</v>
      </c>
      <c r="V290" s="11">
        <v>1172.52</v>
      </c>
      <c r="W290" s="11">
        <v>1172.52</v>
      </c>
      <c r="X290" s="11">
        <v>1172.52</v>
      </c>
      <c r="Y290" s="11">
        <v>1172.52</v>
      </c>
      <c r="Z290" s="11">
        <v>1172.52</v>
      </c>
      <c r="AA290" s="7">
        <v>1172.52</v>
      </c>
      <c r="AB290" s="7">
        <v>1172.52</v>
      </c>
      <c r="AC290" s="17"/>
      <c r="AD290" s="17"/>
      <c r="AE290" s="20"/>
    </row>
    <row r="291" spans="1:31" s="5" customFormat="1" ht="27" customHeight="1">
      <c r="A291" s="10">
        <v>290</v>
      </c>
      <c r="B291" s="11" t="s">
        <v>636</v>
      </c>
      <c r="C291" s="12" t="s">
        <v>637</v>
      </c>
      <c r="D291" s="12"/>
      <c r="E291" s="12">
        <v>45270.461527777799</v>
      </c>
      <c r="F291" s="78">
        <f t="shared" si="35"/>
        <v>45261</v>
      </c>
      <c r="G291" s="13" t="s">
        <v>312</v>
      </c>
      <c r="H291" s="15" t="str">
        <f t="shared" si="36"/>
        <v>IPHONE15</v>
      </c>
      <c r="I291" s="13">
        <v>9999</v>
      </c>
      <c r="J291" s="84">
        <f t="shared" si="37"/>
        <v>0</v>
      </c>
      <c r="K291" s="84">
        <f t="shared" si="38"/>
        <v>0</v>
      </c>
      <c r="L291" s="84">
        <f t="shared" si="39"/>
        <v>0</v>
      </c>
      <c r="M291" s="84">
        <f t="shared" si="40"/>
        <v>1</v>
      </c>
      <c r="N291" s="84">
        <f t="shared" si="41"/>
        <v>0</v>
      </c>
      <c r="O291" s="84">
        <f t="shared" si="42"/>
        <v>0</v>
      </c>
      <c r="P291" s="15" t="str">
        <f t="shared" si="43"/>
        <v/>
      </c>
      <c r="Q291" s="7">
        <v>1074.8900000000001</v>
      </c>
      <c r="R291" s="11">
        <v>1074.8900000000001</v>
      </c>
      <c r="S291" s="11">
        <v>1074.8900000000001</v>
      </c>
      <c r="T291" s="11">
        <v>1074.8900000000001</v>
      </c>
      <c r="U291" s="11">
        <v>1074.8900000000001</v>
      </c>
      <c r="V291" s="11">
        <v>1074.8900000000001</v>
      </c>
      <c r="W291" s="11">
        <v>1074.8900000000001</v>
      </c>
      <c r="X291" s="11">
        <v>1074.8900000000001</v>
      </c>
      <c r="Y291" s="11">
        <v>1074.8900000000001</v>
      </c>
      <c r="Z291" s="11">
        <v>1074.8900000000001</v>
      </c>
      <c r="AA291" s="11">
        <v>1074.8900000000001</v>
      </c>
      <c r="AB291" s="11">
        <v>1074.8900000000001</v>
      </c>
      <c r="AC291" s="17">
        <v>2000</v>
      </c>
      <c r="AD291" s="17"/>
      <c r="AE291" s="20"/>
    </row>
    <row r="292" spans="1:31" s="5" customFormat="1" ht="27" customHeight="1">
      <c r="A292" s="10">
        <v>291</v>
      </c>
      <c r="B292" s="11" t="s">
        <v>638</v>
      </c>
      <c r="C292" s="12" t="s">
        <v>639</v>
      </c>
      <c r="D292" s="12"/>
      <c r="E292" s="12">
        <v>45270.503981481503</v>
      </c>
      <c r="F292" s="78">
        <f t="shared" si="35"/>
        <v>45261</v>
      </c>
      <c r="G292" s="13" t="s">
        <v>312</v>
      </c>
      <c r="H292" s="15" t="str">
        <f t="shared" si="36"/>
        <v>IPHONE15</v>
      </c>
      <c r="I292" s="13">
        <v>9999</v>
      </c>
      <c r="J292" s="84">
        <f t="shared" si="37"/>
        <v>0</v>
      </c>
      <c r="K292" s="84">
        <f t="shared" si="38"/>
        <v>0</v>
      </c>
      <c r="L292" s="84">
        <f t="shared" si="39"/>
        <v>0</v>
      </c>
      <c r="M292" s="84">
        <f t="shared" si="40"/>
        <v>1</v>
      </c>
      <c r="N292" s="84">
        <f t="shared" si="41"/>
        <v>1</v>
      </c>
      <c r="O292" s="84">
        <f t="shared" si="42"/>
        <v>1</v>
      </c>
      <c r="P292" s="15">
        <f t="shared" si="43"/>
        <v>6399.3300000000017</v>
      </c>
      <c r="Q292" s="7">
        <v>1083.23</v>
      </c>
      <c r="R292" s="11">
        <v>1083.23</v>
      </c>
      <c r="S292" s="11">
        <v>1083.23</v>
      </c>
      <c r="T292" s="11">
        <v>1083.23</v>
      </c>
      <c r="U292" s="11">
        <v>1083.23</v>
      </c>
      <c r="V292" s="11">
        <v>1083.23</v>
      </c>
      <c r="W292" s="17"/>
      <c r="X292" s="17"/>
      <c r="Y292" s="17"/>
      <c r="Z292" s="17"/>
      <c r="AA292" s="17"/>
      <c r="AB292" s="17"/>
      <c r="AC292" s="17">
        <v>2000</v>
      </c>
      <c r="AD292" s="17">
        <v>6499.32</v>
      </c>
      <c r="AE292" s="20"/>
    </row>
    <row r="293" spans="1:31" s="5" customFormat="1" ht="27" customHeight="1">
      <c r="A293" s="10">
        <v>292</v>
      </c>
      <c r="B293" s="11" t="s">
        <v>640</v>
      </c>
      <c r="C293" s="12" t="s">
        <v>641</v>
      </c>
      <c r="D293" s="12"/>
      <c r="E293" s="12">
        <v>45270.578587962998</v>
      </c>
      <c r="F293" s="78">
        <f t="shared" si="35"/>
        <v>45261</v>
      </c>
      <c r="G293" s="13" t="s">
        <v>312</v>
      </c>
      <c r="H293" s="15" t="str">
        <f t="shared" si="36"/>
        <v>IPHONE15</v>
      </c>
      <c r="I293" s="13">
        <v>9999</v>
      </c>
      <c r="J293" s="84">
        <f t="shared" si="37"/>
        <v>0</v>
      </c>
      <c r="K293" s="84">
        <f t="shared" si="38"/>
        <v>0</v>
      </c>
      <c r="L293" s="84">
        <f t="shared" si="39"/>
        <v>0</v>
      </c>
      <c r="M293" s="84">
        <f t="shared" si="40"/>
        <v>0</v>
      </c>
      <c r="N293" s="84">
        <f t="shared" si="41"/>
        <v>0</v>
      </c>
      <c r="O293" s="84">
        <f t="shared" si="42"/>
        <v>0</v>
      </c>
      <c r="P293" s="15" t="str">
        <f t="shared" si="43"/>
        <v/>
      </c>
      <c r="Q293" s="7">
        <v>1074.8900000000001</v>
      </c>
      <c r="R293" s="11">
        <v>1074.8900000000001</v>
      </c>
      <c r="S293" s="11">
        <v>1074.8900000000001</v>
      </c>
      <c r="T293" s="11">
        <v>1074.8900000000001</v>
      </c>
      <c r="U293" s="11">
        <v>1074.8900000000001</v>
      </c>
      <c r="V293" s="11">
        <v>1074.8900000000001</v>
      </c>
      <c r="W293" s="11">
        <v>1074.8900000000001</v>
      </c>
      <c r="X293" s="11">
        <v>1074.8900000000001</v>
      </c>
      <c r="Y293" s="11">
        <v>1074.8900000000001</v>
      </c>
      <c r="Z293" s="11">
        <v>1074.8900000000001</v>
      </c>
      <c r="AA293" s="11">
        <v>1074.8900000000001</v>
      </c>
      <c r="AB293" s="11">
        <v>1074.8900000000001</v>
      </c>
      <c r="AC293" s="17"/>
      <c r="AD293" s="17"/>
      <c r="AE293" s="20"/>
    </row>
    <row r="294" spans="1:31" s="5" customFormat="1" ht="27" customHeight="1">
      <c r="A294" s="10">
        <v>293</v>
      </c>
      <c r="B294" s="11" t="s">
        <v>642</v>
      </c>
      <c r="C294" s="12" t="s">
        <v>643</v>
      </c>
      <c r="D294" s="12"/>
      <c r="E294" s="12">
        <v>45270.582268518498</v>
      </c>
      <c r="F294" s="78">
        <f t="shared" si="35"/>
        <v>45261</v>
      </c>
      <c r="G294" s="13" t="s">
        <v>559</v>
      </c>
      <c r="H294" s="15" t="str">
        <f t="shared" si="36"/>
        <v>IPHONE15</v>
      </c>
      <c r="I294" s="13">
        <v>5999</v>
      </c>
      <c r="J294" s="84">
        <f t="shared" si="37"/>
        <v>0</v>
      </c>
      <c r="K294" s="84">
        <f t="shared" si="38"/>
        <v>0</v>
      </c>
      <c r="L294" s="84">
        <f t="shared" si="39"/>
        <v>0</v>
      </c>
      <c r="M294" s="84">
        <f t="shared" si="40"/>
        <v>0</v>
      </c>
      <c r="N294" s="84">
        <f t="shared" si="41"/>
        <v>0</v>
      </c>
      <c r="O294" s="84">
        <f t="shared" si="42"/>
        <v>0</v>
      </c>
      <c r="P294" s="15" t="str">
        <f t="shared" si="43"/>
        <v/>
      </c>
      <c r="Q294" s="7">
        <v>644.89</v>
      </c>
      <c r="R294" s="11">
        <v>644.89</v>
      </c>
      <c r="S294" s="11">
        <v>644.89</v>
      </c>
      <c r="T294" s="11">
        <v>644.89</v>
      </c>
      <c r="U294" s="11">
        <v>644.89</v>
      </c>
      <c r="V294" s="11">
        <v>644.89</v>
      </c>
      <c r="W294" s="11">
        <v>644.89</v>
      </c>
      <c r="X294" s="11">
        <v>644.89</v>
      </c>
      <c r="Y294" s="11">
        <v>644.89</v>
      </c>
      <c r="Z294" s="11">
        <v>644.89</v>
      </c>
      <c r="AA294" s="11">
        <v>644.89</v>
      </c>
      <c r="AB294" s="7">
        <v>644.89</v>
      </c>
      <c r="AC294" s="17"/>
      <c r="AD294" s="17"/>
      <c r="AE294" s="20"/>
    </row>
    <row r="295" spans="1:31" s="5" customFormat="1" ht="27" customHeight="1">
      <c r="A295" s="10">
        <v>294</v>
      </c>
      <c r="B295" s="11" t="s">
        <v>644</v>
      </c>
      <c r="C295" s="12" t="s">
        <v>645</v>
      </c>
      <c r="D295" s="12"/>
      <c r="E295" s="12">
        <v>45270.600011574097</v>
      </c>
      <c r="F295" s="78">
        <f t="shared" si="35"/>
        <v>45261</v>
      </c>
      <c r="G295" s="13" t="s">
        <v>298</v>
      </c>
      <c r="H295" s="15" t="str">
        <f t="shared" si="36"/>
        <v>IPHONE15</v>
      </c>
      <c r="I295" s="13">
        <v>8999</v>
      </c>
      <c r="J295" s="84">
        <f t="shared" si="37"/>
        <v>0</v>
      </c>
      <c r="K295" s="84">
        <f t="shared" si="38"/>
        <v>0</v>
      </c>
      <c r="L295" s="84">
        <f t="shared" si="39"/>
        <v>0</v>
      </c>
      <c r="M295" s="84">
        <f t="shared" si="40"/>
        <v>0</v>
      </c>
      <c r="N295" s="84">
        <f t="shared" si="41"/>
        <v>0</v>
      </c>
      <c r="O295" s="84">
        <f t="shared" si="42"/>
        <v>0</v>
      </c>
      <c r="P295" s="15" t="str">
        <f t="shared" si="43"/>
        <v/>
      </c>
      <c r="Q295" s="7">
        <v>967.39</v>
      </c>
      <c r="R295" s="11">
        <v>967.39</v>
      </c>
      <c r="S295" s="11">
        <v>967.39</v>
      </c>
      <c r="T295" s="11">
        <v>967.39</v>
      </c>
      <c r="U295" s="11">
        <v>967.39</v>
      </c>
      <c r="V295" s="11">
        <v>967.39</v>
      </c>
      <c r="W295" s="11">
        <v>967.39</v>
      </c>
      <c r="X295" s="11">
        <v>967.39</v>
      </c>
      <c r="Y295" s="11">
        <v>967.39</v>
      </c>
      <c r="Z295" s="11">
        <v>967.39</v>
      </c>
      <c r="AA295" s="11">
        <v>967.39</v>
      </c>
      <c r="AB295" s="7">
        <v>967.39</v>
      </c>
      <c r="AC295" s="17"/>
      <c r="AD295" s="17"/>
      <c r="AE295" s="20"/>
    </row>
    <row r="296" spans="1:31" s="5" customFormat="1" ht="27" customHeight="1">
      <c r="A296" s="10">
        <v>295</v>
      </c>
      <c r="B296" s="11" t="s">
        <v>646</v>
      </c>
      <c r="C296" s="12" t="s">
        <v>647</v>
      </c>
      <c r="D296" s="12"/>
      <c r="E296" s="12">
        <v>45270.695231481499</v>
      </c>
      <c r="F296" s="78">
        <f t="shared" si="35"/>
        <v>45261</v>
      </c>
      <c r="G296" s="13" t="s">
        <v>298</v>
      </c>
      <c r="H296" s="15" t="str">
        <f t="shared" si="36"/>
        <v>IPHONE15</v>
      </c>
      <c r="I296" s="13">
        <v>8999</v>
      </c>
      <c r="J296" s="84">
        <f t="shared" si="37"/>
        <v>0</v>
      </c>
      <c r="K296" s="84">
        <f t="shared" si="38"/>
        <v>0</v>
      </c>
      <c r="L296" s="84">
        <f t="shared" si="39"/>
        <v>0</v>
      </c>
      <c r="M296" s="84">
        <f t="shared" si="40"/>
        <v>0</v>
      </c>
      <c r="N296" s="84">
        <f t="shared" si="41"/>
        <v>0</v>
      </c>
      <c r="O296" s="84">
        <f t="shared" si="42"/>
        <v>0</v>
      </c>
      <c r="P296" s="15" t="str">
        <f t="shared" si="43"/>
        <v/>
      </c>
      <c r="Q296" s="7">
        <v>967.39</v>
      </c>
      <c r="R296" s="11">
        <v>967.39</v>
      </c>
      <c r="S296" s="11">
        <v>967.39</v>
      </c>
      <c r="T296" s="11">
        <v>967.39</v>
      </c>
      <c r="U296" s="11">
        <v>967.39</v>
      </c>
      <c r="V296" s="11">
        <v>967.39</v>
      </c>
      <c r="W296" s="11">
        <v>967.39</v>
      </c>
      <c r="X296" s="11">
        <v>967.39</v>
      </c>
      <c r="Y296" s="11">
        <v>967.39</v>
      </c>
      <c r="Z296" s="11">
        <v>967.39</v>
      </c>
      <c r="AA296" s="11">
        <v>967.39</v>
      </c>
      <c r="AB296" s="11">
        <v>967.39</v>
      </c>
      <c r="AC296" s="17"/>
      <c r="AD296" s="17"/>
      <c r="AE296" s="20"/>
    </row>
    <row r="297" spans="1:31" s="5" customFormat="1" ht="27" customHeight="1">
      <c r="A297" s="10">
        <v>296</v>
      </c>
      <c r="B297" s="11" t="s">
        <v>648</v>
      </c>
      <c r="C297" s="12" t="s">
        <v>649</v>
      </c>
      <c r="D297" s="12"/>
      <c r="E297" s="12">
        <v>45270.774270833303</v>
      </c>
      <c r="F297" s="78">
        <f t="shared" si="35"/>
        <v>45261</v>
      </c>
      <c r="G297" s="13" t="s">
        <v>650</v>
      </c>
      <c r="H297" s="15" t="str">
        <f t="shared" si="36"/>
        <v>其他</v>
      </c>
      <c r="I297" s="13">
        <v>8999</v>
      </c>
      <c r="J297" s="84">
        <f t="shared" si="37"/>
        <v>0</v>
      </c>
      <c r="K297" s="84">
        <f t="shared" si="38"/>
        <v>0</v>
      </c>
      <c r="L297" s="84">
        <f t="shared" si="39"/>
        <v>0</v>
      </c>
      <c r="M297" s="84">
        <f t="shared" si="40"/>
        <v>0</v>
      </c>
      <c r="N297" s="84">
        <f t="shared" si="41"/>
        <v>1</v>
      </c>
      <c r="O297" s="84">
        <f t="shared" si="42"/>
        <v>0</v>
      </c>
      <c r="P297" s="15">
        <f t="shared" si="43"/>
        <v>4499.55</v>
      </c>
      <c r="Q297" s="7">
        <v>592.42999999999995</v>
      </c>
      <c r="R297" s="11">
        <v>592.42999999999995</v>
      </c>
      <c r="S297" s="11">
        <v>592.42999999999995</v>
      </c>
      <c r="T297" s="11">
        <v>592.42999999999995</v>
      </c>
      <c r="U297" s="11">
        <v>592.42999999999995</v>
      </c>
      <c r="V297" s="11">
        <v>592.42999999999995</v>
      </c>
      <c r="W297" s="11">
        <v>592.42999999999995</v>
      </c>
      <c r="X297" s="11">
        <v>592.42999999999995</v>
      </c>
      <c r="Y297" s="11">
        <v>592.42999999999995</v>
      </c>
      <c r="Z297" s="11">
        <v>592.42999999999995</v>
      </c>
      <c r="AA297" s="11">
        <v>592.42999999999995</v>
      </c>
      <c r="AB297" s="11">
        <v>592.42999999999995</v>
      </c>
      <c r="AC297" s="17"/>
      <c r="AD297" s="17" t="s">
        <v>507</v>
      </c>
      <c r="AE297" s="20"/>
    </row>
    <row r="298" spans="1:31" s="5" customFormat="1" ht="27" customHeight="1">
      <c r="A298" s="10">
        <v>297</v>
      </c>
      <c r="B298" s="11" t="s">
        <v>651</v>
      </c>
      <c r="C298" s="12" t="s">
        <v>652</v>
      </c>
      <c r="D298" s="12"/>
      <c r="E298" s="12">
        <v>45270.784108796302</v>
      </c>
      <c r="F298" s="78">
        <f t="shared" si="35"/>
        <v>45261</v>
      </c>
      <c r="G298" s="13" t="s">
        <v>298</v>
      </c>
      <c r="H298" s="15" t="str">
        <f t="shared" si="36"/>
        <v>IPHONE15</v>
      </c>
      <c r="I298" s="13">
        <v>8999</v>
      </c>
      <c r="J298" s="84">
        <f t="shared" si="37"/>
        <v>0</v>
      </c>
      <c r="K298" s="84">
        <f t="shared" si="38"/>
        <v>0</v>
      </c>
      <c r="L298" s="84">
        <f t="shared" si="39"/>
        <v>0</v>
      </c>
      <c r="M298" s="84">
        <f t="shared" si="40"/>
        <v>0</v>
      </c>
      <c r="N298" s="84">
        <f t="shared" si="41"/>
        <v>0</v>
      </c>
      <c r="O298" s="84">
        <f t="shared" si="42"/>
        <v>0</v>
      </c>
      <c r="P298" s="15" t="str">
        <f t="shared" si="43"/>
        <v/>
      </c>
      <c r="Q298" s="7">
        <v>967.39</v>
      </c>
      <c r="R298" s="11">
        <v>967.39</v>
      </c>
      <c r="S298" s="11">
        <v>967.39</v>
      </c>
      <c r="T298" s="11">
        <v>967.39</v>
      </c>
      <c r="U298" s="11">
        <v>967.39</v>
      </c>
      <c r="V298" s="11">
        <v>967.39</v>
      </c>
      <c r="W298" s="11">
        <v>967.39</v>
      </c>
      <c r="X298" s="11">
        <v>967.39</v>
      </c>
      <c r="Y298" s="11">
        <v>967.39</v>
      </c>
      <c r="Z298" s="11">
        <v>967.39</v>
      </c>
      <c r="AA298" s="11">
        <v>967.39</v>
      </c>
      <c r="AB298" s="7">
        <v>967.39</v>
      </c>
      <c r="AC298" s="17"/>
      <c r="AD298" s="17"/>
      <c r="AE298" s="20"/>
    </row>
    <row r="299" spans="1:31" s="5" customFormat="1" ht="27" customHeight="1">
      <c r="A299" s="10">
        <v>298</v>
      </c>
      <c r="B299" s="34" t="s">
        <v>653</v>
      </c>
      <c r="C299" s="10" t="s">
        <v>654</v>
      </c>
      <c r="D299" s="35"/>
      <c r="E299" s="36">
        <v>45271.317731481497</v>
      </c>
      <c r="F299" s="79">
        <f t="shared" si="35"/>
        <v>45261</v>
      </c>
      <c r="G299" s="36" t="s">
        <v>312</v>
      </c>
      <c r="H299" s="15" t="str">
        <f t="shared" si="36"/>
        <v>IPHONE15</v>
      </c>
      <c r="I299" s="35">
        <v>9999</v>
      </c>
      <c r="J299" s="84">
        <f t="shared" si="37"/>
        <v>0</v>
      </c>
      <c r="K299" s="84">
        <f t="shared" si="38"/>
        <v>0</v>
      </c>
      <c r="L299" s="84">
        <f t="shared" si="39"/>
        <v>0</v>
      </c>
      <c r="M299" s="84">
        <f t="shared" si="40"/>
        <v>1</v>
      </c>
      <c r="N299" s="84">
        <f t="shared" si="41"/>
        <v>1</v>
      </c>
      <c r="O299" s="84">
        <f t="shared" si="42"/>
        <v>0</v>
      </c>
      <c r="P299" s="15">
        <f t="shared" si="43"/>
        <v>4999.4900000000025</v>
      </c>
      <c r="Q299" s="7">
        <v>458.27</v>
      </c>
      <c r="R299" s="34">
        <v>676.45</v>
      </c>
      <c r="S299" s="34">
        <v>676.45</v>
      </c>
      <c r="T299" s="34">
        <v>676.45</v>
      </c>
      <c r="U299" s="34">
        <v>676.45</v>
      </c>
      <c r="V299" s="34">
        <v>676.45</v>
      </c>
      <c r="W299" s="34">
        <v>676.45</v>
      </c>
      <c r="X299" s="34">
        <v>676.45</v>
      </c>
      <c r="Y299" s="34">
        <v>676.45</v>
      </c>
      <c r="Z299" s="34">
        <v>676.45</v>
      </c>
      <c r="AA299" s="34">
        <v>676.45</v>
      </c>
      <c r="AB299" s="34">
        <v>676.45</v>
      </c>
      <c r="AC299" s="17">
        <v>1500</v>
      </c>
      <c r="AD299" s="17">
        <v>4999.47</v>
      </c>
      <c r="AE299" s="20"/>
    </row>
    <row r="300" spans="1:31" s="5" customFormat="1" ht="27" customHeight="1">
      <c r="A300" s="10">
        <v>299</v>
      </c>
      <c r="B300" s="34" t="s">
        <v>655</v>
      </c>
      <c r="C300" s="10" t="s">
        <v>656</v>
      </c>
      <c r="D300" s="35"/>
      <c r="E300" s="36">
        <v>45271.469189814801</v>
      </c>
      <c r="F300" s="79">
        <f t="shared" si="35"/>
        <v>45261</v>
      </c>
      <c r="G300" s="36" t="s">
        <v>312</v>
      </c>
      <c r="H300" s="15" t="str">
        <f t="shared" si="36"/>
        <v>IPHONE15</v>
      </c>
      <c r="I300" s="35">
        <v>9999</v>
      </c>
      <c r="J300" s="84">
        <f t="shared" si="37"/>
        <v>0</v>
      </c>
      <c r="K300" s="84">
        <f t="shared" si="38"/>
        <v>0</v>
      </c>
      <c r="L300" s="84">
        <f t="shared" si="39"/>
        <v>0</v>
      </c>
      <c r="M300" s="84">
        <f t="shared" si="40"/>
        <v>1</v>
      </c>
      <c r="N300" s="84">
        <f t="shared" si="41"/>
        <v>0</v>
      </c>
      <c r="O300" s="84">
        <f t="shared" si="42"/>
        <v>0</v>
      </c>
      <c r="P300" s="15" t="str">
        <f t="shared" si="43"/>
        <v/>
      </c>
      <c r="Q300" s="7">
        <v>873.89</v>
      </c>
      <c r="R300" s="34">
        <v>1093.07</v>
      </c>
      <c r="S300" s="34">
        <v>1093.07</v>
      </c>
      <c r="T300" s="34">
        <v>1093.07</v>
      </c>
      <c r="U300" s="34">
        <v>1093.07</v>
      </c>
      <c r="V300" s="34">
        <v>1093.07</v>
      </c>
      <c r="W300" s="34">
        <v>1093.07</v>
      </c>
      <c r="X300" s="34">
        <v>1093.07</v>
      </c>
      <c r="Y300" s="34">
        <v>1093.07</v>
      </c>
      <c r="Z300" s="34">
        <v>1093.07</v>
      </c>
      <c r="AA300" s="34">
        <v>1093.07</v>
      </c>
      <c r="AB300" s="34">
        <v>1093.07</v>
      </c>
      <c r="AC300" s="17">
        <v>1700</v>
      </c>
      <c r="AD300" s="17"/>
      <c r="AE300" s="20"/>
    </row>
    <row r="301" spans="1:31" s="5" customFormat="1" ht="27" customHeight="1">
      <c r="A301" s="10">
        <v>300</v>
      </c>
      <c r="B301" s="34" t="s">
        <v>657</v>
      </c>
      <c r="C301" s="10" t="s">
        <v>658</v>
      </c>
      <c r="D301" s="35"/>
      <c r="E301" s="36">
        <v>45271.559629629599</v>
      </c>
      <c r="F301" s="79">
        <f t="shared" si="35"/>
        <v>45261</v>
      </c>
      <c r="G301" s="36" t="s">
        <v>312</v>
      </c>
      <c r="H301" s="15" t="str">
        <f t="shared" si="36"/>
        <v>IPHONE15</v>
      </c>
      <c r="I301" s="35">
        <v>9999</v>
      </c>
      <c r="J301" s="84">
        <f t="shared" si="37"/>
        <v>0</v>
      </c>
      <c r="K301" s="84">
        <f t="shared" si="38"/>
        <v>0</v>
      </c>
      <c r="L301" s="84">
        <f t="shared" si="39"/>
        <v>0</v>
      </c>
      <c r="M301" s="84">
        <f t="shared" si="40"/>
        <v>0</v>
      </c>
      <c r="N301" s="84">
        <f t="shared" si="41"/>
        <v>0</v>
      </c>
      <c r="O301" s="84">
        <f t="shared" si="42"/>
        <v>0</v>
      </c>
      <c r="P301" s="15" t="str">
        <f t="shared" si="43"/>
        <v/>
      </c>
      <c r="Q301" s="7">
        <v>1074.8900000000001</v>
      </c>
      <c r="R301" s="34">
        <v>1074.8900000000001</v>
      </c>
      <c r="S301" s="34">
        <v>1074.8900000000001</v>
      </c>
      <c r="T301" s="34">
        <v>1074.8900000000001</v>
      </c>
      <c r="U301" s="34">
        <v>1074.8900000000001</v>
      </c>
      <c r="V301" s="34">
        <v>1074.8900000000001</v>
      </c>
      <c r="W301" s="34">
        <v>1074.8900000000001</v>
      </c>
      <c r="X301" s="34">
        <v>1074.8900000000001</v>
      </c>
      <c r="Y301" s="34">
        <v>1074.8900000000001</v>
      </c>
      <c r="Z301" s="34">
        <v>1074.8900000000001</v>
      </c>
      <c r="AA301" s="34">
        <v>1074.8900000000001</v>
      </c>
      <c r="AB301" s="7">
        <v>1074.8900000000001</v>
      </c>
      <c r="AC301" s="17"/>
      <c r="AD301" s="17"/>
      <c r="AE301" s="20"/>
    </row>
    <row r="302" spans="1:31" s="5" customFormat="1" ht="27" customHeight="1">
      <c r="A302" s="10">
        <v>301</v>
      </c>
      <c r="B302" s="34" t="s">
        <v>659</v>
      </c>
      <c r="C302" s="10" t="s">
        <v>660</v>
      </c>
      <c r="D302" s="35"/>
      <c r="E302" s="36">
        <v>45271.564212963</v>
      </c>
      <c r="F302" s="79">
        <f t="shared" si="35"/>
        <v>45261</v>
      </c>
      <c r="G302" s="36" t="s">
        <v>312</v>
      </c>
      <c r="H302" s="15" t="str">
        <f t="shared" si="36"/>
        <v>IPHONE15</v>
      </c>
      <c r="I302" s="35">
        <v>9999</v>
      </c>
      <c r="J302" s="84">
        <f t="shared" si="37"/>
        <v>0</v>
      </c>
      <c r="K302" s="84">
        <f t="shared" si="38"/>
        <v>0</v>
      </c>
      <c r="L302" s="84">
        <f t="shared" si="39"/>
        <v>0</v>
      </c>
      <c r="M302" s="84">
        <f t="shared" si="40"/>
        <v>0</v>
      </c>
      <c r="N302" s="84">
        <f t="shared" si="41"/>
        <v>0</v>
      </c>
      <c r="O302" s="84">
        <f t="shared" si="42"/>
        <v>0</v>
      </c>
      <c r="P302" s="15" t="str">
        <f t="shared" si="43"/>
        <v/>
      </c>
      <c r="Q302" s="7">
        <v>1074.8900000000001</v>
      </c>
      <c r="R302" s="34">
        <v>1074.8900000000001</v>
      </c>
      <c r="S302" s="34">
        <v>1074.8900000000001</v>
      </c>
      <c r="T302" s="34">
        <v>1074.8900000000001</v>
      </c>
      <c r="U302" s="34">
        <v>1074.8900000000001</v>
      </c>
      <c r="V302" s="34">
        <v>1074.8900000000001</v>
      </c>
      <c r="W302" s="34">
        <v>1074.8900000000001</v>
      </c>
      <c r="X302" s="34">
        <v>1074.8900000000001</v>
      </c>
      <c r="Y302" s="34">
        <v>1074.8900000000001</v>
      </c>
      <c r="Z302" s="34">
        <v>1074.8900000000001</v>
      </c>
      <c r="AA302" s="34">
        <v>1074.8900000000001</v>
      </c>
      <c r="AB302" s="7">
        <v>1074.8900000000001</v>
      </c>
      <c r="AC302" s="17"/>
      <c r="AD302" s="17"/>
      <c r="AE302" s="20"/>
    </row>
    <row r="303" spans="1:31" s="5" customFormat="1" ht="27" customHeight="1">
      <c r="A303" s="10">
        <v>302</v>
      </c>
      <c r="B303" s="34" t="s">
        <v>661</v>
      </c>
      <c r="C303" s="10" t="s">
        <v>662</v>
      </c>
      <c r="D303" s="35"/>
      <c r="E303" s="36">
        <v>45271.618113425902</v>
      </c>
      <c r="F303" s="79">
        <f t="shared" si="35"/>
        <v>45261</v>
      </c>
      <c r="G303" s="36" t="s">
        <v>312</v>
      </c>
      <c r="H303" s="15" t="str">
        <f t="shared" si="36"/>
        <v>IPHONE15</v>
      </c>
      <c r="I303" s="35">
        <v>9999</v>
      </c>
      <c r="J303" s="84">
        <f t="shared" si="37"/>
        <v>0</v>
      </c>
      <c r="K303" s="84">
        <f t="shared" si="38"/>
        <v>0</v>
      </c>
      <c r="L303" s="84">
        <f t="shared" si="39"/>
        <v>1</v>
      </c>
      <c r="M303" s="84">
        <f t="shared" si="40"/>
        <v>1</v>
      </c>
      <c r="N303" s="84">
        <f t="shared" si="41"/>
        <v>1</v>
      </c>
      <c r="O303" s="84">
        <f t="shared" si="42"/>
        <v>0</v>
      </c>
      <c r="P303" s="15">
        <f t="shared" si="43"/>
        <v>4999.49</v>
      </c>
      <c r="Q303" s="7">
        <v>1</v>
      </c>
      <c r="R303" s="34">
        <v>718.02</v>
      </c>
      <c r="S303" s="34">
        <v>718.02</v>
      </c>
      <c r="T303" s="34">
        <v>718.02</v>
      </c>
      <c r="U303" s="34">
        <v>718.02</v>
      </c>
      <c r="V303" s="34">
        <v>718.02</v>
      </c>
      <c r="W303" s="34">
        <v>718.02</v>
      </c>
      <c r="X303" s="34">
        <v>718.02</v>
      </c>
      <c r="Y303" s="34">
        <v>718.02</v>
      </c>
      <c r="Z303" s="34">
        <v>718.02</v>
      </c>
      <c r="AA303" s="34">
        <v>718.02</v>
      </c>
      <c r="AB303" s="7">
        <v>718.02</v>
      </c>
      <c r="AC303" s="17">
        <v>1500</v>
      </c>
      <c r="AD303" s="17">
        <v>4999.47</v>
      </c>
      <c r="AE303" s="20"/>
    </row>
    <row r="304" spans="1:31" s="5" customFormat="1" ht="27" customHeight="1">
      <c r="A304" s="10">
        <v>303</v>
      </c>
      <c r="B304" s="34" t="s">
        <v>663</v>
      </c>
      <c r="C304" s="10" t="s">
        <v>664</v>
      </c>
      <c r="D304" s="35"/>
      <c r="E304" s="36">
        <v>45271.620289351798</v>
      </c>
      <c r="F304" s="79">
        <f t="shared" si="35"/>
        <v>45261</v>
      </c>
      <c r="G304" s="36" t="s">
        <v>665</v>
      </c>
      <c r="H304" s="15" t="str">
        <f t="shared" si="36"/>
        <v>IPHONE15</v>
      </c>
      <c r="I304" s="35">
        <v>8999</v>
      </c>
      <c r="J304" s="84">
        <f t="shared" si="37"/>
        <v>0</v>
      </c>
      <c r="K304" s="84">
        <f t="shared" si="38"/>
        <v>0</v>
      </c>
      <c r="L304" s="84">
        <f t="shared" si="39"/>
        <v>0</v>
      </c>
      <c r="M304" s="84">
        <f t="shared" si="40"/>
        <v>0</v>
      </c>
      <c r="N304" s="84">
        <f t="shared" si="41"/>
        <v>0</v>
      </c>
      <c r="O304" s="84">
        <f t="shared" si="42"/>
        <v>0</v>
      </c>
      <c r="P304" s="15" t="str">
        <f t="shared" si="43"/>
        <v/>
      </c>
      <c r="Q304" s="7">
        <v>967.39</v>
      </c>
      <c r="R304" s="34">
        <v>967.39</v>
      </c>
      <c r="S304" s="34">
        <v>967.39</v>
      </c>
      <c r="T304" s="34">
        <v>967.39</v>
      </c>
      <c r="U304" s="34">
        <v>967.39</v>
      </c>
      <c r="V304" s="34">
        <v>967.39</v>
      </c>
      <c r="W304" s="34">
        <v>967.39</v>
      </c>
      <c r="X304" s="34">
        <v>967.39</v>
      </c>
      <c r="Y304" s="34">
        <v>967.39</v>
      </c>
      <c r="Z304" s="34">
        <v>967.39</v>
      </c>
      <c r="AA304" s="34">
        <v>967.39</v>
      </c>
      <c r="AB304" s="7">
        <v>967.39</v>
      </c>
      <c r="AC304" s="17"/>
      <c r="AD304" s="17"/>
      <c r="AE304" s="20"/>
    </row>
    <row r="305" spans="1:31" s="5" customFormat="1" ht="27" customHeight="1">
      <c r="A305" s="10">
        <v>304</v>
      </c>
      <c r="B305" s="34" t="s">
        <v>666</v>
      </c>
      <c r="C305" s="10" t="s">
        <v>667</v>
      </c>
      <c r="D305" s="35"/>
      <c r="E305" s="36">
        <v>45271.643032407403</v>
      </c>
      <c r="F305" s="79">
        <f t="shared" si="35"/>
        <v>45261</v>
      </c>
      <c r="G305" s="36" t="s">
        <v>665</v>
      </c>
      <c r="H305" s="15" t="str">
        <f t="shared" si="36"/>
        <v>IPHONE15</v>
      </c>
      <c r="I305" s="35">
        <v>8999</v>
      </c>
      <c r="J305" s="84">
        <f t="shared" si="37"/>
        <v>0</v>
      </c>
      <c r="K305" s="84">
        <f t="shared" si="38"/>
        <v>0</v>
      </c>
      <c r="L305" s="84">
        <f t="shared" si="39"/>
        <v>0</v>
      </c>
      <c r="M305" s="84">
        <f t="shared" si="40"/>
        <v>0</v>
      </c>
      <c r="N305" s="84">
        <f t="shared" si="41"/>
        <v>0</v>
      </c>
      <c r="O305" s="84">
        <f t="shared" si="42"/>
        <v>0</v>
      </c>
      <c r="P305" s="15" t="str">
        <f t="shared" si="43"/>
        <v/>
      </c>
      <c r="Q305" s="7">
        <v>967.39</v>
      </c>
      <c r="R305" s="34">
        <v>967.39</v>
      </c>
      <c r="S305" s="34">
        <v>967.39</v>
      </c>
      <c r="T305" s="34">
        <v>967.39</v>
      </c>
      <c r="U305" s="34">
        <v>967.39</v>
      </c>
      <c r="V305" s="34">
        <v>967.39</v>
      </c>
      <c r="W305" s="34">
        <v>967.39</v>
      </c>
      <c r="X305" s="34">
        <v>967.39</v>
      </c>
      <c r="Y305" s="34">
        <v>967.39</v>
      </c>
      <c r="Z305" s="34">
        <v>967.39</v>
      </c>
      <c r="AA305" s="34">
        <v>967.39</v>
      </c>
      <c r="AB305" s="7">
        <v>967.39</v>
      </c>
      <c r="AC305" s="17"/>
      <c r="AD305" s="17"/>
      <c r="AE305" s="20"/>
    </row>
    <row r="306" spans="1:31" s="5" customFormat="1" ht="27" customHeight="1">
      <c r="A306" s="10">
        <v>305</v>
      </c>
      <c r="B306" s="34" t="s">
        <v>668</v>
      </c>
      <c r="C306" s="10" t="s">
        <v>669</v>
      </c>
      <c r="D306" s="35"/>
      <c r="E306" s="36">
        <v>45271.646527777797</v>
      </c>
      <c r="F306" s="79">
        <f t="shared" si="35"/>
        <v>45261</v>
      </c>
      <c r="G306" s="36" t="s">
        <v>312</v>
      </c>
      <c r="H306" s="15" t="str">
        <f t="shared" si="36"/>
        <v>IPHONE15</v>
      </c>
      <c r="I306" s="35">
        <v>9999</v>
      </c>
      <c r="J306" s="84">
        <f t="shared" si="37"/>
        <v>0</v>
      </c>
      <c r="K306" s="84">
        <f t="shared" si="38"/>
        <v>0</v>
      </c>
      <c r="L306" s="84">
        <f t="shared" si="39"/>
        <v>0</v>
      </c>
      <c r="M306" s="84">
        <f t="shared" si="40"/>
        <v>1</v>
      </c>
      <c r="N306" s="84">
        <f t="shared" si="41"/>
        <v>0</v>
      </c>
      <c r="O306" s="84">
        <f t="shared" si="42"/>
        <v>0</v>
      </c>
      <c r="P306" s="15" t="str">
        <f t="shared" si="43"/>
        <v/>
      </c>
      <c r="Q306" s="7">
        <v>1074.8900000000001</v>
      </c>
      <c r="R306" s="34">
        <v>1074.8900000000001</v>
      </c>
      <c r="S306" s="34">
        <v>1074.8900000000001</v>
      </c>
      <c r="T306" s="34">
        <v>1074.8900000000001</v>
      </c>
      <c r="U306" s="34">
        <v>1074.8900000000001</v>
      </c>
      <c r="V306" s="34">
        <v>1074.8900000000001</v>
      </c>
      <c r="W306" s="34">
        <v>1074.8900000000001</v>
      </c>
      <c r="X306" s="34">
        <v>1074.8900000000001</v>
      </c>
      <c r="Y306" s="34">
        <v>1074.8900000000001</v>
      </c>
      <c r="Z306" s="34">
        <v>1074.8900000000001</v>
      </c>
      <c r="AA306" s="34">
        <v>1074.8900000000001</v>
      </c>
      <c r="AB306" s="34">
        <v>1074.8900000000001</v>
      </c>
      <c r="AC306" s="17">
        <v>2000</v>
      </c>
      <c r="AD306" s="17"/>
      <c r="AE306" s="20"/>
    </row>
    <row r="307" spans="1:31" s="5" customFormat="1" ht="27" customHeight="1">
      <c r="A307" s="10">
        <v>306</v>
      </c>
      <c r="B307" s="34" t="s">
        <v>670</v>
      </c>
      <c r="C307" s="10" t="s">
        <v>671</v>
      </c>
      <c r="D307" s="35"/>
      <c r="E307" s="36">
        <v>45271.657199074099</v>
      </c>
      <c r="F307" s="79">
        <f t="shared" si="35"/>
        <v>45261</v>
      </c>
      <c r="G307" s="36" t="s">
        <v>312</v>
      </c>
      <c r="H307" s="15" t="str">
        <f t="shared" si="36"/>
        <v>IPHONE15</v>
      </c>
      <c r="I307" s="35">
        <v>9999</v>
      </c>
      <c r="J307" s="84">
        <f t="shared" si="37"/>
        <v>0</v>
      </c>
      <c r="K307" s="84">
        <f t="shared" si="38"/>
        <v>0</v>
      </c>
      <c r="L307" s="84">
        <f t="shared" si="39"/>
        <v>0</v>
      </c>
      <c r="M307" s="84">
        <f t="shared" si="40"/>
        <v>0</v>
      </c>
      <c r="N307" s="84">
        <f t="shared" si="41"/>
        <v>0</v>
      </c>
      <c r="O307" s="84">
        <f t="shared" si="42"/>
        <v>0</v>
      </c>
      <c r="P307" s="15" t="str">
        <f t="shared" si="43"/>
        <v/>
      </c>
      <c r="Q307" s="7">
        <v>1074.8900000000001</v>
      </c>
      <c r="R307" s="34">
        <v>1074.8900000000001</v>
      </c>
      <c r="S307" s="34">
        <v>1074.8900000000001</v>
      </c>
      <c r="T307" s="34">
        <v>1074.8900000000001</v>
      </c>
      <c r="U307" s="34">
        <v>1074.8900000000001</v>
      </c>
      <c r="V307" s="34">
        <v>1074.8900000000001</v>
      </c>
      <c r="W307" s="34">
        <v>1074.8900000000001</v>
      </c>
      <c r="X307" s="34">
        <v>1074.8900000000001</v>
      </c>
      <c r="Y307" s="34">
        <v>1074.8900000000001</v>
      </c>
      <c r="Z307" s="34">
        <v>1074.8900000000001</v>
      </c>
      <c r="AA307" s="34">
        <v>1074.8900000000001</v>
      </c>
      <c r="AB307" s="7">
        <v>1074.8900000000001</v>
      </c>
      <c r="AC307" s="17"/>
      <c r="AD307" s="17"/>
      <c r="AE307" s="20"/>
    </row>
    <row r="308" spans="1:31" s="5" customFormat="1" ht="27" customHeight="1">
      <c r="A308" s="10">
        <v>307</v>
      </c>
      <c r="B308" s="34" t="s">
        <v>672</v>
      </c>
      <c r="C308" s="10" t="s">
        <v>673</v>
      </c>
      <c r="D308" s="35"/>
      <c r="E308" s="36">
        <v>45271.698356481502</v>
      </c>
      <c r="F308" s="79">
        <f t="shared" si="35"/>
        <v>45261</v>
      </c>
      <c r="G308" s="36" t="s">
        <v>312</v>
      </c>
      <c r="H308" s="15" t="str">
        <f t="shared" si="36"/>
        <v>IPHONE15</v>
      </c>
      <c r="I308" s="35">
        <v>9999</v>
      </c>
      <c r="J308" s="84">
        <f t="shared" si="37"/>
        <v>0</v>
      </c>
      <c r="K308" s="84">
        <f t="shared" si="38"/>
        <v>0</v>
      </c>
      <c r="L308" s="84">
        <f t="shared" si="39"/>
        <v>0</v>
      </c>
      <c r="M308" s="84">
        <f t="shared" si="40"/>
        <v>1</v>
      </c>
      <c r="N308" s="84">
        <f t="shared" si="41"/>
        <v>1</v>
      </c>
      <c r="O308" s="84">
        <f t="shared" si="42"/>
        <v>0</v>
      </c>
      <c r="P308" s="15">
        <f t="shared" si="43"/>
        <v>4500.49</v>
      </c>
      <c r="Q308" s="7">
        <v>500</v>
      </c>
      <c r="R308" s="34">
        <v>718.02</v>
      </c>
      <c r="S308" s="34">
        <v>718.02</v>
      </c>
      <c r="T308" s="34">
        <v>718.02</v>
      </c>
      <c r="U308" s="34">
        <v>718.02</v>
      </c>
      <c r="V308" s="34">
        <v>718.02</v>
      </c>
      <c r="W308" s="34">
        <v>718.02</v>
      </c>
      <c r="X308" s="34">
        <v>718.02</v>
      </c>
      <c r="Y308" s="34">
        <v>718.02</v>
      </c>
      <c r="Z308" s="34">
        <v>718.02</v>
      </c>
      <c r="AA308" s="34">
        <v>718.02</v>
      </c>
      <c r="AB308" s="34">
        <v>718.02</v>
      </c>
      <c r="AC308" s="17">
        <v>1600</v>
      </c>
      <c r="AD308" s="17">
        <v>4999.47</v>
      </c>
      <c r="AE308" s="20"/>
    </row>
    <row r="309" spans="1:31" s="5" customFormat="1" ht="27" customHeight="1">
      <c r="A309" s="10">
        <v>308</v>
      </c>
      <c r="B309" s="11" t="s">
        <v>674</v>
      </c>
      <c r="C309" s="12" t="s">
        <v>675</v>
      </c>
      <c r="D309" s="12"/>
      <c r="E309" s="12">
        <v>45272.350451388898</v>
      </c>
      <c r="F309" s="78">
        <f t="shared" si="35"/>
        <v>45261</v>
      </c>
      <c r="G309" s="13" t="s">
        <v>298</v>
      </c>
      <c r="H309" s="15" t="str">
        <f t="shared" si="36"/>
        <v>IPHONE15</v>
      </c>
      <c r="I309" s="13">
        <v>8999</v>
      </c>
      <c r="J309" s="84">
        <f t="shared" si="37"/>
        <v>0</v>
      </c>
      <c r="K309" s="84">
        <f t="shared" si="38"/>
        <v>0</v>
      </c>
      <c r="L309" s="84">
        <f t="shared" si="39"/>
        <v>0</v>
      </c>
      <c r="M309" s="84">
        <f t="shared" si="40"/>
        <v>0</v>
      </c>
      <c r="N309" s="84">
        <f t="shared" si="41"/>
        <v>0</v>
      </c>
      <c r="O309" s="84">
        <f t="shared" si="42"/>
        <v>0</v>
      </c>
      <c r="P309" s="15" t="str">
        <f t="shared" si="43"/>
        <v/>
      </c>
      <c r="Q309" s="7">
        <v>967.39</v>
      </c>
      <c r="R309" s="11">
        <v>967.39</v>
      </c>
      <c r="S309" s="11">
        <v>967.39</v>
      </c>
      <c r="T309" s="11">
        <v>967.39</v>
      </c>
      <c r="U309" s="11">
        <v>967.39</v>
      </c>
      <c r="V309" s="11">
        <v>967.39</v>
      </c>
      <c r="W309" s="11">
        <v>967.39</v>
      </c>
      <c r="X309" s="11">
        <v>967.39</v>
      </c>
      <c r="Y309" s="11">
        <v>967.39</v>
      </c>
      <c r="Z309" s="11">
        <v>967.39</v>
      </c>
      <c r="AA309" s="11">
        <v>967.39</v>
      </c>
      <c r="AB309" s="7">
        <v>967.39</v>
      </c>
      <c r="AC309" s="17"/>
      <c r="AD309" s="17"/>
      <c r="AE309" s="20"/>
    </row>
    <row r="310" spans="1:31" s="5" customFormat="1" ht="27" customHeight="1">
      <c r="A310" s="10">
        <v>309</v>
      </c>
      <c r="B310" s="11" t="s">
        <v>676</v>
      </c>
      <c r="C310" s="12" t="s">
        <v>677</v>
      </c>
      <c r="D310" s="12"/>
      <c r="E310" s="12">
        <v>45272.466087963003</v>
      </c>
      <c r="F310" s="78">
        <f t="shared" si="35"/>
        <v>45261</v>
      </c>
      <c r="G310" s="13" t="s">
        <v>312</v>
      </c>
      <c r="H310" s="15" t="str">
        <f t="shared" si="36"/>
        <v>IPHONE15</v>
      </c>
      <c r="I310" s="13">
        <v>9999</v>
      </c>
      <c r="J310" s="84">
        <f t="shared" si="37"/>
        <v>0</v>
      </c>
      <c r="K310" s="84">
        <f t="shared" si="38"/>
        <v>0</v>
      </c>
      <c r="L310" s="84">
        <f t="shared" si="39"/>
        <v>0</v>
      </c>
      <c r="M310" s="84">
        <f t="shared" si="40"/>
        <v>0</v>
      </c>
      <c r="N310" s="84">
        <f t="shared" si="41"/>
        <v>0</v>
      </c>
      <c r="O310" s="84">
        <f t="shared" si="42"/>
        <v>0</v>
      </c>
      <c r="P310" s="15" t="str">
        <f t="shared" si="43"/>
        <v/>
      </c>
      <c r="Q310" s="7">
        <v>1074.8900000000001</v>
      </c>
      <c r="R310" s="11">
        <v>1074.8900000000001</v>
      </c>
      <c r="S310" s="11">
        <v>1074.8900000000001</v>
      </c>
      <c r="T310" s="11">
        <v>1074.8900000000001</v>
      </c>
      <c r="U310" s="11">
        <v>1074.8900000000001</v>
      </c>
      <c r="V310" s="11">
        <v>1074.8900000000001</v>
      </c>
      <c r="W310" s="11">
        <v>1074.8900000000001</v>
      </c>
      <c r="X310" s="11">
        <v>1074.8900000000001</v>
      </c>
      <c r="Y310" s="11">
        <v>1074.8900000000001</v>
      </c>
      <c r="Z310" s="11">
        <v>1074.8900000000001</v>
      </c>
      <c r="AA310" s="11">
        <v>1074.8900000000001</v>
      </c>
      <c r="AB310" s="11">
        <v>1074.8900000000001</v>
      </c>
      <c r="AC310" s="17"/>
      <c r="AD310" s="17"/>
      <c r="AE310" s="20"/>
    </row>
    <row r="311" spans="1:31" s="5" customFormat="1" ht="27" customHeight="1">
      <c r="A311" s="10">
        <v>310</v>
      </c>
      <c r="B311" s="11" t="s">
        <v>678</v>
      </c>
      <c r="C311" s="12" t="s">
        <v>679</v>
      </c>
      <c r="D311" s="12"/>
      <c r="E311" s="12">
        <v>45272.512384259302</v>
      </c>
      <c r="F311" s="78">
        <f t="shared" si="35"/>
        <v>45261</v>
      </c>
      <c r="G311" s="13" t="s">
        <v>312</v>
      </c>
      <c r="H311" s="15" t="str">
        <f t="shared" si="36"/>
        <v>IPHONE15</v>
      </c>
      <c r="I311" s="13">
        <v>9999</v>
      </c>
      <c r="J311" s="84">
        <f t="shared" si="37"/>
        <v>0</v>
      </c>
      <c r="K311" s="84">
        <f t="shared" si="38"/>
        <v>0</v>
      </c>
      <c r="L311" s="84">
        <f t="shared" si="39"/>
        <v>0</v>
      </c>
      <c r="M311" s="84">
        <f t="shared" si="40"/>
        <v>0</v>
      </c>
      <c r="N311" s="84">
        <f t="shared" si="41"/>
        <v>0</v>
      </c>
      <c r="O311" s="84">
        <f t="shared" si="42"/>
        <v>0</v>
      </c>
      <c r="P311" s="15" t="str">
        <f t="shared" si="43"/>
        <v/>
      </c>
      <c r="Q311" s="7">
        <v>1074.8900000000001</v>
      </c>
      <c r="R311" s="11">
        <v>1074.8900000000001</v>
      </c>
      <c r="S311" s="11">
        <v>1074.8900000000001</v>
      </c>
      <c r="T311" s="11">
        <v>1074.8900000000001</v>
      </c>
      <c r="U311" s="11">
        <v>1074.8900000000001</v>
      </c>
      <c r="V311" s="11">
        <v>1074.8900000000001</v>
      </c>
      <c r="W311" s="11">
        <v>1074.8900000000001</v>
      </c>
      <c r="X311" s="11">
        <v>1074.8900000000001</v>
      </c>
      <c r="Y311" s="11">
        <v>1074.8900000000001</v>
      </c>
      <c r="Z311" s="11">
        <v>1074.8900000000001</v>
      </c>
      <c r="AA311" s="11">
        <v>1074.8900000000001</v>
      </c>
      <c r="AB311" s="7">
        <v>1074.8900000000001</v>
      </c>
      <c r="AC311" s="17"/>
      <c r="AD311" s="17"/>
      <c r="AE311" s="20"/>
    </row>
    <row r="312" spans="1:31" s="5" customFormat="1" ht="27" customHeight="1">
      <c r="A312" s="10">
        <v>311</v>
      </c>
      <c r="B312" s="11" t="s">
        <v>680</v>
      </c>
      <c r="C312" s="12" t="s">
        <v>681</v>
      </c>
      <c r="D312" s="12"/>
      <c r="E312" s="12">
        <v>45272.532303240703</v>
      </c>
      <c r="F312" s="78">
        <f t="shared" si="35"/>
        <v>45261</v>
      </c>
      <c r="G312" s="13" t="s">
        <v>312</v>
      </c>
      <c r="H312" s="15" t="str">
        <f t="shared" si="36"/>
        <v>IPHONE15</v>
      </c>
      <c r="I312" s="13">
        <v>9999</v>
      </c>
      <c r="J312" s="84">
        <f t="shared" si="37"/>
        <v>0</v>
      </c>
      <c r="K312" s="84">
        <f t="shared" si="38"/>
        <v>0</v>
      </c>
      <c r="L312" s="84">
        <f t="shared" si="39"/>
        <v>0</v>
      </c>
      <c r="M312" s="84">
        <f t="shared" si="40"/>
        <v>1</v>
      </c>
      <c r="N312" s="84">
        <f t="shared" si="41"/>
        <v>1</v>
      </c>
      <c r="O312" s="84">
        <f t="shared" si="42"/>
        <v>1</v>
      </c>
      <c r="P312" s="15">
        <f t="shared" si="43"/>
        <v>6399.3300000000017</v>
      </c>
      <c r="Q312" s="7">
        <v>1083.23</v>
      </c>
      <c r="R312" s="11">
        <v>1083.23</v>
      </c>
      <c r="S312" s="11">
        <v>1083.23</v>
      </c>
      <c r="T312" s="11">
        <v>1083.23</v>
      </c>
      <c r="U312" s="11">
        <v>1083.23</v>
      </c>
      <c r="V312" s="11">
        <v>1083.23</v>
      </c>
      <c r="W312" s="17"/>
      <c r="X312" s="17"/>
      <c r="Y312" s="17"/>
      <c r="Z312" s="17"/>
      <c r="AA312" s="17"/>
      <c r="AB312" s="17"/>
      <c r="AC312" s="17">
        <v>2000</v>
      </c>
      <c r="AD312" s="17">
        <v>6499.32</v>
      </c>
      <c r="AE312" s="20"/>
    </row>
    <row r="313" spans="1:31" s="5" customFormat="1" ht="27" customHeight="1">
      <c r="A313" s="10">
        <v>312</v>
      </c>
      <c r="B313" s="11" t="s">
        <v>682</v>
      </c>
      <c r="C313" s="12" t="s">
        <v>683</v>
      </c>
      <c r="D313" s="12"/>
      <c r="E313" s="12">
        <v>45272.578449074099</v>
      </c>
      <c r="F313" s="78">
        <f t="shared" si="35"/>
        <v>45261</v>
      </c>
      <c r="G313" s="13" t="s">
        <v>559</v>
      </c>
      <c r="H313" s="15" t="str">
        <f t="shared" si="36"/>
        <v>IPHONE15</v>
      </c>
      <c r="I313" s="13">
        <v>5999</v>
      </c>
      <c r="J313" s="84">
        <f t="shared" si="37"/>
        <v>0</v>
      </c>
      <c r="K313" s="84">
        <f t="shared" si="38"/>
        <v>0</v>
      </c>
      <c r="L313" s="84">
        <f t="shared" si="39"/>
        <v>0</v>
      </c>
      <c r="M313" s="84">
        <f t="shared" si="40"/>
        <v>0</v>
      </c>
      <c r="N313" s="84">
        <f t="shared" si="41"/>
        <v>0</v>
      </c>
      <c r="O313" s="84">
        <f t="shared" si="42"/>
        <v>0</v>
      </c>
      <c r="P313" s="15" t="str">
        <f t="shared" si="43"/>
        <v/>
      </c>
      <c r="Q313" s="7">
        <v>644.89</v>
      </c>
      <c r="R313" s="11">
        <v>644.89</v>
      </c>
      <c r="S313" s="11">
        <v>644.89</v>
      </c>
      <c r="T313" s="11">
        <v>644.89</v>
      </c>
      <c r="U313" s="11">
        <v>644.89</v>
      </c>
      <c r="V313" s="11">
        <v>644.89</v>
      </c>
      <c r="W313" s="11">
        <v>644.89</v>
      </c>
      <c r="X313" s="11">
        <v>644.89</v>
      </c>
      <c r="Y313" s="11">
        <v>644.89</v>
      </c>
      <c r="Z313" s="11">
        <v>644.89</v>
      </c>
      <c r="AA313" s="11">
        <v>644.89</v>
      </c>
      <c r="AB313" s="7">
        <v>644.89</v>
      </c>
      <c r="AC313" s="17"/>
      <c r="AD313" s="17"/>
      <c r="AE313" s="20"/>
    </row>
    <row r="314" spans="1:31" s="5" customFormat="1" ht="27" customHeight="1">
      <c r="A314" s="10">
        <v>313</v>
      </c>
      <c r="B314" s="11" t="s">
        <v>684</v>
      </c>
      <c r="C314" s="12" t="s">
        <v>445</v>
      </c>
      <c r="D314" s="12"/>
      <c r="E314" s="12">
        <v>45272.600694444402</v>
      </c>
      <c r="F314" s="78">
        <f t="shared" si="35"/>
        <v>45261</v>
      </c>
      <c r="G314" s="13" t="s">
        <v>312</v>
      </c>
      <c r="H314" s="15" t="str">
        <f t="shared" si="36"/>
        <v>IPHONE15</v>
      </c>
      <c r="I314" s="13">
        <v>9999</v>
      </c>
      <c r="J314" s="84">
        <f t="shared" si="37"/>
        <v>0</v>
      </c>
      <c r="K314" s="84">
        <f t="shared" si="38"/>
        <v>0</v>
      </c>
      <c r="L314" s="84">
        <f t="shared" si="39"/>
        <v>1</v>
      </c>
      <c r="M314" s="84">
        <f t="shared" si="40"/>
        <v>0</v>
      </c>
      <c r="N314" s="84">
        <f t="shared" si="41"/>
        <v>1</v>
      </c>
      <c r="O314" s="84">
        <f t="shared" si="42"/>
        <v>0</v>
      </c>
      <c r="P314" s="15">
        <f t="shared" si="43"/>
        <v>4999.49</v>
      </c>
      <c r="Q314" s="7">
        <v>1</v>
      </c>
      <c r="R314" s="11">
        <v>718.02</v>
      </c>
      <c r="S314" s="11">
        <v>718.02</v>
      </c>
      <c r="T314" s="11">
        <v>718.02</v>
      </c>
      <c r="U314" s="11">
        <v>718.02</v>
      </c>
      <c r="V314" s="11">
        <v>718.02</v>
      </c>
      <c r="W314" s="11">
        <v>718.02</v>
      </c>
      <c r="X314" s="11">
        <v>718.02</v>
      </c>
      <c r="Y314" s="11">
        <v>718.02</v>
      </c>
      <c r="Z314" s="11">
        <v>718.02</v>
      </c>
      <c r="AA314" s="11">
        <v>718.02</v>
      </c>
      <c r="AB314" s="7">
        <v>718.02</v>
      </c>
      <c r="AC314" s="17"/>
      <c r="AD314" s="17">
        <v>4999.47</v>
      </c>
      <c r="AE314" s="20"/>
    </row>
    <row r="315" spans="1:31" s="5" customFormat="1" ht="27" customHeight="1">
      <c r="A315" s="10">
        <v>314</v>
      </c>
      <c r="B315" s="11" t="s">
        <v>685</v>
      </c>
      <c r="C315" s="12" t="s">
        <v>686</v>
      </c>
      <c r="D315" s="12"/>
      <c r="E315" s="12">
        <v>45272.606863425899</v>
      </c>
      <c r="F315" s="78">
        <f t="shared" si="35"/>
        <v>45261</v>
      </c>
      <c r="G315" s="13" t="s">
        <v>312</v>
      </c>
      <c r="H315" s="15" t="str">
        <f t="shared" si="36"/>
        <v>IPHONE15</v>
      </c>
      <c r="I315" s="13">
        <v>9999</v>
      </c>
      <c r="J315" s="84">
        <f t="shared" si="37"/>
        <v>0</v>
      </c>
      <c r="K315" s="84">
        <f t="shared" si="38"/>
        <v>0</v>
      </c>
      <c r="L315" s="84">
        <f t="shared" si="39"/>
        <v>0</v>
      </c>
      <c r="M315" s="84">
        <f t="shared" si="40"/>
        <v>1</v>
      </c>
      <c r="N315" s="84">
        <f t="shared" si="41"/>
        <v>1</v>
      </c>
      <c r="O315" s="84">
        <f t="shared" si="42"/>
        <v>0</v>
      </c>
      <c r="P315" s="15">
        <f t="shared" si="43"/>
        <v>4999.4699999999993</v>
      </c>
      <c r="Q315" s="7">
        <v>658.27</v>
      </c>
      <c r="R315" s="11">
        <v>658.27</v>
      </c>
      <c r="S315" s="11">
        <v>658.27</v>
      </c>
      <c r="T315" s="11">
        <v>658.27</v>
      </c>
      <c r="U315" s="11">
        <v>658.27</v>
      </c>
      <c r="V315" s="11">
        <v>658.27</v>
      </c>
      <c r="W315" s="11">
        <v>658.27</v>
      </c>
      <c r="X315" s="11">
        <v>658.27</v>
      </c>
      <c r="Y315" s="11">
        <v>658.27</v>
      </c>
      <c r="Z315" s="11">
        <v>658.27</v>
      </c>
      <c r="AA315" s="11">
        <v>658.27</v>
      </c>
      <c r="AB315" s="11">
        <v>658.27</v>
      </c>
      <c r="AC315" s="7">
        <v>2500</v>
      </c>
      <c r="AD315" s="17">
        <v>4999.47</v>
      </c>
      <c r="AE315" s="20"/>
    </row>
    <row r="316" spans="1:31" s="5" customFormat="1" ht="27" customHeight="1">
      <c r="A316" s="10">
        <v>315</v>
      </c>
      <c r="B316" s="11" t="s">
        <v>687</v>
      </c>
      <c r="C316" s="12" t="s">
        <v>688</v>
      </c>
      <c r="D316" s="12"/>
      <c r="E316" s="12">
        <v>45272.618171296301</v>
      </c>
      <c r="F316" s="78">
        <f t="shared" si="35"/>
        <v>45261</v>
      </c>
      <c r="G316" s="13" t="s">
        <v>312</v>
      </c>
      <c r="H316" s="15" t="str">
        <f t="shared" si="36"/>
        <v>IPHONE15</v>
      </c>
      <c r="I316" s="13">
        <v>9999</v>
      </c>
      <c r="J316" s="84">
        <f t="shared" si="37"/>
        <v>0</v>
      </c>
      <c r="K316" s="84">
        <f t="shared" si="38"/>
        <v>0</v>
      </c>
      <c r="L316" s="84">
        <f t="shared" si="39"/>
        <v>1</v>
      </c>
      <c r="M316" s="84">
        <f t="shared" si="40"/>
        <v>0</v>
      </c>
      <c r="N316" s="84">
        <f t="shared" si="41"/>
        <v>0</v>
      </c>
      <c r="O316" s="84">
        <f t="shared" si="42"/>
        <v>0</v>
      </c>
      <c r="P316" s="15" t="str">
        <f t="shared" si="43"/>
        <v/>
      </c>
      <c r="Q316" s="7">
        <v>1</v>
      </c>
      <c r="R316" s="11">
        <v>1172.52</v>
      </c>
      <c r="S316" s="11">
        <v>1172.52</v>
      </c>
      <c r="T316" s="11">
        <v>1172.52</v>
      </c>
      <c r="U316" s="11">
        <v>1172.52</v>
      </c>
      <c r="V316" s="11">
        <v>1172.52</v>
      </c>
      <c r="W316" s="11">
        <v>1172.52</v>
      </c>
      <c r="X316" s="11">
        <v>1172.52</v>
      </c>
      <c r="Y316" s="11">
        <v>1172.52</v>
      </c>
      <c r="Z316" s="11">
        <v>1172.52</v>
      </c>
      <c r="AA316" s="11">
        <v>1172.52</v>
      </c>
      <c r="AB316" s="7">
        <v>1172.52</v>
      </c>
      <c r="AC316" s="17"/>
      <c r="AD316" s="17"/>
      <c r="AE316" s="20"/>
    </row>
    <row r="317" spans="1:31" s="5" customFormat="1" ht="27" customHeight="1">
      <c r="A317" s="10">
        <v>316</v>
      </c>
      <c r="B317" s="11" t="s">
        <v>689</v>
      </c>
      <c r="C317" s="12" t="s">
        <v>690</v>
      </c>
      <c r="D317" s="12"/>
      <c r="E317" s="12">
        <v>45272.646388888897</v>
      </c>
      <c r="F317" s="78">
        <f t="shared" si="35"/>
        <v>45261</v>
      </c>
      <c r="G317" s="13" t="s">
        <v>298</v>
      </c>
      <c r="H317" s="15" t="str">
        <f t="shared" si="36"/>
        <v>IPHONE15</v>
      </c>
      <c r="I317" s="13">
        <v>8999</v>
      </c>
      <c r="J317" s="84">
        <f t="shared" si="37"/>
        <v>0</v>
      </c>
      <c r="K317" s="84">
        <f t="shared" si="38"/>
        <v>0</v>
      </c>
      <c r="L317" s="84">
        <f t="shared" si="39"/>
        <v>0</v>
      </c>
      <c r="M317" s="84">
        <f t="shared" si="40"/>
        <v>1</v>
      </c>
      <c r="N317" s="84">
        <f t="shared" si="41"/>
        <v>0</v>
      </c>
      <c r="O317" s="84">
        <f t="shared" si="42"/>
        <v>0</v>
      </c>
      <c r="P317" s="15" t="str">
        <f t="shared" si="43"/>
        <v/>
      </c>
      <c r="Q317" s="7">
        <v>967.39</v>
      </c>
      <c r="R317" s="11">
        <v>967.39</v>
      </c>
      <c r="S317" s="11">
        <v>967.39</v>
      </c>
      <c r="T317" s="11">
        <v>967.39</v>
      </c>
      <c r="U317" s="11">
        <v>967.39</v>
      </c>
      <c r="V317" s="11">
        <v>967.39</v>
      </c>
      <c r="W317" s="11">
        <v>967.39</v>
      </c>
      <c r="X317" s="11">
        <v>967.39</v>
      </c>
      <c r="Y317" s="11">
        <v>967.39</v>
      </c>
      <c r="Z317" s="11">
        <v>967.39</v>
      </c>
      <c r="AA317" s="11">
        <v>967.39</v>
      </c>
      <c r="AB317" s="11">
        <v>967.39</v>
      </c>
      <c r="AC317" s="17">
        <v>1500</v>
      </c>
      <c r="AD317" s="17"/>
      <c r="AE317" s="20"/>
    </row>
    <row r="318" spans="1:31" s="5" customFormat="1" ht="27" customHeight="1">
      <c r="A318" s="10">
        <v>317</v>
      </c>
      <c r="B318" s="11" t="s">
        <v>691</v>
      </c>
      <c r="C318" s="12" t="s">
        <v>692</v>
      </c>
      <c r="D318" s="12"/>
      <c r="E318" s="12">
        <v>45272.713217592602</v>
      </c>
      <c r="F318" s="78">
        <f t="shared" si="35"/>
        <v>45261</v>
      </c>
      <c r="G318" s="13" t="s">
        <v>312</v>
      </c>
      <c r="H318" s="15" t="str">
        <f t="shared" si="36"/>
        <v>IPHONE15</v>
      </c>
      <c r="I318" s="13">
        <v>9999</v>
      </c>
      <c r="J318" s="84">
        <f t="shared" si="37"/>
        <v>0</v>
      </c>
      <c r="K318" s="84">
        <f t="shared" si="38"/>
        <v>0</v>
      </c>
      <c r="L318" s="84">
        <f t="shared" si="39"/>
        <v>0</v>
      </c>
      <c r="M318" s="84">
        <f t="shared" si="40"/>
        <v>0</v>
      </c>
      <c r="N318" s="84">
        <f t="shared" si="41"/>
        <v>1</v>
      </c>
      <c r="O318" s="84">
        <f t="shared" si="42"/>
        <v>0</v>
      </c>
      <c r="P318" s="15">
        <f t="shared" si="43"/>
        <v>4999.4699999999993</v>
      </c>
      <c r="Q318" s="7">
        <v>658.27</v>
      </c>
      <c r="R318" s="11">
        <v>658.27</v>
      </c>
      <c r="S318" s="11">
        <v>658.27</v>
      </c>
      <c r="T318" s="11">
        <v>658.27</v>
      </c>
      <c r="U318" s="11">
        <v>658.27</v>
      </c>
      <c r="V318" s="11">
        <v>658.27</v>
      </c>
      <c r="W318" s="11">
        <v>658.27</v>
      </c>
      <c r="X318" s="11">
        <v>658.27</v>
      </c>
      <c r="Y318" s="11">
        <v>658.27</v>
      </c>
      <c r="Z318" s="11">
        <v>658.27</v>
      </c>
      <c r="AA318" s="11">
        <v>658.27</v>
      </c>
      <c r="AB318" s="7">
        <v>658.27</v>
      </c>
      <c r="AC318" s="17"/>
      <c r="AD318" s="17">
        <v>4999.47</v>
      </c>
      <c r="AE318" s="20"/>
    </row>
    <row r="319" spans="1:31" s="5" customFormat="1" ht="27" customHeight="1">
      <c r="A319" s="10">
        <v>318</v>
      </c>
      <c r="B319" s="11" t="s">
        <v>693</v>
      </c>
      <c r="C319" s="12" t="s">
        <v>694</v>
      </c>
      <c r="D319" s="12"/>
      <c r="E319" s="12">
        <v>45272.797175925902</v>
      </c>
      <c r="F319" s="78">
        <f t="shared" si="35"/>
        <v>45261</v>
      </c>
      <c r="G319" s="13" t="s">
        <v>298</v>
      </c>
      <c r="H319" s="15" t="str">
        <f t="shared" si="36"/>
        <v>IPHONE15</v>
      </c>
      <c r="I319" s="13">
        <v>8999</v>
      </c>
      <c r="J319" s="84">
        <f t="shared" si="37"/>
        <v>0</v>
      </c>
      <c r="K319" s="84">
        <f t="shared" si="38"/>
        <v>0</v>
      </c>
      <c r="L319" s="84">
        <f t="shared" si="39"/>
        <v>1</v>
      </c>
      <c r="M319" s="84">
        <f t="shared" si="40"/>
        <v>1</v>
      </c>
      <c r="N319" s="84">
        <f t="shared" si="41"/>
        <v>1</v>
      </c>
      <c r="O319" s="84">
        <f t="shared" si="42"/>
        <v>0</v>
      </c>
      <c r="P319" s="15">
        <f t="shared" si="43"/>
        <v>4499.510000000002</v>
      </c>
      <c r="Q319" s="7">
        <v>1</v>
      </c>
      <c r="R319" s="11">
        <v>646.20000000000005</v>
      </c>
      <c r="S319" s="11">
        <v>646.20000000000005</v>
      </c>
      <c r="T319" s="11">
        <v>646.20000000000005</v>
      </c>
      <c r="U319" s="11">
        <v>646.20000000000005</v>
      </c>
      <c r="V319" s="11">
        <v>646.20000000000005</v>
      </c>
      <c r="W319" s="11">
        <v>646.20000000000005</v>
      </c>
      <c r="X319" s="11">
        <v>646.20000000000005</v>
      </c>
      <c r="Y319" s="11">
        <v>646.20000000000005</v>
      </c>
      <c r="Z319" s="11">
        <v>646.20000000000005</v>
      </c>
      <c r="AA319" s="11">
        <v>646.20000000000005</v>
      </c>
      <c r="AB319" s="11">
        <v>646.20000000000005</v>
      </c>
      <c r="AC319" s="17">
        <v>1800</v>
      </c>
      <c r="AD319" s="17">
        <v>4499.55</v>
      </c>
      <c r="AE319" s="20"/>
    </row>
    <row r="320" spans="1:31" s="5" customFormat="1" ht="27" customHeight="1">
      <c r="A320" s="10">
        <v>319</v>
      </c>
      <c r="B320" s="34" t="s">
        <v>695</v>
      </c>
      <c r="C320" s="10" t="s">
        <v>696</v>
      </c>
      <c r="D320" s="35"/>
      <c r="E320" s="36">
        <v>45273.375335648103</v>
      </c>
      <c r="F320" s="79">
        <f t="shared" si="35"/>
        <v>45261</v>
      </c>
      <c r="G320" s="36" t="s">
        <v>312</v>
      </c>
      <c r="H320" s="15" t="str">
        <f t="shared" si="36"/>
        <v>IPHONE15</v>
      </c>
      <c r="I320" s="35">
        <v>9999</v>
      </c>
      <c r="J320" s="84">
        <f t="shared" si="37"/>
        <v>0</v>
      </c>
      <c r="K320" s="84">
        <f t="shared" si="38"/>
        <v>0</v>
      </c>
      <c r="L320" s="84">
        <f t="shared" si="39"/>
        <v>0</v>
      </c>
      <c r="M320" s="84">
        <f t="shared" si="40"/>
        <v>0</v>
      </c>
      <c r="N320" s="84">
        <f t="shared" si="41"/>
        <v>0</v>
      </c>
      <c r="O320" s="84">
        <f t="shared" si="42"/>
        <v>0</v>
      </c>
      <c r="P320" s="15" t="str">
        <f t="shared" si="43"/>
        <v/>
      </c>
      <c r="Q320" s="7">
        <v>1074.8900000000001</v>
      </c>
      <c r="R320" s="34">
        <v>1074.8900000000001</v>
      </c>
      <c r="S320" s="34">
        <v>1074.8900000000001</v>
      </c>
      <c r="T320" s="34">
        <v>1074.8900000000001</v>
      </c>
      <c r="U320" s="34">
        <v>1074.8900000000001</v>
      </c>
      <c r="V320" s="34">
        <v>1074.8900000000001</v>
      </c>
      <c r="W320" s="34">
        <v>1074.8900000000001</v>
      </c>
      <c r="X320" s="34">
        <v>1074.8900000000001</v>
      </c>
      <c r="Y320" s="34">
        <v>1074.8900000000001</v>
      </c>
      <c r="Z320" s="34">
        <v>1074.8900000000001</v>
      </c>
      <c r="AA320" s="34">
        <v>1074.8900000000001</v>
      </c>
      <c r="AB320" s="7">
        <v>1074.8900000000001</v>
      </c>
      <c r="AC320" s="17"/>
      <c r="AD320" s="17"/>
      <c r="AE320" s="20"/>
    </row>
    <row r="321" spans="1:31" s="5" customFormat="1" ht="27" customHeight="1">
      <c r="A321" s="10">
        <v>320</v>
      </c>
      <c r="B321" s="34" t="s">
        <v>697</v>
      </c>
      <c r="C321" s="10" t="s">
        <v>698</v>
      </c>
      <c r="D321" s="35"/>
      <c r="E321" s="36">
        <v>45273.434629629599</v>
      </c>
      <c r="F321" s="79">
        <f t="shared" si="35"/>
        <v>45261</v>
      </c>
      <c r="G321" s="36" t="s">
        <v>312</v>
      </c>
      <c r="H321" s="15" t="str">
        <f t="shared" si="36"/>
        <v>IPHONE15</v>
      </c>
      <c r="I321" s="35">
        <v>9999</v>
      </c>
      <c r="J321" s="84">
        <f t="shared" si="37"/>
        <v>0</v>
      </c>
      <c r="K321" s="84">
        <f t="shared" si="38"/>
        <v>0</v>
      </c>
      <c r="L321" s="84">
        <f t="shared" si="39"/>
        <v>0</v>
      </c>
      <c r="M321" s="84">
        <f t="shared" si="40"/>
        <v>0</v>
      </c>
      <c r="N321" s="84">
        <f t="shared" si="41"/>
        <v>1</v>
      </c>
      <c r="O321" s="84">
        <f t="shared" si="42"/>
        <v>0</v>
      </c>
      <c r="P321" s="15">
        <f t="shared" si="43"/>
        <v>4999.4699999999993</v>
      </c>
      <c r="Q321" s="7">
        <v>658.27</v>
      </c>
      <c r="R321" s="34">
        <v>658.27</v>
      </c>
      <c r="S321" s="34">
        <v>658.27</v>
      </c>
      <c r="T321" s="34">
        <v>658.27</v>
      </c>
      <c r="U321" s="34">
        <v>658.27</v>
      </c>
      <c r="V321" s="34">
        <v>658.27</v>
      </c>
      <c r="W321" s="34">
        <v>658.27</v>
      </c>
      <c r="X321" s="34">
        <v>658.27</v>
      </c>
      <c r="Y321" s="34">
        <v>658.27</v>
      </c>
      <c r="Z321" s="34">
        <v>658.27</v>
      </c>
      <c r="AA321" s="34">
        <v>658.27</v>
      </c>
      <c r="AB321" s="7">
        <v>658.27</v>
      </c>
      <c r="AC321" s="17"/>
      <c r="AD321" s="17">
        <v>4999.47</v>
      </c>
      <c r="AE321" s="20"/>
    </row>
    <row r="322" spans="1:31" s="5" customFormat="1" ht="27" customHeight="1">
      <c r="A322" s="10">
        <v>321</v>
      </c>
      <c r="B322" s="34" t="s">
        <v>699</v>
      </c>
      <c r="C322" s="10" t="s">
        <v>700</v>
      </c>
      <c r="D322" s="35"/>
      <c r="E322" s="36">
        <v>45273.503298611096</v>
      </c>
      <c r="F322" s="79">
        <f t="shared" si="35"/>
        <v>45261</v>
      </c>
      <c r="G322" s="36" t="s">
        <v>701</v>
      </c>
      <c r="H322" s="15" t="str">
        <f t="shared" si="36"/>
        <v>IPHONE15</v>
      </c>
      <c r="I322" s="35">
        <v>8999</v>
      </c>
      <c r="J322" s="84">
        <f t="shared" si="37"/>
        <v>0</v>
      </c>
      <c r="K322" s="84">
        <f t="shared" si="38"/>
        <v>0</v>
      </c>
      <c r="L322" s="84">
        <f t="shared" si="39"/>
        <v>0</v>
      </c>
      <c r="M322" s="84">
        <f t="shared" si="40"/>
        <v>1</v>
      </c>
      <c r="N322" s="84">
        <f t="shared" si="41"/>
        <v>1</v>
      </c>
      <c r="O322" s="84">
        <f t="shared" si="42"/>
        <v>0</v>
      </c>
      <c r="P322" s="15">
        <f t="shared" si="43"/>
        <v>4499.55</v>
      </c>
      <c r="Q322" s="7">
        <v>592.42999999999995</v>
      </c>
      <c r="R322" s="34">
        <v>592.42999999999995</v>
      </c>
      <c r="S322" s="34">
        <v>592.42999999999995</v>
      </c>
      <c r="T322" s="34">
        <v>592.42999999999995</v>
      </c>
      <c r="U322" s="34">
        <v>592.42999999999995</v>
      </c>
      <c r="V322" s="34">
        <v>592.42999999999995</v>
      </c>
      <c r="W322" s="34">
        <v>592.42999999999995</v>
      </c>
      <c r="X322" s="34">
        <v>592.42999999999995</v>
      </c>
      <c r="Y322" s="34">
        <v>592.42999999999995</v>
      </c>
      <c r="Z322" s="34">
        <v>592.42999999999995</v>
      </c>
      <c r="AA322" s="34">
        <v>592.42999999999995</v>
      </c>
      <c r="AB322" s="34">
        <v>592.42999999999995</v>
      </c>
      <c r="AC322" s="17">
        <v>1800</v>
      </c>
      <c r="AD322" s="17">
        <v>4499.55</v>
      </c>
      <c r="AE322" s="20"/>
    </row>
    <row r="323" spans="1:31" s="5" customFormat="1" ht="27" customHeight="1">
      <c r="A323" s="10">
        <v>322</v>
      </c>
      <c r="B323" s="34" t="s">
        <v>702</v>
      </c>
      <c r="C323" s="10" t="s">
        <v>703</v>
      </c>
      <c r="D323" s="35"/>
      <c r="E323" s="36">
        <v>45273.489293981504</v>
      </c>
      <c r="F323" s="79">
        <f t="shared" ref="F323:F386" si="44">DATE(YEAR(E323),MONTH(E323),"01")</f>
        <v>45261</v>
      </c>
      <c r="G323" s="36" t="s">
        <v>312</v>
      </c>
      <c r="H323" s="15" t="str">
        <f t="shared" ref="H323:H386" si="45">IF(OR(ISNUMBER(SEARCH("IPHONE14",UPPER(G323))),ISNUMBER(SEARCH("IPHONE 14",UPPER(G323))),ISNUMBER(SEARCH("PHONE 14",UPPER(G323)))),"IPHONE14",IF(OR(ISNUMBER(SEARCH("IPHONE15",UPPER(G323))),ISNUMBER(SEARCH("IPHONE 15",UPPER(G323))),ISNUMBER(SEARCH("PHONE 15",UPPER(G323)))),"IPHONE15", "其他") )</f>
        <v>IPHONE15</v>
      </c>
      <c r="I323" s="35">
        <v>9999</v>
      </c>
      <c r="J323" s="84">
        <f t="shared" ref="J323:J386" si="46">IFERROR(IF(Q323-R323&gt;0,Q323-R323,0),0)</f>
        <v>0</v>
      </c>
      <c r="K323" s="84">
        <f t="shared" ref="K323:K386" si="47">IF(J323&gt;0,1,0)</f>
        <v>0</v>
      </c>
      <c r="L323" s="84">
        <f t="shared" ref="L323:L386" si="48">IF(Q323=1,1,0)</f>
        <v>0</v>
      </c>
      <c r="M323" s="84">
        <f t="shared" ref="M323:M386" si="49">IF(ISBLANK(AC323),0,1)</f>
        <v>1</v>
      </c>
      <c r="N323" s="84">
        <f t="shared" ref="N323:N386" si="50">IF(P323="",0,1)</f>
        <v>1</v>
      </c>
      <c r="O323" s="84">
        <f t="shared" ref="O323:O386" si="51">IF(ISBLANK(W323),1,0)</f>
        <v>0</v>
      </c>
      <c r="P323" s="15">
        <f t="shared" ref="P323:P386" si="52">IF(I323*1.29-SUM(Q323:AB323)&lt;100,"",I323*1.29-SUM(Q323:AB323))</f>
        <v>4999.4699999999993</v>
      </c>
      <c r="Q323" s="7">
        <v>658.27</v>
      </c>
      <c r="R323" s="34">
        <v>658.27</v>
      </c>
      <c r="S323" s="34">
        <v>658.27</v>
      </c>
      <c r="T323" s="34">
        <v>658.27</v>
      </c>
      <c r="U323" s="34">
        <v>658.27</v>
      </c>
      <c r="V323" s="34">
        <v>658.27</v>
      </c>
      <c r="W323" s="34">
        <v>658.27</v>
      </c>
      <c r="X323" s="34">
        <v>658.27</v>
      </c>
      <c r="Y323" s="34">
        <v>658.27</v>
      </c>
      <c r="Z323" s="34">
        <v>658.27</v>
      </c>
      <c r="AA323" s="34">
        <v>658.27</v>
      </c>
      <c r="AB323" s="34">
        <v>658.27</v>
      </c>
      <c r="AC323" s="17">
        <v>1500</v>
      </c>
      <c r="AD323" s="17">
        <v>4999.47</v>
      </c>
      <c r="AE323" s="20"/>
    </row>
    <row r="324" spans="1:31" s="5" customFormat="1" ht="27" customHeight="1">
      <c r="A324" s="10">
        <v>323</v>
      </c>
      <c r="B324" s="34" t="s">
        <v>704</v>
      </c>
      <c r="C324" s="10" t="s">
        <v>705</v>
      </c>
      <c r="D324" s="35"/>
      <c r="E324" s="36">
        <v>45273.531979166699</v>
      </c>
      <c r="F324" s="79">
        <f t="shared" si="44"/>
        <v>45261</v>
      </c>
      <c r="G324" s="36" t="s">
        <v>312</v>
      </c>
      <c r="H324" s="15" t="str">
        <f t="shared" si="45"/>
        <v>IPHONE15</v>
      </c>
      <c r="I324" s="35">
        <v>9999</v>
      </c>
      <c r="J324" s="84">
        <f t="shared" si="46"/>
        <v>0</v>
      </c>
      <c r="K324" s="84">
        <f t="shared" si="47"/>
        <v>0</v>
      </c>
      <c r="L324" s="84">
        <f t="shared" si="48"/>
        <v>0</v>
      </c>
      <c r="M324" s="84">
        <f t="shared" si="49"/>
        <v>0</v>
      </c>
      <c r="N324" s="84">
        <f t="shared" si="50"/>
        <v>0</v>
      </c>
      <c r="O324" s="84">
        <f t="shared" si="51"/>
        <v>0</v>
      </c>
      <c r="P324" s="15" t="str">
        <f t="shared" si="52"/>
        <v/>
      </c>
      <c r="Q324" s="7">
        <v>1074.8900000000001</v>
      </c>
      <c r="R324" s="34">
        <v>1074.8900000000001</v>
      </c>
      <c r="S324" s="34">
        <v>1074.8900000000001</v>
      </c>
      <c r="T324" s="34">
        <v>1074.8900000000001</v>
      </c>
      <c r="U324" s="34">
        <v>1074.8900000000001</v>
      </c>
      <c r="V324" s="34">
        <v>1074.8900000000001</v>
      </c>
      <c r="W324" s="34">
        <v>1074.8900000000001</v>
      </c>
      <c r="X324" s="34">
        <v>1074.8900000000001</v>
      </c>
      <c r="Y324" s="34">
        <v>1074.8900000000001</v>
      </c>
      <c r="Z324" s="34">
        <v>1074.8900000000001</v>
      </c>
      <c r="AA324" s="34">
        <v>1074.8900000000001</v>
      </c>
      <c r="AB324" s="7">
        <v>1074.8900000000001</v>
      </c>
      <c r="AC324" s="17"/>
      <c r="AD324" s="17"/>
      <c r="AE324" s="20"/>
    </row>
    <row r="325" spans="1:31" s="5" customFormat="1" ht="27" customHeight="1">
      <c r="A325" s="10">
        <v>324</v>
      </c>
      <c r="B325" s="34" t="s">
        <v>706</v>
      </c>
      <c r="C325" s="10" t="s">
        <v>707</v>
      </c>
      <c r="D325" s="35"/>
      <c r="E325" s="36">
        <v>45273.591261574104</v>
      </c>
      <c r="F325" s="79">
        <f t="shared" si="44"/>
        <v>45261</v>
      </c>
      <c r="G325" s="36" t="s">
        <v>312</v>
      </c>
      <c r="H325" s="15" t="str">
        <f t="shared" si="45"/>
        <v>IPHONE15</v>
      </c>
      <c r="I325" s="35">
        <v>9999</v>
      </c>
      <c r="J325" s="84">
        <f t="shared" si="46"/>
        <v>0</v>
      </c>
      <c r="K325" s="84">
        <f t="shared" si="47"/>
        <v>0</v>
      </c>
      <c r="L325" s="84">
        <f t="shared" si="48"/>
        <v>0</v>
      </c>
      <c r="M325" s="84">
        <f t="shared" si="49"/>
        <v>0</v>
      </c>
      <c r="N325" s="84">
        <f t="shared" si="50"/>
        <v>1</v>
      </c>
      <c r="O325" s="84">
        <f t="shared" si="51"/>
        <v>0</v>
      </c>
      <c r="P325" s="15">
        <f t="shared" si="52"/>
        <v>4999.4699999999993</v>
      </c>
      <c r="Q325" s="7">
        <v>658.27</v>
      </c>
      <c r="R325" s="34">
        <v>658.27</v>
      </c>
      <c r="S325" s="34">
        <v>658.27</v>
      </c>
      <c r="T325" s="34">
        <v>658.27</v>
      </c>
      <c r="U325" s="34">
        <v>658.27</v>
      </c>
      <c r="V325" s="34">
        <v>658.27</v>
      </c>
      <c r="W325" s="34">
        <v>658.27</v>
      </c>
      <c r="X325" s="34">
        <v>658.27</v>
      </c>
      <c r="Y325" s="34">
        <v>658.27</v>
      </c>
      <c r="Z325" s="34">
        <v>658.27</v>
      </c>
      <c r="AA325" s="34">
        <v>658.27</v>
      </c>
      <c r="AB325" s="7">
        <v>658.27</v>
      </c>
      <c r="AC325" s="17"/>
      <c r="AD325" s="17">
        <v>4999.47</v>
      </c>
      <c r="AE325" s="20"/>
    </row>
    <row r="326" spans="1:31" s="5" customFormat="1" ht="27" customHeight="1">
      <c r="A326" s="10">
        <v>325</v>
      </c>
      <c r="B326" s="34" t="s">
        <v>708</v>
      </c>
      <c r="C326" s="10" t="s">
        <v>709</v>
      </c>
      <c r="D326" s="35"/>
      <c r="E326" s="36">
        <v>45273.631064814799</v>
      </c>
      <c r="F326" s="79">
        <f t="shared" si="44"/>
        <v>45261</v>
      </c>
      <c r="G326" s="36" t="s">
        <v>312</v>
      </c>
      <c r="H326" s="15" t="str">
        <f t="shared" si="45"/>
        <v>IPHONE15</v>
      </c>
      <c r="I326" s="35">
        <v>9999</v>
      </c>
      <c r="J326" s="84">
        <f t="shared" si="46"/>
        <v>0</v>
      </c>
      <c r="K326" s="84">
        <f t="shared" si="47"/>
        <v>0</v>
      </c>
      <c r="L326" s="84">
        <f t="shared" si="48"/>
        <v>0</v>
      </c>
      <c r="M326" s="84">
        <f t="shared" si="49"/>
        <v>0</v>
      </c>
      <c r="N326" s="84">
        <f t="shared" si="50"/>
        <v>1</v>
      </c>
      <c r="O326" s="84">
        <f t="shared" si="51"/>
        <v>0</v>
      </c>
      <c r="P326" s="15">
        <f t="shared" si="52"/>
        <v>4999.4699999999993</v>
      </c>
      <c r="Q326" s="7">
        <v>658.27</v>
      </c>
      <c r="R326" s="34">
        <v>658.27</v>
      </c>
      <c r="S326" s="34">
        <v>658.27</v>
      </c>
      <c r="T326" s="34">
        <v>658.27</v>
      </c>
      <c r="U326" s="34">
        <v>658.27</v>
      </c>
      <c r="V326" s="34">
        <v>658.27</v>
      </c>
      <c r="W326" s="34">
        <v>658.27</v>
      </c>
      <c r="X326" s="34">
        <v>658.27</v>
      </c>
      <c r="Y326" s="34">
        <v>658.27</v>
      </c>
      <c r="Z326" s="34">
        <v>658.27</v>
      </c>
      <c r="AA326" s="34">
        <v>658.27</v>
      </c>
      <c r="AB326" s="7">
        <v>658.27</v>
      </c>
      <c r="AC326" s="17"/>
      <c r="AD326" s="17">
        <v>4999.47</v>
      </c>
      <c r="AE326" s="20"/>
    </row>
    <row r="327" spans="1:31" s="5" customFormat="1" ht="27" customHeight="1">
      <c r="A327" s="10">
        <v>326</v>
      </c>
      <c r="B327" s="34" t="s">
        <v>710</v>
      </c>
      <c r="C327" s="10" t="s">
        <v>711</v>
      </c>
      <c r="D327" s="35"/>
      <c r="E327" s="36">
        <v>45273.639247685198</v>
      </c>
      <c r="F327" s="79">
        <f t="shared" si="44"/>
        <v>45261</v>
      </c>
      <c r="G327" s="36" t="s">
        <v>701</v>
      </c>
      <c r="H327" s="15" t="str">
        <f t="shared" si="45"/>
        <v>IPHONE15</v>
      </c>
      <c r="I327" s="35">
        <v>9999</v>
      </c>
      <c r="J327" s="84">
        <f t="shared" si="46"/>
        <v>0</v>
      </c>
      <c r="K327" s="84">
        <f t="shared" si="47"/>
        <v>0</v>
      </c>
      <c r="L327" s="84">
        <f t="shared" si="48"/>
        <v>1</v>
      </c>
      <c r="M327" s="84">
        <f t="shared" si="49"/>
        <v>0</v>
      </c>
      <c r="N327" s="84">
        <f t="shared" si="50"/>
        <v>1</v>
      </c>
      <c r="O327" s="84">
        <f t="shared" si="51"/>
        <v>0</v>
      </c>
      <c r="P327" s="15">
        <f t="shared" si="52"/>
        <v>5789.510000000002</v>
      </c>
      <c r="Q327" s="7">
        <v>1</v>
      </c>
      <c r="R327" s="34">
        <v>646.20000000000005</v>
      </c>
      <c r="S327" s="34">
        <v>646.20000000000005</v>
      </c>
      <c r="T327" s="34">
        <v>646.20000000000005</v>
      </c>
      <c r="U327" s="34">
        <v>646.20000000000005</v>
      </c>
      <c r="V327" s="34">
        <v>646.20000000000005</v>
      </c>
      <c r="W327" s="34">
        <v>646.20000000000005</v>
      </c>
      <c r="X327" s="34">
        <v>646.20000000000005</v>
      </c>
      <c r="Y327" s="34">
        <v>646.20000000000005</v>
      </c>
      <c r="Z327" s="34">
        <v>646.20000000000005</v>
      </c>
      <c r="AA327" s="7">
        <v>646.20000000000005</v>
      </c>
      <c r="AB327" s="7">
        <v>646.20000000000005</v>
      </c>
      <c r="AC327" s="17"/>
      <c r="AD327" s="17">
        <v>4499.55</v>
      </c>
      <c r="AE327" s="20"/>
    </row>
    <row r="328" spans="1:31" s="5" customFormat="1" ht="27" customHeight="1">
      <c r="A328" s="10">
        <v>327</v>
      </c>
      <c r="B328" s="34" t="s">
        <v>712</v>
      </c>
      <c r="C328" s="10" t="s">
        <v>713</v>
      </c>
      <c r="D328" s="35"/>
      <c r="E328" s="36">
        <v>45273.6664467593</v>
      </c>
      <c r="F328" s="79">
        <f t="shared" si="44"/>
        <v>45261</v>
      </c>
      <c r="G328" s="36" t="s">
        <v>701</v>
      </c>
      <c r="H328" s="15" t="str">
        <f t="shared" si="45"/>
        <v>IPHONE15</v>
      </c>
      <c r="I328" s="35">
        <v>9999</v>
      </c>
      <c r="J328" s="84">
        <f t="shared" si="46"/>
        <v>0</v>
      </c>
      <c r="K328" s="84">
        <f t="shared" si="47"/>
        <v>0</v>
      </c>
      <c r="L328" s="84">
        <f t="shared" si="48"/>
        <v>1</v>
      </c>
      <c r="M328" s="84">
        <f t="shared" si="49"/>
        <v>0</v>
      </c>
      <c r="N328" s="84">
        <f t="shared" si="50"/>
        <v>1</v>
      </c>
      <c r="O328" s="84">
        <f t="shared" si="51"/>
        <v>0</v>
      </c>
      <c r="P328" s="15">
        <f t="shared" si="52"/>
        <v>1290.0700000000015</v>
      </c>
      <c r="Q328" s="7">
        <v>1</v>
      </c>
      <c r="R328" s="34">
        <v>1055.24</v>
      </c>
      <c r="S328" s="34">
        <v>1055.24</v>
      </c>
      <c r="T328" s="34">
        <v>1055.24</v>
      </c>
      <c r="U328" s="34">
        <v>1055.24</v>
      </c>
      <c r="V328" s="34">
        <v>1055.24</v>
      </c>
      <c r="W328" s="34">
        <v>1055.24</v>
      </c>
      <c r="X328" s="34">
        <v>1055.24</v>
      </c>
      <c r="Y328" s="34">
        <v>1055.24</v>
      </c>
      <c r="Z328" s="34">
        <v>1055.24</v>
      </c>
      <c r="AA328" s="34">
        <v>1055.24</v>
      </c>
      <c r="AB328" s="7">
        <v>1055.24</v>
      </c>
      <c r="AC328" s="17"/>
      <c r="AD328" s="17"/>
      <c r="AE328" s="20"/>
    </row>
    <row r="329" spans="1:31" s="5" customFormat="1" ht="27" customHeight="1">
      <c r="A329" s="10">
        <v>328</v>
      </c>
      <c r="B329" s="34" t="s">
        <v>714</v>
      </c>
      <c r="C329" s="10" t="s">
        <v>715</v>
      </c>
      <c r="D329" s="35"/>
      <c r="E329" s="36">
        <v>45273.7054166667</v>
      </c>
      <c r="F329" s="79">
        <f t="shared" si="44"/>
        <v>45261</v>
      </c>
      <c r="G329" s="36" t="s">
        <v>312</v>
      </c>
      <c r="H329" s="15" t="str">
        <f t="shared" si="45"/>
        <v>IPHONE15</v>
      </c>
      <c r="I329" s="35">
        <v>9999</v>
      </c>
      <c r="J329" s="84">
        <f t="shared" si="46"/>
        <v>0</v>
      </c>
      <c r="K329" s="84">
        <f t="shared" si="47"/>
        <v>0</v>
      </c>
      <c r="L329" s="84">
        <f t="shared" si="48"/>
        <v>0</v>
      </c>
      <c r="M329" s="84">
        <f t="shared" si="49"/>
        <v>0</v>
      </c>
      <c r="N329" s="84">
        <f t="shared" si="50"/>
        <v>0</v>
      </c>
      <c r="O329" s="84">
        <f t="shared" si="51"/>
        <v>0</v>
      </c>
      <c r="P329" s="15" t="str">
        <f t="shared" si="52"/>
        <v/>
      </c>
      <c r="Q329" s="7">
        <v>1074.8900000000001</v>
      </c>
      <c r="R329" s="34">
        <v>1074.8900000000001</v>
      </c>
      <c r="S329" s="34">
        <v>1074.8900000000001</v>
      </c>
      <c r="T329" s="34">
        <v>1074.8900000000001</v>
      </c>
      <c r="U329" s="34">
        <v>1074.8900000000001</v>
      </c>
      <c r="V329" s="34">
        <v>1074.8900000000001</v>
      </c>
      <c r="W329" s="34">
        <v>1074.8900000000001</v>
      </c>
      <c r="X329" s="34">
        <v>1074.8900000000001</v>
      </c>
      <c r="Y329" s="34">
        <v>1074.8900000000001</v>
      </c>
      <c r="Z329" s="34">
        <v>1074.8900000000001</v>
      </c>
      <c r="AA329" s="34">
        <v>1074.8900000000001</v>
      </c>
      <c r="AB329" s="7">
        <v>1074.8900000000001</v>
      </c>
      <c r="AC329" s="17"/>
      <c r="AD329" s="17"/>
      <c r="AE329" s="20"/>
    </row>
    <row r="330" spans="1:31" s="5" customFormat="1" ht="27" customHeight="1">
      <c r="A330" s="10">
        <v>329</v>
      </c>
      <c r="B330" s="34" t="s">
        <v>716</v>
      </c>
      <c r="C330" s="10" t="s">
        <v>717</v>
      </c>
      <c r="D330" s="35"/>
      <c r="E330" s="36">
        <v>45273.805833333303</v>
      </c>
      <c r="F330" s="79">
        <f t="shared" si="44"/>
        <v>45261</v>
      </c>
      <c r="G330" s="36" t="s">
        <v>312</v>
      </c>
      <c r="H330" s="15" t="str">
        <f t="shared" si="45"/>
        <v>IPHONE15</v>
      </c>
      <c r="I330" s="35">
        <v>9999</v>
      </c>
      <c r="J330" s="84">
        <f t="shared" si="46"/>
        <v>0</v>
      </c>
      <c r="K330" s="84">
        <f t="shared" si="47"/>
        <v>0</v>
      </c>
      <c r="L330" s="84">
        <f t="shared" si="48"/>
        <v>1</v>
      </c>
      <c r="M330" s="84">
        <f t="shared" si="49"/>
        <v>0</v>
      </c>
      <c r="N330" s="84">
        <f t="shared" si="50"/>
        <v>0</v>
      </c>
      <c r="O330" s="84">
        <f t="shared" si="51"/>
        <v>0</v>
      </c>
      <c r="P330" s="15" t="str">
        <f t="shared" si="52"/>
        <v/>
      </c>
      <c r="Q330" s="7">
        <v>1</v>
      </c>
      <c r="R330" s="34">
        <v>1172.52</v>
      </c>
      <c r="S330" s="34">
        <v>1172.52</v>
      </c>
      <c r="T330" s="34">
        <v>1172.52</v>
      </c>
      <c r="U330" s="34">
        <v>1172.52</v>
      </c>
      <c r="V330" s="34">
        <v>1172.52</v>
      </c>
      <c r="W330" s="34">
        <v>1172.52</v>
      </c>
      <c r="X330" s="34">
        <v>1172.52</v>
      </c>
      <c r="Y330" s="34">
        <v>1172.52</v>
      </c>
      <c r="Z330" s="34">
        <v>1172.52</v>
      </c>
      <c r="AA330" s="34">
        <v>1172.52</v>
      </c>
      <c r="AB330" s="7">
        <v>1172.52</v>
      </c>
      <c r="AC330" s="17"/>
      <c r="AD330" s="17"/>
      <c r="AE330" s="20"/>
    </row>
    <row r="331" spans="1:31" s="5" customFormat="1" ht="27" customHeight="1">
      <c r="A331" s="10">
        <v>330</v>
      </c>
      <c r="B331" s="11" t="s">
        <v>718</v>
      </c>
      <c r="C331" s="12" t="s">
        <v>719</v>
      </c>
      <c r="D331" s="12"/>
      <c r="E331" s="12">
        <v>45274.1480787037</v>
      </c>
      <c r="F331" s="78">
        <f t="shared" si="44"/>
        <v>45261</v>
      </c>
      <c r="G331" s="13" t="s">
        <v>312</v>
      </c>
      <c r="H331" s="15" t="str">
        <f t="shared" si="45"/>
        <v>IPHONE15</v>
      </c>
      <c r="I331" s="13">
        <v>9999</v>
      </c>
      <c r="J331" s="84">
        <f t="shared" si="46"/>
        <v>0</v>
      </c>
      <c r="K331" s="84">
        <f t="shared" si="47"/>
        <v>0</v>
      </c>
      <c r="L331" s="84">
        <f t="shared" si="48"/>
        <v>0</v>
      </c>
      <c r="M331" s="84">
        <f t="shared" si="49"/>
        <v>0</v>
      </c>
      <c r="N331" s="84">
        <f t="shared" si="50"/>
        <v>1</v>
      </c>
      <c r="O331" s="84">
        <f t="shared" si="51"/>
        <v>0</v>
      </c>
      <c r="P331" s="15">
        <f t="shared" si="52"/>
        <v>4999.4699999999993</v>
      </c>
      <c r="Q331" s="7">
        <v>658.27</v>
      </c>
      <c r="R331" s="11">
        <v>658.27</v>
      </c>
      <c r="S331" s="11">
        <v>658.27</v>
      </c>
      <c r="T331" s="11">
        <v>658.27</v>
      </c>
      <c r="U331" s="11">
        <v>658.27</v>
      </c>
      <c r="V331" s="11">
        <v>658.27</v>
      </c>
      <c r="W331" s="11">
        <v>658.27</v>
      </c>
      <c r="X331" s="11">
        <v>658.27</v>
      </c>
      <c r="Y331" s="11">
        <v>658.27</v>
      </c>
      <c r="Z331" s="11">
        <v>658.27</v>
      </c>
      <c r="AA331" s="11">
        <v>658.27</v>
      </c>
      <c r="AB331" s="7">
        <v>658.27</v>
      </c>
      <c r="AC331" s="17"/>
      <c r="AD331" s="17">
        <v>4999.47</v>
      </c>
      <c r="AE331" s="20"/>
    </row>
    <row r="332" spans="1:31" s="5" customFormat="1" ht="27" customHeight="1">
      <c r="A332" s="10">
        <v>331</v>
      </c>
      <c r="B332" s="11" t="s">
        <v>720</v>
      </c>
      <c r="C332" s="12" t="s">
        <v>721</v>
      </c>
      <c r="D332" s="12"/>
      <c r="E332" s="12">
        <v>45274.3504861111</v>
      </c>
      <c r="F332" s="78">
        <f t="shared" si="44"/>
        <v>45261</v>
      </c>
      <c r="G332" s="13" t="s">
        <v>312</v>
      </c>
      <c r="H332" s="15" t="str">
        <f t="shared" si="45"/>
        <v>IPHONE15</v>
      </c>
      <c r="I332" s="13">
        <v>9999</v>
      </c>
      <c r="J332" s="84">
        <f t="shared" si="46"/>
        <v>0</v>
      </c>
      <c r="K332" s="84">
        <f t="shared" si="47"/>
        <v>0</v>
      </c>
      <c r="L332" s="84">
        <f t="shared" si="48"/>
        <v>0</v>
      </c>
      <c r="M332" s="84">
        <f t="shared" si="49"/>
        <v>0</v>
      </c>
      <c r="N332" s="84">
        <f t="shared" si="50"/>
        <v>1</v>
      </c>
      <c r="O332" s="84">
        <f t="shared" si="51"/>
        <v>0</v>
      </c>
      <c r="P332" s="15">
        <f t="shared" si="52"/>
        <v>4999.4699999999993</v>
      </c>
      <c r="Q332" s="7">
        <v>658.27</v>
      </c>
      <c r="R332" s="11">
        <v>658.27</v>
      </c>
      <c r="S332" s="11">
        <v>658.27</v>
      </c>
      <c r="T332" s="11">
        <v>658.27</v>
      </c>
      <c r="U332" s="11">
        <v>658.27</v>
      </c>
      <c r="V332" s="11">
        <v>658.27</v>
      </c>
      <c r="W332" s="11">
        <v>658.27</v>
      </c>
      <c r="X332" s="11">
        <v>658.27</v>
      </c>
      <c r="Y332" s="11">
        <v>658.27</v>
      </c>
      <c r="Z332" s="11">
        <v>658.27</v>
      </c>
      <c r="AA332" s="11">
        <v>658.27</v>
      </c>
      <c r="AB332" s="7">
        <v>658.27</v>
      </c>
      <c r="AC332" s="17"/>
      <c r="AD332" s="17">
        <v>4999.47</v>
      </c>
      <c r="AE332" s="20"/>
    </row>
    <row r="333" spans="1:31" s="5" customFormat="1" ht="27" customHeight="1">
      <c r="A333" s="10">
        <v>332</v>
      </c>
      <c r="B333" s="11" t="s">
        <v>722</v>
      </c>
      <c r="C333" s="12" t="s">
        <v>723</v>
      </c>
      <c r="D333" s="12"/>
      <c r="E333" s="12">
        <v>45274.382476851897</v>
      </c>
      <c r="F333" s="78">
        <f t="shared" si="44"/>
        <v>45261</v>
      </c>
      <c r="G333" s="13" t="s">
        <v>312</v>
      </c>
      <c r="H333" s="15" t="str">
        <f t="shared" si="45"/>
        <v>IPHONE15</v>
      </c>
      <c r="I333" s="13">
        <v>9999</v>
      </c>
      <c r="J333" s="84">
        <f t="shared" si="46"/>
        <v>0</v>
      </c>
      <c r="K333" s="84">
        <f t="shared" si="47"/>
        <v>0</v>
      </c>
      <c r="L333" s="84">
        <f t="shared" si="48"/>
        <v>1</v>
      </c>
      <c r="M333" s="84">
        <f t="shared" si="49"/>
        <v>0</v>
      </c>
      <c r="N333" s="84">
        <f t="shared" si="50"/>
        <v>1</v>
      </c>
      <c r="O333" s="84">
        <f t="shared" si="51"/>
        <v>0</v>
      </c>
      <c r="P333" s="15">
        <f t="shared" si="52"/>
        <v>4999.49</v>
      </c>
      <c r="Q333" s="7">
        <v>1</v>
      </c>
      <c r="R333" s="11">
        <v>718.02</v>
      </c>
      <c r="S333" s="11">
        <v>718.02</v>
      </c>
      <c r="T333" s="11">
        <v>718.02</v>
      </c>
      <c r="U333" s="11">
        <v>718.02</v>
      </c>
      <c r="V333" s="11">
        <v>718.02</v>
      </c>
      <c r="W333" s="11">
        <v>718.02</v>
      </c>
      <c r="X333" s="11">
        <v>718.02</v>
      </c>
      <c r="Y333" s="11">
        <v>718.02</v>
      </c>
      <c r="Z333" s="11">
        <v>718.02</v>
      </c>
      <c r="AA333" s="7">
        <v>718.02</v>
      </c>
      <c r="AB333" s="7">
        <v>718.02</v>
      </c>
      <c r="AC333" s="17"/>
      <c r="AD333" s="17">
        <v>4999.47</v>
      </c>
      <c r="AE333" s="20"/>
    </row>
    <row r="334" spans="1:31" s="5" customFormat="1" ht="27" customHeight="1">
      <c r="A334" s="10">
        <v>333</v>
      </c>
      <c r="B334" s="11" t="s">
        <v>724</v>
      </c>
      <c r="C334" s="12" t="s">
        <v>725</v>
      </c>
      <c r="D334" s="12"/>
      <c r="E334" s="12">
        <v>45274.634085648097</v>
      </c>
      <c r="F334" s="78">
        <f t="shared" si="44"/>
        <v>45261</v>
      </c>
      <c r="G334" s="13" t="s">
        <v>559</v>
      </c>
      <c r="H334" s="15" t="str">
        <f t="shared" si="45"/>
        <v>IPHONE15</v>
      </c>
      <c r="I334" s="13">
        <v>5999</v>
      </c>
      <c r="J334" s="84">
        <f t="shared" si="46"/>
        <v>0</v>
      </c>
      <c r="K334" s="84">
        <f t="shared" si="47"/>
        <v>0</v>
      </c>
      <c r="L334" s="84">
        <f t="shared" si="48"/>
        <v>1</v>
      </c>
      <c r="M334" s="84">
        <f t="shared" si="49"/>
        <v>0</v>
      </c>
      <c r="N334" s="84">
        <f t="shared" si="50"/>
        <v>0</v>
      </c>
      <c r="O334" s="84">
        <f t="shared" si="51"/>
        <v>0</v>
      </c>
      <c r="P334" s="15" t="str">
        <f t="shared" si="52"/>
        <v/>
      </c>
      <c r="Q334" s="7">
        <v>1</v>
      </c>
      <c r="R334" s="11">
        <v>703.43</v>
      </c>
      <c r="S334" s="11">
        <v>703.43</v>
      </c>
      <c r="T334" s="11">
        <v>703.43</v>
      </c>
      <c r="U334" s="11">
        <v>703.43</v>
      </c>
      <c r="V334" s="11">
        <v>703.43</v>
      </c>
      <c r="W334" s="11">
        <v>703.43</v>
      </c>
      <c r="X334" s="11">
        <v>703.43</v>
      </c>
      <c r="Y334" s="11">
        <v>703.43</v>
      </c>
      <c r="Z334" s="11">
        <v>703.43</v>
      </c>
      <c r="AA334" s="11">
        <v>703.43</v>
      </c>
      <c r="AB334" s="7">
        <v>703.43</v>
      </c>
      <c r="AC334" s="17"/>
      <c r="AD334" s="17"/>
      <c r="AE334" s="20"/>
    </row>
    <row r="335" spans="1:31" s="5" customFormat="1" ht="27" customHeight="1">
      <c r="A335" s="10">
        <v>334</v>
      </c>
      <c r="B335" s="11" t="s">
        <v>726</v>
      </c>
      <c r="C335" s="12" t="s">
        <v>727</v>
      </c>
      <c r="D335" s="12"/>
      <c r="E335" s="12">
        <v>45274.660682870403</v>
      </c>
      <c r="F335" s="78">
        <f t="shared" si="44"/>
        <v>45261</v>
      </c>
      <c r="G335" s="13" t="s">
        <v>312</v>
      </c>
      <c r="H335" s="15" t="str">
        <f t="shared" si="45"/>
        <v>IPHONE15</v>
      </c>
      <c r="I335" s="13">
        <v>9999</v>
      </c>
      <c r="J335" s="84">
        <f t="shared" si="46"/>
        <v>0</v>
      </c>
      <c r="K335" s="84">
        <f t="shared" si="47"/>
        <v>0</v>
      </c>
      <c r="L335" s="84">
        <f t="shared" si="48"/>
        <v>0</v>
      </c>
      <c r="M335" s="84">
        <f t="shared" si="49"/>
        <v>0</v>
      </c>
      <c r="N335" s="84">
        <f t="shared" si="50"/>
        <v>1</v>
      </c>
      <c r="O335" s="84">
        <f t="shared" si="51"/>
        <v>0</v>
      </c>
      <c r="P335" s="15">
        <f t="shared" si="52"/>
        <v>4999.4699999999993</v>
      </c>
      <c r="Q335" s="7">
        <v>658.27</v>
      </c>
      <c r="R335" s="11">
        <v>658.27</v>
      </c>
      <c r="S335" s="11">
        <v>658.27</v>
      </c>
      <c r="T335" s="11">
        <v>658.27</v>
      </c>
      <c r="U335" s="11">
        <v>658.27</v>
      </c>
      <c r="V335" s="11">
        <v>658.27</v>
      </c>
      <c r="W335" s="11">
        <v>658.27</v>
      </c>
      <c r="X335" s="11">
        <v>658.27</v>
      </c>
      <c r="Y335" s="11">
        <v>658.27</v>
      </c>
      <c r="Z335" s="11">
        <v>658.27</v>
      </c>
      <c r="AA335" s="11">
        <v>658.27</v>
      </c>
      <c r="AB335" s="7">
        <v>658.27</v>
      </c>
      <c r="AC335" s="17"/>
      <c r="AD335" s="17">
        <v>4999.47</v>
      </c>
      <c r="AE335" s="20"/>
    </row>
    <row r="336" spans="1:31" s="5" customFormat="1" ht="27" customHeight="1">
      <c r="A336" s="10">
        <v>335</v>
      </c>
      <c r="B336" s="11" t="s">
        <v>728</v>
      </c>
      <c r="C336" s="12" t="s">
        <v>729</v>
      </c>
      <c r="D336" s="12"/>
      <c r="E336" s="12">
        <v>45274.665208333303</v>
      </c>
      <c r="F336" s="78">
        <f t="shared" si="44"/>
        <v>45261</v>
      </c>
      <c r="G336" s="13" t="s">
        <v>312</v>
      </c>
      <c r="H336" s="15" t="str">
        <f t="shared" si="45"/>
        <v>IPHONE15</v>
      </c>
      <c r="I336" s="13">
        <v>9999</v>
      </c>
      <c r="J336" s="84">
        <f t="shared" si="46"/>
        <v>0</v>
      </c>
      <c r="K336" s="84">
        <f t="shared" si="47"/>
        <v>0</v>
      </c>
      <c r="L336" s="84">
        <f t="shared" si="48"/>
        <v>0</v>
      </c>
      <c r="M336" s="84">
        <f t="shared" si="49"/>
        <v>1</v>
      </c>
      <c r="N336" s="84">
        <f t="shared" si="50"/>
        <v>0</v>
      </c>
      <c r="O336" s="84">
        <f t="shared" si="51"/>
        <v>0</v>
      </c>
      <c r="P336" s="15" t="str">
        <f t="shared" si="52"/>
        <v/>
      </c>
      <c r="Q336" s="7">
        <v>1074.8900000000001</v>
      </c>
      <c r="R336" s="11">
        <v>1074.8900000000001</v>
      </c>
      <c r="S336" s="11">
        <v>1074.8900000000001</v>
      </c>
      <c r="T336" s="11">
        <v>1074.8900000000001</v>
      </c>
      <c r="U336" s="11">
        <v>1074.8900000000001</v>
      </c>
      <c r="V336" s="11">
        <v>1074.8900000000001</v>
      </c>
      <c r="W336" s="11">
        <v>1074.8900000000001</v>
      </c>
      <c r="X336" s="11">
        <v>1074.8900000000001</v>
      </c>
      <c r="Y336" s="11">
        <v>1074.8900000000001</v>
      </c>
      <c r="Z336" s="11">
        <v>1074.8900000000001</v>
      </c>
      <c r="AA336" s="11">
        <v>1074.8900000000001</v>
      </c>
      <c r="AB336" s="11">
        <v>1074.8900000000001</v>
      </c>
      <c r="AC336" s="7">
        <v>2500</v>
      </c>
      <c r="AD336" s="17"/>
      <c r="AE336" s="20"/>
    </row>
    <row r="337" spans="1:31" s="5" customFormat="1" ht="27" customHeight="1">
      <c r="A337" s="10">
        <v>336</v>
      </c>
      <c r="B337" s="11" t="s">
        <v>730</v>
      </c>
      <c r="C337" s="12" t="s">
        <v>731</v>
      </c>
      <c r="D337" s="12"/>
      <c r="E337" s="12">
        <v>45274.683333333298</v>
      </c>
      <c r="F337" s="78">
        <f t="shared" si="44"/>
        <v>45261</v>
      </c>
      <c r="G337" s="13" t="s">
        <v>312</v>
      </c>
      <c r="H337" s="15" t="str">
        <f t="shared" si="45"/>
        <v>IPHONE15</v>
      </c>
      <c r="I337" s="13">
        <v>9999</v>
      </c>
      <c r="J337" s="84">
        <f t="shared" si="46"/>
        <v>0</v>
      </c>
      <c r="K337" s="84">
        <f t="shared" si="47"/>
        <v>0</v>
      </c>
      <c r="L337" s="84">
        <f t="shared" si="48"/>
        <v>0</v>
      </c>
      <c r="M337" s="84">
        <f t="shared" si="49"/>
        <v>0</v>
      </c>
      <c r="N337" s="84">
        <f t="shared" si="50"/>
        <v>1</v>
      </c>
      <c r="O337" s="84">
        <f t="shared" si="51"/>
        <v>0</v>
      </c>
      <c r="P337" s="15">
        <f t="shared" si="52"/>
        <v>4999.4699999999993</v>
      </c>
      <c r="Q337" s="7">
        <v>658.27</v>
      </c>
      <c r="R337" s="11">
        <v>658.27</v>
      </c>
      <c r="S337" s="11">
        <v>658.27</v>
      </c>
      <c r="T337" s="11">
        <v>658.27</v>
      </c>
      <c r="U337" s="11">
        <v>658.27</v>
      </c>
      <c r="V337" s="11">
        <v>658.27</v>
      </c>
      <c r="W337" s="11">
        <v>658.27</v>
      </c>
      <c r="X337" s="11">
        <v>658.27</v>
      </c>
      <c r="Y337" s="11">
        <v>658.27</v>
      </c>
      <c r="Z337" s="11">
        <v>658.27</v>
      </c>
      <c r="AA337" s="11">
        <v>658.27</v>
      </c>
      <c r="AB337" s="7">
        <v>658.27</v>
      </c>
      <c r="AC337" s="17"/>
      <c r="AD337" s="17">
        <v>4999.47</v>
      </c>
      <c r="AE337" s="20"/>
    </row>
    <row r="338" spans="1:31" s="5" customFormat="1" ht="27" customHeight="1">
      <c r="A338" s="10">
        <v>337</v>
      </c>
      <c r="B338" s="11" t="s">
        <v>732</v>
      </c>
      <c r="C338" s="12" t="s">
        <v>733</v>
      </c>
      <c r="D338" s="12"/>
      <c r="E338" s="12">
        <v>45274.707268518498</v>
      </c>
      <c r="F338" s="78">
        <f t="shared" si="44"/>
        <v>45261</v>
      </c>
      <c r="G338" s="13" t="s">
        <v>312</v>
      </c>
      <c r="H338" s="15" t="str">
        <f t="shared" si="45"/>
        <v>IPHONE15</v>
      </c>
      <c r="I338" s="13">
        <v>9999</v>
      </c>
      <c r="J338" s="84">
        <f t="shared" si="46"/>
        <v>0</v>
      </c>
      <c r="K338" s="84">
        <f t="shared" si="47"/>
        <v>0</v>
      </c>
      <c r="L338" s="84">
        <f t="shared" si="48"/>
        <v>0</v>
      </c>
      <c r="M338" s="84">
        <f t="shared" si="49"/>
        <v>1</v>
      </c>
      <c r="N338" s="84">
        <f t="shared" si="50"/>
        <v>0</v>
      </c>
      <c r="O338" s="84">
        <f t="shared" si="51"/>
        <v>0</v>
      </c>
      <c r="P338" s="15" t="str">
        <f t="shared" si="52"/>
        <v/>
      </c>
      <c r="Q338" s="7">
        <v>1074.8900000000001</v>
      </c>
      <c r="R338" s="11">
        <v>1074.8900000000001</v>
      </c>
      <c r="S338" s="11">
        <v>1074.8900000000001</v>
      </c>
      <c r="T338" s="11">
        <v>1074.8900000000001</v>
      </c>
      <c r="U338" s="11">
        <v>1074.8900000000001</v>
      </c>
      <c r="V338" s="11">
        <v>1074.8900000000001</v>
      </c>
      <c r="W338" s="11">
        <v>1074.8900000000001</v>
      </c>
      <c r="X338" s="11">
        <v>1074.8900000000001</v>
      </c>
      <c r="Y338" s="11">
        <v>1074.8900000000001</v>
      </c>
      <c r="Z338" s="11">
        <v>1074.8900000000001</v>
      </c>
      <c r="AA338" s="11">
        <v>1074.8900000000001</v>
      </c>
      <c r="AB338" s="11">
        <v>1074.8900000000001</v>
      </c>
      <c r="AC338" s="7">
        <v>2000</v>
      </c>
      <c r="AD338" s="17"/>
      <c r="AE338" s="20"/>
    </row>
    <row r="339" spans="1:31" s="5" customFormat="1" ht="27" customHeight="1">
      <c r="A339" s="10">
        <v>338</v>
      </c>
      <c r="B339" s="11" t="s">
        <v>734</v>
      </c>
      <c r="C339" s="12" t="s">
        <v>735</v>
      </c>
      <c r="D339" s="12"/>
      <c r="E339" s="12">
        <v>45274.717141203699</v>
      </c>
      <c r="F339" s="78">
        <f t="shared" si="44"/>
        <v>45261</v>
      </c>
      <c r="G339" s="13" t="s">
        <v>312</v>
      </c>
      <c r="H339" s="15" t="str">
        <f t="shared" si="45"/>
        <v>IPHONE15</v>
      </c>
      <c r="I339" s="13">
        <v>9999</v>
      </c>
      <c r="J339" s="84">
        <f t="shared" si="46"/>
        <v>0</v>
      </c>
      <c r="K339" s="84">
        <f t="shared" si="47"/>
        <v>0</v>
      </c>
      <c r="L339" s="84">
        <f t="shared" si="48"/>
        <v>0</v>
      </c>
      <c r="M339" s="84">
        <f t="shared" si="49"/>
        <v>0</v>
      </c>
      <c r="N339" s="84">
        <f t="shared" si="50"/>
        <v>0</v>
      </c>
      <c r="O339" s="84">
        <f t="shared" si="51"/>
        <v>0</v>
      </c>
      <c r="P339" s="15" t="str">
        <f t="shared" si="52"/>
        <v/>
      </c>
      <c r="Q339" s="7">
        <v>1074.8900000000001</v>
      </c>
      <c r="R339" s="11">
        <v>1074.8900000000001</v>
      </c>
      <c r="S339" s="11">
        <v>1074.8900000000001</v>
      </c>
      <c r="T339" s="11">
        <v>1074.8900000000001</v>
      </c>
      <c r="U339" s="11">
        <v>1074.8900000000001</v>
      </c>
      <c r="V339" s="11">
        <v>1074.8900000000001</v>
      </c>
      <c r="W339" s="11">
        <v>1074.8900000000001</v>
      </c>
      <c r="X339" s="11">
        <v>1074.8900000000001</v>
      </c>
      <c r="Y339" s="11">
        <v>1074.8900000000001</v>
      </c>
      <c r="Z339" s="11">
        <v>1074.8900000000001</v>
      </c>
      <c r="AA339" s="11">
        <v>1074.8900000000001</v>
      </c>
      <c r="AB339" s="7">
        <v>1074.8900000000001</v>
      </c>
      <c r="AC339" s="17"/>
      <c r="AD339" s="17"/>
      <c r="AE339" s="20"/>
    </row>
    <row r="340" spans="1:31" s="5" customFormat="1" ht="27" customHeight="1">
      <c r="A340" s="10">
        <v>339</v>
      </c>
      <c r="B340" s="11" t="s">
        <v>736</v>
      </c>
      <c r="C340" s="12" t="s">
        <v>737</v>
      </c>
      <c r="D340" s="12"/>
      <c r="E340" s="12">
        <v>45274.717395833301</v>
      </c>
      <c r="F340" s="78">
        <f t="shared" si="44"/>
        <v>45261</v>
      </c>
      <c r="G340" s="13" t="s">
        <v>312</v>
      </c>
      <c r="H340" s="15" t="str">
        <f t="shared" si="45"/>
        <v>IPHONE15</v>
      </c>
      <c r="I340" s="13">
        <v>9999</v>
      </c>
      <c r="J340" s="84">
        <f t="shared" si="46"/>
        <v>0</v>
      </c>
      <c r="K340" s="84">
        <f t="shared" si="47"/>
        <v>0</v>
      </c>
      <c r="L340" s="84">
        <f t="shared" si="48"/>
        <v>0</v>
      </c>
      <c r="M340" s="84">
        <f t="shared" si="49"/>
        <v>0</v>
      </c>
      <c r="N340" s="84">
        <f t="shared" si="50"/>
        <v>0</v>
      </c>
      <c r="O340" s="84">
        <f t="shared" si="51"/>
        <v>0</v>
      </c>
      <c r="P340" s="15" t="str">
        <f t="shared" si="52"/>
        <v/>
      </c>
      <c r="Q340" s="7">
        <v>1074.8900000000001</v>
      </c>
      <c r="R340" s="11">
        <v>1074.8900000000001</v>
      </c>
      <c r="S340" s="11">
        <v>1074.8900000000001</v>
      </c>
      <c r="T340" s="11">
        <v>1074.8900000000001</v>
      </c>
      <c r="U340" s="11">
        <v>1074.8900000000001</v>
      </c>
      <c r="V340" s="11">
        <v>1074.8900000000001</v>
      </c>
      <c r="W340" s="11">
        <v>1074.8900000000001</v>
      </c>
      <c r="X340" s="11">
        <v>1074.8900000000001</v>
      </c>
      <c r="Y340" s="11">
        <v>1074.8900000000001</v>
      </c>
      <c r="Z340" s="11">
        <v>1074.8900000000001</v>
      </c>
      <c r="AA340" s="11">
        <v>1074.8900000000001</v>
      </c>
      <c r="AB340" s="7">
        <v>1074.8900000000001</v>
      </c>
      <c r="AC340" s="17"/>
      <c r="AD340" s="17"/>
      <c r="AE340" s="20"/>
    </row>
    <row r="341" spans="1:31" s="5" customFormat="1" ht="27" customHeight="1">
      <c r="A341" s="10">
        <v>340</v>
      </c>
      <c r="B341" s="11" t="s">
        <v>738</v>
      </c>
      <c r="C341" s="12" t="s">
        <v>739</v>
      </c>
      <c r="D341" s="12"/>
      <c r="E341" s="12">
        <v>45274.742893518502</v>
      </c>
      <c r="F341" s="78">
        <f t="shared" si="44"/>
        <v>45261</v>
      </c>
      <c r="G341" s="13" t="s">
        <v>312</v>
      </c>
      <c r="H341" s="15" t="str">
        <f t="shared" si="45"/>
        <v>IPHONE15</v>
      </c>
      <c r="I341" s="13">
        <v>9999</v>
      </c>
      <c r="J341" s="84">
        <f t="shared" si="46"/>
        <v>0</v>
      </c>
      <c r="K341" s="84">
        <f t="shared" si="47"/>
        <v>0</v>
      </c>
      <c r="L341" s="84">
        <f t="shared" si="48"/>
        <v>1</v>
      </c>
      <c r="M341" s="84">
        <f t="shared" si="49"/>
        <v>0</v>
      </c>
      <c r="N341" s="84">
        <f t="shared" si="50"/>
        <v>0</v>
      </c>
      <c r="O341" s="84">
        <f t="shared" si="51"/>
        <v>0</v>
      </c>
      <c r="P341" s="15" t="str">
        <f t="shared" si="52"/>
        <v/>
      </c>
      <c r="Q341" s="7">
        <v>1</v>
      </c>
      <c r="R341" s="11">
        <v>1172.52</v>
      </c>
      <c r="S341" s="11">
        <v>1172.52</v>
      </c>
      <c r="T341" s="11">
        <v>1172.52</v>
      </c>
      <c r="U341" s="11">
        <v>1172.52</v>
      </c>
      <c r="V341" s="11">
        <v>1172.52</v>
      </c>
      <c r="W341" s="11">
        <v>1172.52</v>
      </c>
      <c r="X341" s="11">
        <v>1172.52</v>
      </c>
      <c r="Y341" s="11">
        <v>1172.52</v>
      </c>
      <c r="Z341" s="11">
        <v>1172.52</v>
      </c>
      <c r="AA341" s="7">
        <v>1172.52</v>
      </c>
      <c r="AB341" s="7">
        <v>1172.52</v>
      </c>
      <c r="AC341" s="17"/>
      <c r="AD341" s="17"/>
      <c r="AE341" s="20"/>
    </row>
    <row r="342" spans="1:31" s="5" customFormat="1" ht="27" customHeight="1">
      <c r="A342" s="10">
        <v>341</v>
      </c>
      <c r="B342" s="11" t="s">
        <v>740</v>
      </c>
      <c r="C342" s="12" t="s">
        <v>741</v>
      </c>
      <c r="D342" s="12"/>
      <c r="E342" s="12">
        <v>45274.886076388902</v>
      </c>
      <c r="F342" s="78">
        <f t="shared" si="44"/>
        <v>45261</v>
      </c>
      <c r="G342" s="13" t="s">
        <v>312</v>
      </c>
      <c r="H342" s="15" t="str">
        <f t="shared" si="45"/>
        <v>IPHONE15</v>
      </c>
      <c r="I342" s="13">
        <v>9999</v>
      </c>
      <c r="J342" s="84">
        <f t="shared" si="46"/>
        <v>0</v>
      </c>
      <c r="K342" s="84">
        <f t="shared" si="47"/>
        <v>0</v>
      </c>
      <c r="L342" s="84">
        <f t="shared" si="48"/>
        <v>0</v>
      </c>
      <c r="M342" s="84">
        <f t="shared" si="49"/>
        <v>0</v>
      </c>
      <c r="N342" s="84">
        <f t="shared" si="50"/>
        <v>0</v>
      </c>
      <c r="O342" s="84">
        <f t="shared" si="51"/>
        <v>0</v>
      </c>
      <c r="P342" s="15" t="str">
        <f t="shared" si="52"/>
        <v/>
      </c>
      <c r="Q342" s="7">
        <v>1074.8900000000001</v>
      </c>
      <c r="R342" s="11">
        <v>1074.8900000000001</v>
      </c>
      <c r="S342" s="11">
        <v>1074.8900000000001</v>
      </c>
      <c r="T342" s="11">
        <v>1074.8900000000001</v>
      </c>
      <c r="U342" s="11">
        <v>1074.8900000000001</v>
      </c>
      <c r="V342" s="11">
        <v>1074.8900000000001</v>
      </c>
      <c r="W342" s="11">
        <v>1074.8900000000001</v>
      </c>
      <c r="X342" s="11">
        <v>1074.8900000000001</v>
      </c>
      <c r="Y342" s="11">
        <v>1074.8900000000001</v>
      </c>
      <c r="Z342" s="11">
        <v>1074.8900000000001</v>
      </c>
      <c r="AA342" s="11">
        <v>1074.8900000000001</v>
      </c>
      <c r="AB342" s="7">
        <v>1074.8900000000001</v>
      </c>
      <c r="AC342" s="17"/>
      <c r="AD342" s="17"/>
      <c r="AE342" s="20"/>
    </row>
    <row r="343" spans="1:31" s="5" customFormat="1" ht="27" customHeight="1">
      <c r="A343" s="10">
        <v>342</v>
      </c>
      <c r="B343" s="34" t="s">
        <v>742</v>
      </c>
      <c r="C343" s="10" t="s">
        <v>743</v>
      </c>
      <c r="D343" s="35"/>
      <c r="E343" s="36">
        <v>45275.368645833303</v>
      </c>
      <c r="F343" s="79">
        <f t="shared" si="44"/>
        <v>45261</v>
      </c>
      <c r="G343" s="36" t="s">
        <v>312</v>
      </c>
      <c r="H343" s="15" t="str">
        <f t="shared" si="45"/>
        <v>IPHONE15</v>
      </c>
      <c r="I343" s="35">
        <v>9999</v>
      </c>
      <c r="J343" s="84">
        <f t="shared" si="46"/>
        <v>0</v>
      </c>
      <c r="K343" s="84">
        <f t="shared" si="47"/>
        <v>0</v>
      </c>
      <c r="L343" s="84">
        <f t="shared" si="48"/>
        <v>0</v>
      </c>
      <c r="M343" s="84">
        <f t="shared" si="49"/>
        <v>1</v>
      </c>
      <c r="N343" s="84">
        <f t="shared" si="50"/>
        <v>0</v>
      </c>
      <c r="O343" s="84">
        <f t="shared" si="51"/>
        <v>0</v>
      </c>
      <c r="P343" s="15" t="str">
        <f t="shared" si="52"/>
        <v/>
      </c>
      <c r="Q343" s="7">
        <v>1074.8900000000001</v>
      </c>
      <c r="R343" s="34">
        <v>1074.8900000000001</v>
      </c>
      <c r="S343" s="34">
        <v>1074.8900000000001</v>
      </c>
      <c r="T343" s="34">
        <v>1074.8900000000001</v>
      </c>
      <c r="U343" s="34">
        <v>1074.8900000000001</v>
      </c>
      <c r="V343" s="34">
        <v>1074.8900000000001</v>
      </c>
      <c r="W343" s="34">
        <v>1074.8900000000001</v>
      </c>
      <c r="X343" s="34">
        <v>1074.8900000000001</v>
      </c>
      <c r="Y343" s="34">
        <v>1074.8900000000001</v>
      </c>
      <c r="Z343" s="34">
        <v>1074.8900000000001</v>
      </c>
      <c r="AA343" s="34">
        <v>1074.8900000000001</v>
      </c>
      <c r="AB343" s="34">
        <v>1074.8900000000001</v>
      </c>
      <c r="AC343" s="60">
        <v>2000</v>
      </c>
      <c r="AD343" s="17"/>
      <c r="AE343" s="20"/>
    </row>
    <row r="344" spans="1:31" s="5" customFormat="1" ht="27" customHeight="1">
      <c r="A344" s="10">
        <v>343</v>
      </c>
      <c r="B344" s="34" t="s">
        <v>744</v>
      </c>
      <c r="C344" s="10" t="s">
        <v>745</v>
      </c>
      <c r="D344" s="35"/>
      <c r="E344" s="36">
        <v>45275.470266203702</v>
      </c>
      <c r="F344" s="79">
        <f t="shared" si="44"/>
        <v>45261</v>
      </c>
      <c r="G344" s="36" t="s">
        <v>312</v>
      </c>
      <c r="H344" s="15" t="str">
        <f t="shared" si="45"/>
        <v>IPHONE15</v>
      </c>
      <c r="I344" s="35">
        <v>9999</v>
      </c>
      <c r="J344" s="84">
        <f t="shared" si="46"/>
        <v>0</v>
      </c>
      <c r="K344" s="84">
        <f t="shared" si="47"/>
        <v>0</v>
      </c>
      <c r="L344" s="84">
        <f t="shared" si="48"/>
        <v>0</v>
      </c>
      <c r="M344" s="84">
        <f t="shared" si="49"/>
        <v>0</v>
      </c>
      <c r="N344" s="84">
        <f t="shared" si="50"/>
        <v>0</v>
      </c>
      <c r="O344" s="84">
        <f t="shared" si="51"/>
        <v>0</v>
      </c>
      <c r="P344" s="15" t="str">
        <f t="shared" si="52"/>
        <v/>
      </c>
      <c r="Q344" s="7">
        <v>1074.8900000000001</v>
      </c>
      <c r="R344" s="34">
        <v>1074.8900000000001</v>
      </c>
      <c r="S344" s="34">
        <v>1074.8900000000001</v>
      </c>
      <c r="T344" s="34">
        <v>1074.8900000000001</v>
      </c>
      <c r="U344" s="34">
        <v>1074.8900000000001</v>
      </c>
      <c r="V344" s="34">
        <v>1074.8900000000001</v>
      </c>
      <c r="W344" s="34">
        <v>1074.8900000000001</v>
      </c>
      <c r="X344" s="34">
        <v>1074.8900000000001</v>
      </c>
      <c r="Y344" s="34">
        <v>1074.8900000000001</v>
      </c>
      <c r="Z344" s="34">
        <v>1074.8900000000001</v>
      </c>
      <c r="AA344" s="34">
        <v>1074.8900000000001</v>
      </c>
      <c r="AB344" s="7">
        <v>1074.8900000000001</v>
      </c>
      <c r="AC344" s="17"/>
      <c r="AD344" s="17"/>
      <c r="AE344" s="20"/>
    </row>
    <row r="345" spans="1:31" s="5" customFormat="1" ht="27" customHeight="1">
      <c r="A345" s="10">
        <v>344</v>
      </c>
      <c r="B345" s="34" t="s">
        <v>746</v>
      </c>
      <c r="C345" s="10" t="s">
        <v>747</v>
      </c>
      <c r="D345" s="35"/>
      <c r="E345" s="36">
        <v>45275.496840277803</v>
      </c>
      <c r="F345" s="79">
        <f t="shared" si="44"/>
        <v>45261</v>
      </c>
      <c r="G345" s="36" t="s">
        <v>312</v>
      </c>
      <c r="H345" s="15" t="str">
        <f t="shared" si="45"/>
        <v>IPHONE15</v>
      </c>
      <c r="I345" s="35">
        <v>9999</v>
      </c>
      <c r="J345" s="84">
        <f t="shared" si="46"/>
        <v>0</v>
      </c>
      <c r="K345" s="84">
        <f t="shared" si="47"/>
        <v>0</v>
      </c>
      <c r="L345" s="84">
        <f t="shared" si="48"/>
        <v>0</v>
      </c>
      <c r="M345" s="84">
        <f t="shared" si="49"/>
        <v>0</v>
      </c>
      <c r="N345" s="84">
        <f t="shared" si="50"/>
        <v>0</v>
      </c>
      <c r="O345" s="84">
        <f t="shared" si="51"/>
        <v>0</v>
      </c>
      <c r="P345" s="15" t="str">
        <f t="shared" si="52"/>
        <v/>
      </c>
      <c r="Q345" s="7">
        <v>1074.8900000000001</v>
      </c>
      <c r="R345" s="34">
        <v>1074.8900000000001</v>
      </c>
      <c r="S345" s="34">
        <v>1074.8900000000001</v>
      </c>
      <c r="T345" s="34">
        <v>1074.8900000000001</v>
      </c>
      <c r="U345" s="34">
        <v>1074.8900000000001</v>
      </c>
      <c r="V345" s="34">
        <v>1074.8900000000001</v>
      </c>
      <c r="W345" s="34">
        <v>1074.8900000000001</v>
      </c>
      <c r="X345" s="34">
        <v>1074.8900000000001</v>
      </c>
      <c r="Y345" s="34">
        <v>1074.8900000000001</v>
      </c>
      <c r="Z345" s="34">
        <v>1074.8900000000001</v>
      </c>
      <c r="AA345" s="34">
        <v>1074.8900000000001</v>
      </c>
      <c r="AB345" s="7">
        <v>1074.8900000000001</v>
      </c>
      <c r="AC345" s="17"/>
      <c r="AD345" s="17"/>
      <c r="AE345" s="20"/>
    </row>
    <row r="346" spans="1:31" s="5" customFormat="1" ht="27" customHeight="1">
      <c r="A346" s="10">
        <v>345</v>
      </c>
      <c r="B346" s="34" t="s">
        <v>748</v>
      </c>
      <c r="C346" s="10" t="s">
        <v>749</v>
      </c>
      <c r="D346" s="35"/>
      <c r="E346" s="36">
        <v>45275.509398148097</v>
      </c>
      <c r="F346" s="79">
        <f t="shared" si="44"/>
        <v>45261</v>
      </c>
      <c r="G346" s="36" t="s">
        <v>312</v>
      </c>
      <c r="H346" s="15" t="str">
        <f t="shared" si="45"/>
        <v>IPHONE15</v>
      </c>
      <c r="I346" s="35">
        <v>9999</v>
      </c>
      <c r="J346" s="84">
        <f t="shared" si="46"/>
        <v>0</v>
      </c>
      <c r="K346" s="84">
        <f t="shared" si="47"/>
        <v>0</v>
      </c>
      <c r="L346" s="84">
        <f t="shared" si="48"/>
        <v>0</v>
      </c>
      <c r="M346" s="84">
        <f t="shared" si="49"/>
        <v>1</v>
      </c>
      <c r="N346" s="84">
        <f t="shared" si="50"/>
        <v>1</v>
      </c>
      <c r="O346" s="84">
        <f t="shared" si="51"/>
        <v>0</v>
      </c>
      <c r="P346" s="15">
        <f t="shared" si="52"/>
        <v>4999.4699999999993</v>
      </c>
      <c r="Q346" s="7">
        <v>658.27</v>
      </c>
      <c r="R346" s="34">
        <v>658.27</v>
      </c>
      <c r="S346" s="34">
        <v>658.27</v>
      </c>
      <c r="T346" s="34">
        <v>658.27</v>
      </c>
      <c r="U346" s="34">
        <v>658.27</v>
      </c>
      <c r="V346" s="34">
        <v>658.27</v>
      </c>
      <c r="W346" s="34">
        <v>658.27</v>
      </c>
      <c r="X346" s="34">
        <v>658.27</v>
      </c>
      <c r="Y346" s="34">
        <v>658.27</v>
      </c>
      <c r="Z346" s="34">
        <v>658.27</v>
      </c>
      <c r="AA346" s="34">
        <v>658.27</v>
      </c>
      <c r="AB346" s="34">
        <v>658.27</v>
      </c>
      <c r="AC346" s="17">
        <v>1500</v>
      </c>
      <c r="AD346" s="17">
        <v>4999.47</v>
      </c>
      <c r="AE346" s="20"/>
    </row>
    <row r="347" spans="1:31" s="5" customFormat="1" ht="27" customHeight="1">
      <c r="A347" s="10">
        <v>346</v>
      </c>
      <c r="B347" s="34" t="s">
        <v>750</v>
      </c>
      <c r="C347" s="10" t="s">
        <v>751</v>
      </c>
      <c r="D347" s="35"/>
      <c r="E347" s="36">
        <v>45275.5789814815</v>
      </c>
      <c r="F347" s="79">
        <f t="shared" si="44"/>
        <v>45261</v>
      </c>
      <c r="G347" s="36" t="s">
        <v>312</v>
      </c>
      <c r="H347" s="15" t="str">
        <f t="shared" si="45"/>
        <v>IPHONE15</v>
      </c>
      <c r="I347" s="35">
        <v>9999</v>
      </c>
      <c r="J347" s="84">
        <f t="shared" si="46"/>
        <v>0</v>
      </c>
      <c r="K347" s="84">
        <f t="shared" si="47"/>
        <v>0</v>
      </c>
      <c r="L347" s="84">
        <f t="shared" si="48"/>
        <v>0</v>
      </c>
      <c r="M347" s="84">
        <f t="shared" si="49"/>
        <v>0</v>
      </c>
      <c r="N347" s="84">
        <f t="shared" si="50"/>
        <v>1</v>
      </c>
      <c r="O347" s="84">
        <f t="shared" si="51"/>
        <v>1</v>
      </c>
      <c r="P347" s="15">
        <f t="shared" si="52"/>
        <v>6399.3300000000017</v>
      </c>
      <c r="Q347" s="7">
        <v>1083.23</v>
      </c>
      <c r="R347" s="34">
        <v>1083.23</v>
      </c>
      <c r="S347" s="34">
        <v>1083.23</v>
      </c>
      <c r="T347" s="34">
        <v>1083.23</v>
      </c>
      <c r="U347" s="34">
        <v>1083.23</v>
      </c>
      <c r="V347" s="7">
        <v>1083.23</v>
      </c>
      <c r="W347" s="7"/>
      <c r="X347" s="7"/>
      <c r="Y347" s="7"/>
      <c r="Z347" s="7"/>
      <c r="AA347" s="7"/>
      <c r="AB347" s="7"/>
      <c r="AC347" s="17"/>
      <c r="AD347" s="17">
        <v>6499.32</v>
      </c>
      <c r="AE347" s="20"/>
    </row>
    <row r="348" spans="1:31" s="5" customFormat="1" ht="27" customHeight="1">
      <c r="A348" s="10">
        <v>347</v>
      </c>
      <c r="B348" s="34" t="s">
        <v>752</v>
      </c>
      <c r="C348" s="10" t="s">
        <v>753</v>
      </c>
      <c r="D348" s="35"/>
      <c r="E348" s="36">
        <v>45275.623240740701</v>
      </c>
      <c r="F348" s="79">
        <f t="shared" si="44"/>
        <v>45261</v>
      </c>
      <c r="G348" s="36" t="s">
        <v>312</v>
      </c>
      <c r="H348" s="15" t="str">
        <f t="shared" si="45"/>
        <v>IPHONE15</v>
      </c>
      <c r="I348" s="35">
        <v>9999</v>
      </c>
      <c r="J348" s="84">
        <f t="shared" si="46"/>
        <v>0</v>
      </c>
      <c r="K348" s="84">
        <f t="shared" si="47"/>
        <v>0</v>
      </c>
      <c r="L348" s="84">
        <f t="shared" si="48"/>
        <v>1</v>
      </c>
      <c r="M348" s="84">
        <f t="shared" si="49"/>
        <v>0</v>
      </c>
      <c r="N348" s="84">
        <f t="shared" si="50"/>
        <v>0</v>
      </c>
      <c r="O348" s="84">
        <f t="shared" si="51"/>
        <v>0</v>
      </c>
      <c r="P348" s="15" t="str">
        <f t="shared" si="52"/>
        <v/>
      </c>
      <c r="Q348" s="7">
        <v>1</v>
      </c>
      <c r="R348" s="34">
        <v>1172.52</v>
      </c>
      <c r="S348" s="34">
        <v>1172.52</v>
      </c>
      <c r="T348" s="34">
        <v>1172.52</v>
      </c>
      <c r="U348" s="34">
        <v>1172.52</v>
      </c>
      <c r="V348" s="34">
        <v>1172.52</v>
      </c>
      <c r="W348" s="34">
        <v>1172.52</v>
      </c>
      <c r="X348" s="34">
        <v>1172.52</v>
      </c>
      <c r="Y348" s="34">
        <v>1172.52</v>
      </c>
      <c r="Z348" s="34">
        <v>1172.52</v>
      </c>
      <c r="AA348" s="34">
        <v>1172.52</v>
      </c>
      <c r="AB348" s="7">
        <v>1172.52</v>
      </c>
      <c r="AC348" s="17"/>
      <c r="AD348" s="17"/>
      <c r="AE348" s="20"/>
    </row>
    <row r="349" spans="1:31" s="5" customFormat="1" ht="27" customHeight="1">
      <c r="A349" s="10">
        <v>348</v>
      </c>
      <c r="B349" s="34" t="s">
        <v>754</v>
      </c>
      <c r="C349" s="10" t="s">
        <v>755</v>
      </c>
      <c r="D349" s="35"/>
      <c r="E349" s="36">
        <v>45275.647511574098</v>
      </c>
      <c r="F349" s="79">
        <f t="shared" si="44"/>
        <v>45261</v>
      </c>
      <c r="G349" s="36" t="s">
        <v>701</v>
      </c>
      <c r="H349" s="15" t="str">
        <f t="shared" si="45"/>
        <v>IPHONE15</v>
      </c>
      <c r="I349" s="35">
        <v>8999</v>
      </c>
      <c r="J349" s="84">
        <f t="shared" si="46"/>
        <v>0</v>
      </c>
      <c r="K349" s="84">
        <f t="shared" si="47"/>
        <v>0</v>
      </c>
      <c r="L349" s="84">
        <f t="shared" si="48"/>
        <v>1</v>
      </c>
      <c r="M349" s="84">
        <f t="shared" si="49"/>
        <v>0</v>
      </c>
      <c r="N349" s="84">
        <f t="shared" si="50"/>
        <v>1</v>
      </c>
      <c r="O349" s="84">
        <f t="shared" si="51"/>
        <v>0</v>
      </c>
      <c r="P349" s="15">
        <f t="shared" si="52"/>
        <v>4499.510000000002</v>
      </c>
      <c r="Q349" s="7">
        <v>1</v>
      </c>
      <c r="R349" s="34">
        <v>646.20000000000005</v>
      </c>
      <c r="S349" s="34">
        <v>646.20000000000005</v>
      </c>
      <c r="T349" s="34">
        <v>646.20000000000005</v>
      </c>
      <c r="U349" s="34">
        <v>646.20000000000005</v>
      </c>
      <c r="V349" s="34">
        <v>646.20000000000005</v>
      </c>
      <c r="W349" s="34">
        <v>646.20000000000005</v>
      </c>
      <c r="X349" s="34">
        <v>646.20000000000005</v>
      </c>
      <c r="Y349" s="34">
        <v>646.20000000000005</v>
      </c>
      <c r="Z349" s="34">
        <v>646.20000000000005</v>
      </c>
      <c r="AA349" s="7">
        <v>646.20000000000005</v>
      </c>
      <c r="AB349" s="7">
        <v>646.20000000000005</v>
      </c>
      <c r="AC349" s="17"/>
      <c r="AD349" s="17">
        <v>4499.55</v>
      </c>
      <c r="AE349" s="20"/>
    </row>
    <row r="350" spans="1:31" s="5" customFormat="1" ht="27" customHeight="1">
      <c r="A350" s="10">
        <v>349</v>
      </c>
      <c r="B350" s="34" t="s">
        <v>756</v>
      </c>
      <c r="C350" s="10" t="s">
        <v>757</v>
      </c>
      <c r="D350" s="35"/>
      <c r="E350" s="36">
        <v>45275.682210648098</v>
      </c>
      <c r="F350" s="79">
        <f t="shared" si="44"/>
        <v>45261</v>
      </c>
      <c r="G350" s="36" t="s">
        <v>312</v>
      </c>
      <c r="H350" s="15" t="str">
        <f t="shared" si="45"/>
        <v>IPHONE15</v>
      </c>
      <c r="I350" s="35">
        <v>9999</v>
      </c>
      <c r="J350" s="84">
        <f t="shared" si="46"/>
        <v>0</v>
      </c>
      <c r="K350" s="84">
        <f t="shared" si="47"/>
        <v>0</v>
      </c>
      <c r="L350" s="84">
        <f t="shared" si="48"/>
        <v>1</v>
      </c>
      <c r="M350" s="84">
        <f t="shared" si="49"/>
        <v>0</v>
      </c>
      <c r="N350" s="84">
        <f t="shared" si="50"/>
        <v>0</v>
      </c>
      <c r="O350" s="84">
        <f t="shared" si="51"/>
        <v>0</v>
      </c>
      <c r="P350" s="15" t="str">
        <f t="shared" si="52"/>
        <v/>
      </c>
      <c r="Q350" s="7">
        <v>1</v>
      </c>
      <c r="R350" s="34">
        <v>1172.52</v>
      </c>
      <c r="S350" s="34">
        <v>1172.52</v>
      </c>
      <c r="T350" s="34">
        <v>1172.52</v>
      </c>
      <c r="U350" s="34">
        <v>1172.52</v>
      </c>
      <c r="V350" s="34">
        <v>1172.52</v>
      </c>
      <c r="W350" s="34">
        <v>1172.52</v>
      </c>
      <c r="X350" s="34">
        <v>1172.52</v>
      </c>
      <c r="Y350" s="34">
        <v>1172.52</v>
      </c>
      <c r="Z350" s="34">
        <v>1172.52</v>
      </c>
      <c r="AA350" s="7">
        <v>1172.52</v>
      </c>
      <c r="AB350" s="7">
        <v>1172.52</v>
      </c>
      <c r="AC350" s="17"/>
      <c r="AD350" s="17"/>
      <c r="AE350" s="20"/>
    </row>
    <row r="351" spans="1:31" s="5" customFormat="1" ht="27" customHeight="1">
      <c r="A351" s="10">
        <v>350</v>
      </c>
      <c r="B351" s="34" t="s">
        <v>758</v>
      </c>
      <c r="C351" s="10" t="s">
        <v>759</v>
      </c>
      <c r="D351" s="35"/>
      <c r="E351" s="36">
        <v>45275.738043981502</v>
      </c>
      <c r="F351" s="79">
        <f t="shared" si="44"/>
        <v>45261</v>
      </c>
      <c r="G351" s="36" t="s">
        <v>312</v>
      </c>
      <c r="H351" s="15" t="str">
        <f t="shared" si="45"/>
        <v>IPHONE15</v>
      </c>
      <c r="I351" s="35">
        <v>9999</v>
      </c>
      <c r="J351" s="84">
        <f t="shared" si="46"/>
        <v>0</v>
      </c>
      <c r="K351" s="84">
        <f t="shared" si="47"/>
        <v>0</v>
      </c>
      <c r="L351" s="84">
        <f t="shared" si="48"/>
        <v>0</v>
      </c>
      <c r="M351" s="84">
        <f t="shared" si="49"/>
        <v>0</v>
      </c>
      <c r="N351" s="84">
        <f t="shared" si="50"/>
        <v>0</v>
      </c>
      <c r="O351" s="84">
        <f t="shared" si="51"/>
        <v>0</v>
      </c>
      <c r="P351" s="15" t="str">
        <f t="shared" si="52"/>
        <v/>
      </c>
      <c r="Q351" s="7">
        <v>1074.8900000000001</v>
      </c>
      <c r="R351" s="34">
        <v>1074.8900000000001</v>
      </c>
      <c r="S351" s="34">
        <v>1074.8900000000001</v>
      </c>
      <c r="T351" s="34">
        <v>1074.8900000000001</v>
      </c>
      <c r="U351" s="34">
        <v>1074.8900000000001</v>
      </c>
      <c r="V351" s="34">
        <v>1074.8900000000001</v>
      </c>
      <c r="W351" s="34">
        <v>1074.8900000000001</v>
      </c>
      <c r="X351" s="34">
        <v>1074.8900000000001</v>
      </c>
      <c r="Y351" s="34">
        <v>1074.8900000000001</v>
      </c>
      <c r="Z351" s="34">
        <v>1074.8900000000001</v>
      </c>
      <c r="AA351" s="34">
        <v>1074.8900000000001</v>
      </c>
      <c r="AB351" s="7">
        <v>1074.8900000000001</v>
      </c>
      <c r="AC351" s="17"/>
      <c r="AD351" s="17"/>
      <c r="AE351" s="20"/>
    </row>
    <row r="352" spans="1:31" s="5" customFormat="1" ht="27" customHeight="1">
      <c r="A352" s="10">
        <v>351</v>
      </c>
      <c r="B352" s="11" t="s">
        <v>760</v>
      </c>
      <c r="C352" s="12" t="s">
        <v>761</v>
      </c>
      <c r="D352" s="12"/>
      <c r="E352" s="12">
        <v>45276.479791666701</v>
      </c>
      <c r="F352" s="78">
        <f t="shared" si="44"/>
        <v>45261</v>
      </c>
      <c r="G352" s="13" t="s">
        <v>312</v>
      </c>
      <c r="H352" s="15" t="str">
        <f t="shared" si="45"/>
        <v>IPHONE15</v>
      </c>
      <c r="I352" s="13">
        <v>9999</v>
      </c>
      <c r="J352" s="84">
        <f t="shared" si="46"/>
        <v>0</v>
      </c>
      <c r="K352" s="84">
        <f t="shared" si="47"/>
        <v>0</v>
      </c>
      <c r="L352" s="84">
        <f t="shared" si="48"/>
        <v>0</v>
      </c>
      <c r="M352" s="84">
        <f t="shared" si="49"/>
        <v>0</v>
      </c>
      <c r="N352" s="84">
        <f t="shared" si="50"/>
        <v>1</v>
      </c>
      <c r="O352" s="84">
        <f t="shared" si="51"/>
        <v>0</v>
      </c>
      <c r="P352" s="15">
        <f t="shared" si="52"/>
        <v>4999.4699999999993</v>
      </c>
      <c r="Q352" s="7">
        <v>658.27</v>
      </c>
      <c r="R352" s="11">
        <v>658.27</v>
      </c>
      <c r="S352" s="11">
        <v>658.27</v>
      </c>
      <c r="T352" s="11">
        <v>658.27</v>
      </c>
      <c r="U352" s="11">
        <v>658.27</v>
      </c>
      <c r="V352" s="11">
        <v>658.27</v>
      </c>
      <c r="W352" s="11">
        <v>658.27</v>
      </c>
      <c r="X352" s="11">
        <v>658.27</v>
      </c>
      <c r="Y352" s="11">
        <v>658.27</v>
      </c>
      <c r="Z352" s="11">
        <v>658.27</v>
      </c>
      <c r="AA352" s="11">
        <v>658.27</v>
      </c>
      <c r="AB352" s="7">
        <v>658.27</v>
      </c>
      <c r="AC352" s="17"/>
      <c r="AD352" s="17">
        <v>4999.47</v>
      </c>
      <c r="AE352" s="20"/>
    </row>
    <row r="353" spans="1:31" s="5" customFormat="1" ht="27" customHeight="1">
      <c r="A353" s="10">
        <v>352</v>
      </c>
      <c r="B353" s="11" t="s">
        <v>762</v>
      </c>
      <c r="C353" s="12" t="s">
        <v>763</v>
      </c>
      <c r="D353" s="12"/>
      <c r="E353" s="12">
        <v>45276.484317129602</v>
      </c>
      <c r="F353" s="78">
        <f t="shared" si="44"/>
        <v>45261</v>
      </c>
      <c r="G353" s="13" t="s">
        <v>312</v>
      </c>
      <c r="H353" s="15" t="str">
        <f t="shared" si="45"/>
        <v>IPHONE15</v>
      </c>
      <c r="I353" s="13">
        <v>9999</v>
      </c>
      <c r="J353" s="84">
        <f t="shared" si="46"/>
        <v>0</v>
      </c>
      <c r="K353" s="84">
        <f t="shared" si="47"/>
        <v>0</v>
      </c>
      <c r="L353" s="84">
        <f t="shared" si="48"/>
        <v>0</v>
      </c>
      <c r="M353" s="84">
        <f t="shared" si="49"/>
        <v>0</v>
      </c>
      <c r="N353" s="84">
        <f t="shared" si="50"/>
        <v>0</v>
      </c>
      <c r="O353" s="84">
        <f t="shared" si="51"/>
        <v>0</v>
      </c>
      <c r="P353" s="15" t="str">
        <f t="shared" si="52"/>
        <v/>
      </c>
      <c r="Q353" s="7">
        <v>1074.8900000000001</v>
      </c>
      <c r="R353" s="11">
        <v>1074.8900000000001</v>
      </c>
      <c r="S353" s="11">
        <v>1074.8900000000001</v>
      </c>
      <c r="T353" s="11">
        <v>1074.8900000000001</v>
      </c>
      <c r="U353" s="11">
        <v>1074.8900000000001</v>
      </c>
      <c r="V353" s="11">
        <v>1074.8900000000001</v>
      </c>
      <c r="W353" s="11">
        <v>1074.8900000000001</v>
      </c>
      <c r="X353" s="11">
        <v>1074.8900000000001</v>
      </c>
      <c r="Y353" s="11">
        <v>1074.8900000000001</v>
      </c>
      <c r="Z353" s="11">
        <v>1074.8900000000001</v>
      </c>
      <c r="AA353" s="11">
        <v>1074.8900000000001</v>
      </c>
      <c r="AB353" s="7">
        <v>1074.8900000000001</v>
      </c>
      <c r="AC353" s="17"/>
      <c r="AD353" s="17"/>
      <c r="AE353" s="20"/>
    </row>
    <row r="354" spans="1:31" s="5" customFormat="1" ht="27" customHeight="1">
      <c r="A354" s="10">
        <v>353</v>
      </c>
      <c r="B354" s="11" t="s">
        <v>764</v>
      </c>
      <c r="C354" s="12" t="s">
        <v>765</v>
      </c>
      <c r="D354" s="12"/>
      <c r="E354" s="12">
        <v>45276.524375000001</v>
      </c>
      <c r="F354" s="78">
        <f t="shared" si="44"/>
        <v>45261</v>
      </c>
      <c r="G354" s="13" t="s">
        <v>312</v>
      </c>
      <c r="H354" s="15" t="str">
        <f t="shared" si="45"/>
        <v>IPHONE15</v>
      </c>
      <c r="I354" s="13">
        <v>9999</v>
      </c>
      <c r="J354" s="84">
        <f t="shared" si="46"/>
        <v>0</v>
      </c>
      <c r="K354" s="84">
        <f t="shared" si="47"/>
        <v>0</v>
      </c>
      <c r="L354" s="84">
        <f t="shared" si="48"/>
        <v>1</v>
      </c>
      <c r="M354" s="84">
        <f t="shared" si="49"/>
        <v>0</v>
      </c>
      <c r="N354" s="84">
        <f t="shared" si="50"/>
        <v>1</v>
      </c>
      <c r="O354" s="84">
        <f t="shared" si="51"/>
        <v>0</v>
      </c>
      <c r="P354" s="15">
        <f t="shared" si="52"/>
        <v>4999.49</v>
      </c>
      <c r="Q354" s="7">
        <v>1</v>
      </c>
      <c r="R354" s="11">
        <v>718.02</v>
      </c>
      <c r="S354" s="11">
        <v>718.02</v>
      </c>
      <c r="T354" s="11">
        <v>718.02</v>
      </c>
      <c r="U354" s="11">
        <v>718.02</v>
      </c>
      <c r="V354" s="11">
        <v>718.02</v>
      </c>
      <c r="W354" s="11">
        <v>718.02</v>
      </c>
      <c r="X354" s="11">
        <v>718.02</v>
      </c>
      <c r="Y354" s="11">
        <v>718.02</v>
      </c>
      <c r="Z354" s="11">
        <v>718.02</v>
      </c>
      <c r="AA354" s="7">
        <v>718.02</v>
      </c>
      <c r="AB354" s="7">
        <v>718.02</v>
      </c>
      <c r="AC354" s="17"/>
      <c r="AD354" s="17">
        <v>4999.47</v>
      </c>
      <c r="AE354" s="20"/>
    </row>
    <row r="355" spans="1:31" s="5" customFormat="1" ht="27" customHeight="1">
      <c r="A355" s="10">
        <v>354</v>
      </c>
      <c r="B355" s="11" t="s">
        <v>766</v>
      </c>
      <c r="C355" s="12" t="s">
        <v>767</v>
      </c>
      <c r="D355" s="12"/>
      <c r="E355" s="12">
        <v>45276.5327314815</v>
      </c>
      <c r="F355" s="78">
        <f t="shared" si="44"/>
        <v>45261</v>
      </c>
      <c r="G355" s="13" t="s">
        <v>312</v>
      </c>
      <c r="H355" s="15" t="str">
        <f t="shared" si="45"/>
        <v>IPHONE15</v>
      </c>
      <c r="I355" s="13">
        <v>9999</v>
      </c>
      <c r="J355" s="84">
        <f t="shared" si="46"/>
        <v>0</v>
      </c>
      <c r="K355" s="84">
        <f t="shared" si="47"/>
        <v>0</v>
      </c>
      <c r="L355" s="84">
        <f t="shared" si="48"/>
        <v>0</v>
      </c>
      <c r="M355" s="84">
        <f t="shared" si="49"/>
        <v>1</v>
      </c>
      <c r="N355" s="84">
        <f t="shared" si="50"/>
        <v>1</v>
      </c>
      <c r="O355" s="84">
        <f t="shared" si="51"/>
        <v>0</v>
      </c>
      <c r="P355" s="15">
        <f t="shared" si="52"/>
        <v>4999.4699999999993</v>
      </c>
      <c r="Q355" s="7">
        <v>658.27</v>
      </c>
      <c r="R355" s="11">
        <v>658.27</v>
      </c>
      <c r="S355" s="11">
        <v>658.27</v>
      </c>
      <c r="T355" s="11">
        <v>658.27</v>
      </c>
      <c r="U355" s="11">
        <v>658.27</v>
      </c>
      <c r="V355" s="11">
        <v>658.27</v>
      </c>
      <c r="W355" s="11">
        <v>658.27</v>
      </c>
      <c r="X355" s="11">
        <v>658.27</v>
      </c>
      <c r="Y355" s="11">
        <v>658.27</v>
      </c>
      <c r="Z355" s="11">
        <v>658.27</v>
      </c>
      <c r="AA355" s="11">
        <v>658.27</v>
      </c>
      <c r="AB355" s="11">
        <v>658.27</v>
      </c>
      <c r="AC355" s="17">
        <v>2500</v>
      </c>
      <c r="AD355" s="17">
        <v>4999.47</v>
      </c>
      <c r="AE355" s="20"/>
    </row>
    <row r="356" spans="1:31" s="5" customFormat="1" ht="27" customHeight="1">
      <c r="A356" s="10">
        <v>355</v>
      </c>
      <c r="B356" s="11" t="s">
        <v>768</v>
      </c>
      <c r="C356" s="12" t="s">
        <v>769</v>
      </c>
      <c r="D356" s="12"/>
      <c r="E356" s="12">
        <v>45276.637731481504</v>
      </c>
      <c r="F356" s="78">
        <f t="shared" si="44"/>
        <v>45261</v>
      </c>
      <c r="G356" s="13" t="s">
        <v>312</v>
      </c>
      <c r="H356" s="15" t="str">
        <f t="shared" si="45"/>
        <v>IPHONE15</v>
      </c>
      <c r="I356" s="13">
        <v>9999</v>
      </c>
      <c r="J356" s="84">
        <f t="shared" si="46"/>
        <v>0</v>
      </c>
      <c r="K356" s="84">
        <f t="shared" si="47"/>
        <v>0</v>
      </c>
      <c r="L356" s="84">
        <f t="shared" si="48"/>
        <v>1</v>
      </c>
      <c r="M356" s="84">
        <f t="shared" si="49"/>
        <v>0</v>
      </c>
      <c r="N356" s="84">
        <f t="shared" si="50"/>
        <v>1</v>
      </c>
      <c r="O356" s="84">
        <f t="shared" si="51"/>
        <v>0</v>
      </c>
      <c r="P356" s="15">
        <f t="shared" si="52"/>
        <v>4999.49</v>
      </c>
      <c r="Q356" s="7">
        <v>1</v>
      </c>
      <c r="R356" s="11">
        <v>718.02</v>
      </c>
      <c r="S356" s="11">
        <v>718.02</v>
      </c>
      <c r="T356" s="11">
        <v>718.02</v>
      </c>
      <c r="U356" s="11">
        <v>718.02</v>
      </c>
      <c r="V356" s="11">
        <v>718.02</v>
      </c>
      <c r="W356" s="11">
        <v>718.02</v>
      </c>
      <c r="X356" s="11">
        <v>718.02</v>
      </c>
      <c r="Y356" s="11">
        <v>718.02</v>
      </c>
      <c r="Z356" s="11">
        <v>718.02</v>
      </c>
      <c r="AA356" s="7">
        <v>718.02</v>
      </c>
      <c r="AB356" s="7">
        <v>718.02</v>
      </c>
      <c r="AC356" s="17"/>
      <c r="AD356" s="17">
        <v>4999.47</v>
      </c>
      <c r="AE356" s="20"/>
    </row>
    <row r="357" spans="1:31" s="5" customFormat="1" ht="27" customHeight="1">
      <c r="A357" s="10">
        <v>356</v>
      </c>
      <c r="B357" s="11" t="s">
        <v>770</v>
      </c>
      <c r="C357" s="12" t="s">
        <v>771</v>
      </c>
      <c r="D357" s="12"/>
      <c r="E357" s="12">
        <v>45276.7269675926</v>
      </c>
      <c r="F357" s="78">
        <f t="shared" si="44"/>
        <v>45261</v>
      </c>
      <c r="G357" s="13" t="s">
        <v>534</v>
      </c>
      <c r="H357" s="15" t="str">
        <f t="shared" si="45"/>
        <v>IPHONE15</v>
      </c>
      <c r="I357" s="13">
        <v>5999</v>
      </c>
      <c r="J357" s="84">
        <f t="shared" si="46"/>
        <v>0</v>
      </c>
      <c r="K357" s="84">
        <f t="shared" si="47"/>
        <v>0</v>
      </c>
      <c r="L357" s="84">
        <f t="shared" si="48"/>
        <v>0</v>
      </c>
      <c r="M357" s="84">
        <f t="shared" si="49"/>
        <v>1</v>
      </c>
      <c r="N357" s="84">
        <f t="shared" si="50"/>
        <v>1</v>
      </c>
      <c r="O357" s="84">
        <f t="shared" si="51"/>
        <v>0</v>
      </c>
      <c r="P357" s="15">
        <f t="shared" si="52"/>
        <v>2999.55</v>
      </c>
      <c r="Q357" s="7">
        <v>394.93</v>
      </c>
      <c r="R357" s="11">
        <v>394.93</v>
      </c>
      <c r="S357" s="11">
        <v>394.93</v>
      </c>
      <c r="T357" s="11">
        <v>394.93</v>
      </c>
      <c r="U357" s="11">
        <v>394.93</v>
      </c>
      <c r="V357" s="11">
        <v>394.93</v>
      </c>
      <c r="W357" s="11">
        <v>394.93</v>
      </c>
      <c r="X357" s="11">
        <v>394.93</v>
      </c>
      <c r="Y357" s="11">
        <v>394.93</v>
      </c>
      <c r="Z357" s="11">
        <v>394.93</v>
      </c>
      <c r="AA357" s="11">
        <v>394.93</v>
      </c>
      <c r="AB357" s="11">
        <v>394.93</v>
      </c>
      <c r="AC357" s="17">
        <v>800</v>
      </c>
      <c r="AD357" s="17">
        <v>2999.55</v>
      </c>
      <c r="AE357" s="20"/>
    </row>
    <row r="358" spans="1:31" s="5" customFormat="1" ht="27" customHeight="1">
      <c r="A358" s="10">
        <v>357</v>
      </c>
      <c r="B358" s="11" t="s">
        <v>772</v>
      </c>
      <c r="C358" s="12" t="s">
        <v>773</v>
      </c>
      <c r="D358" s="12"/>
      <c r="E358" s="12">
        <v>45276.465983796297</v>
      </c>
      <c r="F358" s="78">
        <f t="shared" si="44"/>
        <v>45261</v>
      </c>
      <c r="G358" s="13" t="s">
        <v>701</v>
      </c>
      <c r="H358" s="15" t="str">
        <f t="shared" si="45"/>
        <v>IPHONE15</v>
      </c>
      <c r="I358" s="13">
        <v>8999</v>
      </c>
      <c r="J358" s="84">
        <f t="shared" si="46"/>
        <v>0</v>
      </c>
      <c r="K358" s="84">
        <f t="shared" si="47"/>
        <v>0</v>
      </c>
      <c r="L358" s="84">
        <f t="shared" si="48"/>
        <v>0</v>
      </c>
      <c r="M358" s="84">
        <f t="shared" si="49"/>
        <v>1</v>
      </c>
      <c r="N358" s="84">
        <f t="shared" si="50"/>
        <v>0</v>
      </c>
      <c r="O358" s="84">
        <f t="shared" si="51"/>
        <v>0</v>
      </c>
      <c r="P358" s="15" t="str">
        <f t="shared" si="52"/>
        <v/>
      </c>
      <c r="Q358" s="7">
        <v>967.39</v>
      </c>
      <c r="R358" s="11">
        <v>967.39</v>
      </c>
      <c r="S358" s="11">
        <v>967.39</v>
      </c>
      <c r="T358" s="11">
        <v>967.39</v>
      </c>
      <c r="U358" s="11">
        <v>967.39</v>
      </c>
      <c r="V358" s="11">
        <v>967.39</v>
      </c>
      <c r="W358" s="11">
        <v>967.39</v>
      </c>
      <c r="X358" s="11">
        <v>967.39</v>
      </c>
      <c r="Y358" s="11">
        <v>967.39</v>
      </c>
      <c r="Z358" s="11">
        <v>967.39</v>
      </c>
      <c r="AA358" s="11">
        <v>967.39</v>
      </c>
      <c r="AB358" s="11">
        <v>967.39</v>
      </c>
      <c r="AC358" s="17">
        <v>1800</v>
      </c>
      <c r="AD358" s="17"/>
      <c r="AE358" s="20"/>
    </row>
    <row r="359" spans="1:31" s="5" customFormat="1" ht="27" customHeight="1">
      <c r="A359" s="10">
        <v>358</v>
      </c>
      <c r="B359" s="11" t="s">
        <v>774</v>
      </c>
      <c r="C359" s="12" t="s">
        <v>775</v>
      </c>
      <c r="D359" s="12"/>
      <c r="E359" s="12">
        <v>45276.052361111098</v>
      </c>
      <c r="F359" s="78">
        <f t="shared" si="44"/>
        <v>45261</v>
      </c>
      <c r="G359" s="13" t="s">
        <v>312</v>
      </c>
      <c r="H359" s="15" t="str">
        <f t="shared" si="45"/>
        <v>IPHONE15</v>
      </c>
      <c r="I359" s="13">
        <v>9999</v>
      </c>
      <c r="J359" s="84">
        <f t="shared" si="46"/>
        <v>0</v>
      </c>
      <c r="K359" s="84">
        <f t="shared" si="47"/>
        <v>0</v>
      </c>
      <c r="L359" s="84">
        <f t="shared" si="48"/>
        <v>0</v>
      </c>
      <c r="M359" s="84">
        <f t="shared" si="49"/>
        <v>1</v>
      </c>
      <c r="N359" s="84">
        <f t="shared" si="50"/>
        <v>1</v>
      </c>
      <c r="O359" s="84">
        <f t="shared" si="51"/>
        <v>0</v>
      </c>
      <c r="P359" s="15">
        <f t="shared" si="52"/>
        <v>4999.4699999999993</v>
      </c>
      <c r="Q359" s="7">
        <v>658.27</v>
      </c>
      <c r="R359" s="11">
        <v>658.27</v>
      </c>
      <c r="S359" s="11">
        <v>658.27</v>
      </c>
      <c r="T359" s="11">
        <v>658.27</v>
      </c>
      <c r="U359" s="11">
        <v>658.27</v>
      </c>
      <c r="V359" s="11">
        <v>658.27</v>
      </c>
      <c r="W359" s="11">
        <v>658.27</v>
      </c>
      <c r="X359" s="11">
        <v>658.27</v>
      </c>
      <c r="Y359" s="11">
        <v>658.27</v>
      </c>
      <c r="Z359" s="11">
        <v>658.27</v>
      </c>
      <c r="AA359" s="11">
        <v>658.27</v>
      </c>
      <c r="AB359" s="11">
        <v>658.27</v>
      </c>
      <c r="AC359" s="17">
        <v>2000</v>
      </c>
      <c r="AD359" s="17">
        <v>4999.47</v>
      </c>
      <c r="AE359" s="20"/>
    </row>
    <row r="360" spans="1:31" s="5" customFormat="1" ht="27" customHeight="1">
      <c r="A360" s="10">
        <v>359</v>
      </c>
      <c r="B360" s="11" t="s">
        <v>776</v>
      </c>
      <c r="C360" s="12" t="s">
        <v>777</v>
      </c>
      <c r="D360" s="12"/>
      <c r="E360" s="12">
        <v>45276.504930555602</v>
      </c>
      <c r="F360" s="78">
        <f t="shared" si="44"/>
        <v>45261</v>
      </c>
      <c r="G360" s="13" t="s">
        <v>778</v>
      </c>
      <c r="H360" s="15" t="str">
        <f t="shared" si="45"/>
        <v>其他</v>
      </c>
      <c r="I360" s="13">
        <v>6999</v>
      </c>
      <c r="J360" s="84">
        <f t="shared" si="46"/>
        <v>0</v>
      </c>
      <c r="K360" s="84">
        <f t="shared" si="47"/>
        <v>0</v>
      </c>
      <c r="L360" s="84">
        <f t="shared" si="48"/>
        <v>0</v>
      </c>
      <c r="M360" s="84">
        <f t="shared" si="49"/>
        <v>1</v>
      </c>
      <c r="N360" s="84">
        <f t="shared" si="50"/>
        <v>1</v>
      </c>
      <c r="O360" s="84">
        <f t="shared" si="51"/>
        <v>0</v>
      </c>
      <c r="P360" s="15">
        <f t="shared" si="52"/>
        <v>3499.4699999999993</v>
      </c>
      <c r="Q360" s="7">
        <v>460.77</v>
      </c>
      <c r="R360" s="11">
        <v>460.77</v>
      </c>
      <c r="S360" s="11">
        <v>460.77</v>
      </c>
      <c r="T360" s="11">
        <v>460.77</v>
      </c>
      <c r="U360" s="11">
        <v>460.77</v>
      </c>
      <c r="V360" s="11">
        <v>460.77</v>
      </c>
      <c r="W360" s="11">
        <v>460.77</v>
      </c>
      <c r="X360" s="11">
        <v>460.77</v>
      </c>
      <c r="Y360" s="11">
        <v>460.77</v>
      </c>
      <c r="Z360" s="11">
        <v>460.77</v>
      </c>
      <c r="AA360" s="11">
        <v>460.77</v>
      </c>
      <c r="AB360" s="11">
        <v>460.77</v>
      </c>
      <c r="AC360" s="17">
        <v>1300</v>
      </c>
      <c r="AD360" s="17">
        <v>3429.48</v>
      </c>
      <c r="AE360" s="20"/>
    </row>
    <row r="361" spans="1:31" s="5" customFormat="1" ht="27" customHeight="1">
      <c r="A361" s="10">
        <v>360</v>
      </c>
      <c r="B361" s="11" t="s">
        <v>779</v>
      </c>
      <c r="C361" s="12" t="s">
        <v>780</v>
      </c>
      <c r="D361" s="12"/>
      <c r="E361" s="12">
        <v>45276.821631944404</v>
      </c>
      <c r="F361" s="78">
        <f t="shared" si="44"/>
        <v>45261</v>
      </c>
      <c r="G361" s="13" t="s">
        <v>312</v>
      </c>
      <c r="H361" s="15" t="str">
        <f t="shared" si="45"/>
        <v>IPHONE15</v>
      </c>
      <c r="I361" s="13">
        <v>9999</v>
      </c>
      <c r="J361" s="84">
        <f t="shared" si="46"/>
        <v>0</v>
      </c>
      <c r="K361" s="84">
        <f t="shared" si="47"/>
        <v>0</v>
      </c>
      <c r="L361" s="84">
        <f t="shared" si="48"/>
        <v>0</v>
      </c>
      <c r="M361" s="84">
        <f t="shared" si="49"/>
        <v>1</v>
      </c>
      <c r="N361" s="84">
        <f t="shared" si="50"/>
        <v>1</v>
      </c>
      <c r="O361" s="84">
        <f t="shared" si="51"/>
        <v>0</v>
      </c>
      <c r="P361" s="15">
        <f t="shared" si="52"/>
        <v>4999.4699999999993</v>
      </c>
      <c r="Q361" s="7">
        <v>658.27</v>
      </c>
      <c r="R361" s="11">
        <v>658.27</v>
      </c>
      <c r="S361" s="11">
        <v>658.27</v>
      </c>
      <c r="T361" s="11">
        <v>658.27</v>
      </c>
      <c r="U361" s="11">
        <v>658.27</v>
      </c>
      <c r="V361" s="11">
        <v>658.27</v>
      </c>
      <c r="W361" s="11">
        <v>658.27</v>
      </c>
      <c r="X361" s="11">
        <v>658.27</v>
      </c>
      <c r="Y361" s="11">
        <v>658.27</v>
      </c>
      <c r="Z361" s="11">
        <v>658.27</v>
      </c>
      <c r="AA361" s="11">
        <v>658.27</v>
      </c>
      <c r="AB361" s="11">
        <v>658.27</v>
      </c>
      <c r="AC361" s="17">
        <v>1500</v>
      </c>
      <c r="AD361" s="17">
        <v>4999.47</v>
      </c>
      <c r="AE361" s="20"/>
    </row>
    <row r="362" spans="1:31" s="5" customFormat="1" ht="27" customHeight="1">
      <c r="A362" s="10">
        <v>361</v>
      </c>
      <c r="B362" s="34" t="s">
        <v>781</v>
      </c>
      <c r="C362" s="10" t="s">
        <v>782</v>
      </c>
      <c r="D362" s="35"/>
      <c r="E362" s="36">
        <v>45277.381921296299</v>
      </c>
      <c r="F362" s="79">
        <f t="shared" si="44"/>
        <v>45261</v>
      </c>
      <c r="G362" s="36" t="s">
        <v>312</v>
      </c>
      <c r="H362" s="15" t="str">
        <f t="shared" si="45"/>
        <v>IPHONE15</v>
      </c>
      <c r="I362" s="35">
        <v>9999</v>
      </c>
      <c r="J362" s="84">
        <f t="shared" si="46"/>
        <v>0</v>
      </c>
      <c r="K362" s="84">
        <f t="shared" si="47"/>
        <v>0</v>
      </c>
      <c r="L362" s="84">
        <f t="shared" si="48"/>
        <v>0</v>
      </c>
      <c r="M362" s="84">
        <f t="shared" si="49"/>
        <v>0</v>
      </c>
      <c r="N362" s="84">
        <f t="shared" si="50"/>
        <v>1</v>
      </c>
      <c r="O362" s="84">
        <f t="shared" si="51"/>
        <v>1</v>
      </c>
      <c r="P362" s="15">
        <f t="shared" si="52"/>
        <v>6399.3300000000017</v>
      </c>
      <c r="Q362" s="7">
        <v>1083.23</v>
      </c>
      <c r="R362" s="34">
        <v>1083.23</v>
      </c>
      <c r="S362" s="34">
        <v>1083.23</v>
      </c>
      <c r="T362" s="34">
        <v>1083.23</v>
      </c>
      <c r="U362" s="34">
        <v>1083.23</v>
      </c>
      <c r="V362" s="34">
        <v>1083.23</v>
      </c>
      <c r="W362" s="7"/>
      <c r="X362" s="7"/>
      <c r="Y362" s="7"/>
      <c r="Z362" s="7"/>
      <c r="AA362" s="7"/>
      <c r="AB362" s="7"/>
      <c r="AC362" s="17"/>
      <c r="AD362" s="17">
        <v>6499.32</v>
      </c>
      <c r="AE362" s="20"/>
    </row>
    <row r="363" spans="1:31" s="5" customFormat="1" ht="27" customHeight="1">
      <c r="A363" s="10">
        <v>362</v>
      </c>
      <c r="B363" s="34" t="s">
        <v>783</v>
      </c>
      <c r="C363" s="10" t="s">
        <v>784</v>
      </c>
      <c r="D363" s="35"/>
      <c r="E363" s="36">
        <v>45277.464039351798</v>
      </c>
      <c r="F363" s="79">
        <f t="shared" si="44"/>
        <v>45261</v>
      </c>
      <c r="G363" s="36" t="s">
        <v>650</v>
      </c>
      <c r="H363" s="15" t="str">
        <f t="shared" si="45"/>
        <v>其他</v>
      </c>
      <c r="I363" s="35">
        <v>8999</v>
      </c>
      <c r="J363" s="84">
        <f t="shared" si="46"/>
        <v>0</v>
      </c>
      <c r="K363" s="84">
        <f t="shared" si="47"/>
        <v>0</v>
      </c>
      <c r="L363" s="84">
        <f t="shared" si="48"/>
        <v>1</v>
      </c>
      <c r="M363" s="84">
        <f t="shared" si="49"/>
        <v>1</v>
      </c>
      <c r="N363" s="84">
        <f t="shared" si="50"/>
        <v>1</v>
      </c>
      <c r="O363" s="84">
        <f t="shared" si="51"/>
        <v>0</v>
      </c>
      <c r="P363" s="15">
        <f t="shared" si="52"/>
        <v>4499.510000000002</v>
      </c>
      <c r="Q363" s="7">
        <v>1</v>
      </c>
      <c r="R363" s="34">
        <v>646.20000000000005</v>
      </c>
      <c r="S363" s="34">
        <v>646.20000000000005</v>
      </c>
      <c r="T363" s="34">
        <v>646.20000000000005</v>
      </c>
      <c r="U363" s="34">
        <v>646.20000000000005</v>
      </c>
      <c r="V363" s="34">
        <v>646.20000000000005</v>
      </c>
      <c r="W363" s="34">
        <v>646.20000000000005</v>
      </c>
      <c r="X363" s="34">
        <v>646.20000000000005</v>
      </c>
      <c r="Y363" s="34">
        <v>646.20000000000005</v>
      </c>
      <c r="Z363" s="34">
        <v>646.20000000000005</v>
      </c>
      <c r="AA363" s="34">
        <v>646.20000000000005</v>
      </c>
      <c r="AB363" s="7">
        <v>646.20000000000005</v>
      </c>
      <c r="AC363" s="7">
        <v>1000</v>
      </c>
      <c r="AD363" s="17">
        <v>4409.5600000000004</v>
      </c>
      <c r="AE363" s="20"/>
    </row>
    <row r="364" spans="1:31" s="5" customFormat="1" ht="27" customHeight="1">
      <c r="A364" s="10">
        <v>363</v>
      </c>
      <c r="B364" s="34" t="s">
        <v>785</v>
      </c>
      <c r="C364" s="10" t="s">
        <v>786</v>
      </c>
      <c r="D364" s="35"/>
      <c r="E364" s="36">
        <v>45277.484571759298</v>
      </c>
      <c r="F364" s="79">
        <f t="shared" si="44"/>
        <v>45261</v>
      </c>
      <c r="G364" s="36" t="s">
        <v>312</v>
      </c>
      <c r="H364" s="15" t="str">
        <f t="shared" si="45"/>
        <v>IPHONE15</v>
      </c>
      <c r="I364" s="35">
        <v>9999</v>
      </c>
      <c r="J364" s="84">
        <f t="shared" si="46"/>
        <v>0</v>
      </c>
      <c r="K364" s="84">
        <f t="shared" si="47"/>
        <v>0</v>
      </c>
      <c r="L364" s="84">
        <f t="shared" si="48"/>
        <v>0</v>
      </c>
      <c r="M364" s="84">
        <f t="shared" si="49"/>
        <v>1</v>
      </c>
      <c r="N364" s="84">
        <f t="shared" si="50"/>
        <v>0</v>
      </c>
      <c r="O364" s="84">
        <f t="shared" si="51"/>
        <v>0</v>
      </c>
      <c r="P364" s="15" t="str">
        <f t="shared" si="52"/>
        <v/>
      </c>
      <c r="Q364" s="7">
        <v>1074.8900000000001</v>
      </c>
      <c r="R364" s="34">
        <v>1074.8900000000001</v>
      </c>
      <c r="S364" s="34">
        <v>1074.8900000000001</v>
      </c>
      <c r="T364" s="34">
        <v>1074.8900000000001</v>
      </c>
      <c r="U364" s="34">
        <v>1074.8900000000001</v>
      </c>
      <c r="V364" s="34">
        <v>1074.8900000000001</v>
      </c>
      <c r="W364" s="34">
        <v>1074.8900000000001</v>
      </c>
      <c r="X364" s="34">
        <v>1074.8900000000001</v>
      </c>
      <c r="Y364" s="34">
        <v>1074.8900000000001</v>
      </c>
      <c r="Z364" s="34">
        <v>1074.8900000000001</v>
      </c>
      <c r="AA364" s="34">
        <v>1074.8900000000001</v>
      </c>
      <c r="AB364" s="34">
        <v>1074.8900000000001</v>
      </c>
      <c r="AC364" s="17">
        <v>1500</v>
      </c>
      <c r="AD364" s="17"/>
      <c r="AE364" s="20"/>
    </row>
    <row r="365" spans="1:31" s="5" customFormat="1" ht="27" customHeight="1">
      <c r="A365" s="10">
        <v>364</v>
      </c>
      <c r="B365" s="34" t="s">
        <v>787</v>
      </c>
      <c r="C365" s="10" t="s">
        <v>788</v>
      </c>
      <c r="D365" s="35"/>
      <c r="E365" s="36">
        <v>45277.491134259297</v>
      </c>
      <c r="F365" s="79">
        <f t="shared" si="44"/>
        <v>45261</v>
      </c>
      <c r="G365" s="36" t="s">
        <v>312</v>
      </c>
      <c r="H365" s="15" t="str">
        <f t="shared" si="45"/>
        <v>IPHONE15</v>
      </c>
      <c r="I365" s="35">
        <v>9999</v>
      </c>
      <c r="J365" s="84">
        <f t="shared" si="46"/>
        <v>0</v>
      </c>
      <c r="K365" s="84">
        <f t="shared" si="47"/>
        <v>0</v>
      </c>
      <c r="L365" s="84">
        <f t="shared" si="48"/>
        <v>0</v>
      </c>
      <c r="M365" s="84">
        <f t="shared" si="49"/>
        <v>0</v>
      </c>
      <c r="N365" s="84">
        <f t="shared" si="50"/>
        <v>0</v>
      </c>
      <c r="O365" s="84">
        <f t="shared" si="51"/>
        <v>0</v>
      </c>
      <c r="P365" s="15" t="str">
        <f t="shared" si="52"/>
        <v/>
      </c>
      <c r="Q365" s="7">
        <v>1074.8900000000001</v>
      </c>
      <c r="R365" s="34">
        <v>1074.8900000000001</v>
      </c>
      <c r="S365" s="34">
        <v>1074.8900000000001</v>
      </c>
      <c r="T365" s="34">
        <v>1074.8900000000001</v>
      </c>
      <c r="U365" s="34">
        <v>1074.8900000000001</v>
      </c>
      <c r="V365" s="34">
        <v>1074.8900000000001</v>
      </c>
      <c r="W365" s="34">
        <v>1074.8900000000001</v>
      </c>
      <c r="X365" s="34">
        <v>1074.8900000000001</v>
      </c>
      <c r="Y365" s="34">
        <v>1074.8900000000001</v>
      </c>
      <c r="Z365" s="34">
        <v>1074.8900000000001</v>
      </c>
      <c r="AA365" s="34">
        <v>1074.8900000000001</v>
      </c>
      <c r="AB365" s="7">
        <v>1074.8900000000001</v>
      </c>
      <c r="AC365" s="17"/>
      <c r="AD365" s="17"/>
      <c r="AE365" s="20"/>
    </row>
    <row r="366" spans="1:31" s="5" customFormat="1" ht="27" customHeight="1">
      <c r="A366" s="10">
        <v>365</v>
      </c>
      <c r="B366" s="34" t="s">
        <v>789</v>
      </c>
      <c r="C366" s="10" t="s">
        <v>790</v>
      </c>
      <c r="D366" s="35"/>
      <c r="E366" s="36">
        <v>45277.502685185202</v>
      </c>
      <c r="F366" s="79">
        <f t="shared" si="44"/>
        <v>45261</v>
      </c>
      <c r="G366" s="36" t="s">
        <v>312</v>
      </c>
      <c r="H366" s="15" t="str">
        <f t="shared" si="45"/>
        <v>IPHONE15</v>
      </c>
      <c r="I366" s="35">
        <v>9999</v>
      </c>
      <c r="J366" s="84">
        <f t="shared" si="46"/>
        <v>0</v>
      </c>
      <c r="K366" s="84">
        <f t="shared" si="47"/>
        <v>0</v>
      </c>
      <c r="L366" s="84">
        <f t="shared" si="48"/>
        <v>0</v>
      </c>
      <c r="M366" s="84">
        <f t="shared" si="49"/>
        <v>0</v>
      </c>
      <c r="N366" s="84">
        <f t="shared" si="50"/>
        <v>0</v>
      </c>
      <c r="O366" s="84">
        <f t="shared" si="51"/>
        <v>0</v>
      </c>
      <c r="P366" s="15" t="str">
        <f t="shared" si="52"/>
        <v/>
      </c>
      <c r="Q366" s="7">
        <v>1074.8900000000001</v>
      </c>
      <c r="R366" s="34">
        <v>1074.8900000000001</v>
      </c>
      <c r="S366" s="34">
        <v>1074.8900000000001</v>
      </c>
      <c r="T366" s="34">
        <v>1074.8900000000001</v>
      </c>
      <c r="U366" s="34">
        <v>1074.8900000000001</v>
      </c>
      <c r="V366" s="34">
        <v>1074.8900000000001</v>
      </c>
      <c r="W366" s="34">
        <v>1074.8900000000001</v>
      </c>
      <c r="X366" s="34">
        <v>1074.8900000000001</v>
      </c>
      <c r="Y366" s="34">
        <v>1074.8900000000001</v>
      </c>
      <c r="Z366" s="34">
        <v>1074.8900000000001</v>
      </c>
      <c r="AA366" s="34">
        <v>1074.8900000000001</v>
      </c>
      <c r="AB366" s="7">
        <v>1074.8900000000001</v>
      </c>
      <c r="AC366" s="17"/>
      <c r="AD366" s="17"/>
      <c r="AE366" s="20"/>
    </row>
    <row r="367" spans="1:31" s="5" customFormat="1" ht="27" customHeight="1">
      <c r="A367" s="10">
        <v>366</v>
      </c>
      <c r="B367" s="34" t="s">
        <v>791</v>
      </c>
      <c r="C367" s="10" t="s">
        <v>792</v>
      </c>
      <c r="D367" s="35"/>
      <c r="E367" s="36">
        <v>45277.534814814797</v>
      </c>
      <c r="F367" s="79">
        <f t="shared" si="44"/>
        <v>45261</v>
      </c>
      <c r="G367" s="36" t="s">
        <v>298</v>
      </c>
      <c r="H367" s="15" t="str">
        <f t="shared" si="45"/>
        <v>IPHONE15</v>
      </c>
      <c r="I367" s="35">
        <v>8999</v>
      </c>
      <c r="J367" s="84">
        <f t="shared" si="46"/>
        <v>0</v>
      </c>
      <c r="K367" s="84">
        <f t="shared" si="47"/>
        <v>0</v>
      </c>
      <c r="L367" s="84">
        <f t="shared" si="48"/>
        <v>1</v>
      </c>
      <c r="M367" s="84">
        <f t="shared" si="49"/>
        <v>0</v>
      </c>
      <c r="N367" s="84">
        <f t="shared" si="50"/>
        <v>1</v>
      </c>
      <c r="O367" s="84">
        <f t="shared" si="51"/>
        <v>0</v>
      </c>
      <c r="P367" s="15">
        <f t="shared" si="52"/>
        <v>4499.510000000002</v>
      </c>
      <c r="Q367" s="7">
        <v>1</v>
      </c>
      <c r="R367" s="34">
        <v>646.20000000000005</v>
      </c>
      <c r="S367" s="34">
        <v>646.20000000000005</v>
      </c>
      <c r="T367" s="34">
        <v>646.20000000000005</v>
      </c>
      <c r="U367" s="34">
        <v>646.20000000000005</v>
      </c>
      <c r="V367" s="34">
        <v>646.20000000000005</v>
      </c>
      <c r="W367" s="34">
        <v>646.20000000000005</v>
      </c>
      <c r="X367" s="34">
        <v>646.20000000000005</v>
      </c>
      <c r="Y367" s="34">
        <v>646.20000000000005</v>
      </c>
      <c r="Z367" s="34">
        <v>646.20000000000005</v>
      </c>
      <c r="AA367" s="7">
        <v>646.20000000000005</v>
      </c>
      <c r="AB367" s="7">
        <v>646.20000000000005</v>
      </c>
      <c r="AC367" s="60"/>
      <c r="AD367" s="17">
        <v>4499.55</v>
      </c>
      <c r="AE367" s="20"/>
    </row>
    <row r="368" spans="1:31" s="5" customFormat="1" ht="27" customHeight="1">
      <c r="A368" s="10">
        <v>367</v>
      </c>
      <c r="B368" s="34" t="s">
        <v>793</v>
      </c>
      <c r="C368" s="10" t="s">
        <v>794</v>
      </c>
      <c r="D368" s="35"/>
      <c r="E368" s="36">
        <v>45277.548912036997</v>
      </c>
      <c r="F368" s="79">
        <f t="shared" si="44"/>
        <v>45261</v>
      </c>
      <c r="G368" s="36" t="s">
        <v>312</v>
      </c>
      <c r="H368" s="15" t="str">
        <f t="shared" si="45"/>
        <v>IPHONE15</v>
      </c>
      <c r="I368" s="35">
        <v>9999</v>
      </c>
      <c r="J368" s="84">
        <f t="shared" si="46"/>
        <v>0</v>
      </c>
      <c r="K368" s="84">
        <f t="shared" si="47"/>
        <v>0</v>
      </c>
      <c r="L368" s="84">
        <f t="shared" si="48"/>
        <v>0</v>
      </c>
      <c r="M368" s="84">
        <f t="shared" si="49"/>
        <v>1</v>
      </c>
      <c r="N368" s="84">
        <f t="shared" si="50"/>
        <v>1</v>
      </c>
      <c r="O368" s="84">
        <f t="shared" si="51"/>
        <v>0</v>
      </c>
      <c r="P368" s="15">
        <f t="shared" si="52"/>
        <v>4999.4699999999993</v>
      </c>
      <c r="Q368" s="7">
        <v>658.27</v>
      </c>
      <c r="R368" s="34">
        <v>658.27</v>
      </c>
      <c r="S368" s="34">
        <v>658.27</v>
      </c>
      <c r="T368" s="34">
        <v>658.27</v>
      </c>
      <c r="U368" s="34">
        <v>658.27</v>
      </c>
      <c r="V368" s="34">
        <v>658.27</v>
      </c>
      <c r="W368" s="34">
        <v>658.27</v>
      </c>
      <c r="X368" s="34">
        <v>658.27</v>
      </c>
      <c r="Y368" s="34">
        <v>658.27</v>
      </c>
      <c r="Z368" s="34">
        <v>658.27</v>
      </c>
      <c r="AA368" s="34">
        <v>658.27</v>
      </c>
      <c r="AB368" s="34">
        <v>658.27</v>
      </c>
      <c r="AC368" s="17">
        <v>2500</v>
      </c>
      <c r="AD368" s="17">
        <v>4499.47</v>
      </c>
      <c r="AE368" s="20"/>
    </row>
    <row r="369" spans="1:31" s="5" customFormat="1" ht="27" customHeight="1">
      <c r="A369" s="10">
        <v>368</v>
      </c>
      <c r="B369" s="34" t="s">
        <v>795</v>
      </c>
      <c r="C369" s="10" t="s">
        <v>796</v>
      </c>
      <c r="D369" s="35"/>
      <c r="E369" s="36">
        <v>45277.5906944444</v>
      </c>
      <c r="F369" s="79">
        <f t="shared" si="44"/>
        <v>45261</v>
      </c>
      <c r="G369" s="36" t="s">
        <v>312</v>
      </c>
      <c r="H369" s="15" t="str">
        <f t="shared" si="45"/>
        <v>IPHONE15</v>
      </c>
      <c r="I369" s="35">
        <v>9999</v>
      </c>
      <c r="J369" s="84">
        <f t="shared" si="46"/>
        <v>0</v>
      </c>
      <c r="K369" s="84">
        <f t="shared" si="47"/>
        <v>0</v>
      </c>
      <c r="L369" s="84">
        <f t="shared" si="48"/>
        <v>0</v>
      </c>
      <c r="M369" s="84">
        <f t="shared" si="49"/>
        <v>0</v>
      </c>
      <c r="N369" s="84">
        <f t="shared" si="50"/>
        <v>0</v>
      </c>
      <c r="O369" s="84">
        <f t="shared" si="51"/>
        <v>0</v>
      </c>
      <c r="P369" s="15" t="str">
        <f t="shared" si="52"/>
        <v/>
      </c>
      <c r="Q369" s="7">
        <v>1074.8900000000001</v>
      </c>
      <c r="R369" s="34">
        <v>1074.8900000000001</v>
      </c>
      <c r="S369" s="34">
        <v>1074.8900000000001</v>
      </c>
      <c r="T369" s="34">
        <v>1074.8900000000001</v>
      </c>
      <c r="U369" s="34">
        <v>1074.8900000000001</v>
      </c>
      <c r="V369" s="34">
        <v>1074.8900000000001</v>
      </c>
      <c r="W369" s="34">
        <v>1074.8900000000001</v>
      </c>
      <c r="X369" s="34">
        <v>1074.8900000000001</v>
      </c>
      <c r="Y369" s="34">
        <v>1074.8900000000001</v>
      </c>
      <c r="Z369" s="34">
        <v>1074.8900000000001</v>
      </c>
      <c r="AA369" s="34">
        <v>1074.8900000000001</v>
      </c>
      <c r="AB369" s="34">
        <v>1074.8900000000001</v>
      </c>
      <c r="AC369" s="17"/>
      <c r="AD369" s="17"/>
      <c r="AE369" s="20"/>
    </row>
    <row r="370" spans="1:31" s="5" customFormat="1" ht="27" customHeight="1">
      <c r="A370" s="10">
        <v>369</v>
      </c>
      <c r="B370" s="34" t="s">
        <v>797</v>
      </c>
      <c r="C370" s="10" t="s">
        <v>798</v>
      </c>
      <c r="D370" s="35"/>
      <c r="E370" s="36">
        <v>45277.599004629599</v>
      </c>
      <c r="F370" s="79">
        <f t="shared" si="44"/>
        <v>45261</v>
      </c>
      <c r="G370" s="36" t="s">
        <v>312</v>
      </c>
      <c r="H370" s="15" t="str">
        <f t="shared" si="45"/>
        <v>IPHONE15</v>
      </c>
      <c r="I370" s="35">
        <v>9999</v>
      </c>
      <c r="J370" s="84">
        <f t="shared" si="46"/>
        <v>0</v>
      </c>
      <c r="K370" s="84">
        <f t="shared" si="47"/>
        <v>0</v>
      </c>
      <c r="L370" s="84">
        <f t="shared" si="48"/>
        <v>0</v>
      </c>
      <c r="M370" s="84">
        <f t="shared" si="49"/>
        <v>1</v>
      </c>
      <c r="N370" s="84">
        <f t="shared" si="50"/>
        <v>1</v>
      </c>
      <c r="O370" s="84">
        <f t="shared" si="51"/>
        <v>0</v>
      </c>
      <c r="P370" s="15">
        <f t="shared" si="52"/>
        <v>4999.4699999999993</v>
      </c>
      <c r="Q370" s="7">
        <v>658.27</v>
      </c>
      <c r="R370" s="34">
        <v>658.27</v>
      </c>
      <c r="S370" s="34">
        <v>658.27</v>
      </c>
      <c r="T370" s="34">
        <v>658.27</v>
      </c>
      <c r="U370" s="34">
        <v>658.27</v>
      </c>
      <c r="V370" s="34">
        <v>658.27</v>
      </c>
      <c r="W370" s="34">
        <v>658.27</v>
      </c>
      <c r="X370" s="34">
        <v>658.27</v>
      </c>
      <c r="Y370" s="34">
        <v>658.27</v>
      </c>
      <c r="Z370" s="34">
        <v>658.27</v>
      </c>
      <c r="AA370" s="34">
        <v>658.27</v>
      </c>
      <c r="AB370" s="34">
        <v>658.27</v>
      </c>
      <c r="AC370" s="17">
        <v>2000</v>
      </c>
      <c r="AD370" s="17">
        <v>4999.47</v>
      </c>
      <c r="AE370" s="20"/>
    </row>
    <row r="371" spans="1:31" s="5" customFormat="1" ht="27" customHeight="1">
      <c r="A371" s="10">
        <v>370</v>
      </c>
      <c r="B371" s="34" t="s">
        <v>799</v>
      </c>
      <c r="C371" s="10" t="s">
        <v>800</v>
      </c>
      <c r="D371" s="35"/>
      <c r="E371" s="36">
        <v>45277.613645833299</v>
      </c>
      <c r="F371" s="79">
        <f t="shared" si="44"/>
        <v>45261</v>
      </c>
      <c r="G371" s="36" t="s">
        <v>312</v>
      </c>
      <c r="H371" s="15" t="str">
        <f t="shared" si="45"/>
        <v>IPHONE15</v>
      </c>
      <c r="I371" s="35">
        <v>9999</v>
      </c>
      <c r="J371" s="84">
        <f t="shared" si="46"/>
        <v>0</v>
      </c>
      <c r="K371" s="84">
        <f t="shared" si="47"/>
        <v>0</v>
      </c>
      <c r="L371" s="84">
        <f t="shared" si="48"/>
        <v>0</v>
      </c>
      <c r="M371" s="84">
        <f t="shared" si="49"/>
        <v>0</v>
      </c>
      <c r="N371" s="84">
        <f t="shared" si="50"/>
        <v>0</v>
      </c>
      <c r="O371" s="84">
        <f t="shared" si="51"/>
        <v>0</v>
      </c>
      <c r="P371" s="15" t="str">
        <f t="shared" si="52"/>
        <v/>
      </c>
      <c r="Q371" s="7">
        <v>1074.8900000000001</v>
      </c>
      <c r="R371" s="34">
        <v>1074.8900000000001</v>
      </c>
      <c r="S371" s="34">
        <v>1074.8900000000001</v>
      </c>
      <c r="T371" s="34">
        <v>1074.8900000000001</v>
      </c>
      <c r="U371" s="34">
        <v>1074.8900000000001</v>
      </c>
      <c r="V371" s="34">
        <v>1074.8900000000001</v>
      </c>
      <c r="W371" s="34">
        <v>1074.8900000000001</v>
      </c>
      <c r="X371" s="34">
        <v>1074.8900000000001</v>
      </c>
      <c r="Y371" s="34">
        <v>1074.8900000000001</v>
      </c>
      <c r="Z371" s="34">
        <v>1074.8900000000001</v>
      </c>
      <c r="AA371" s="34">
        <v>1074.8900000000001</v>
      </c>
      <c r="AB371" s="34">
        <v>1074.8900000000001</v>
      </c>
      <c r="AC371" s="17"/>
      <c r="AD371" s="17"/>
      <c r="AE371" s="20"/>
    </row>
    <row r="372" spans="1:31" s="5" customFormat="1" ht="27" customHeight="1">
      <c r="A372" s="10">
        <v>371</v>
      </c>
      <c r="B372" s="34" t="s">
        <v>801</v>
      </c>
      <c r="C372" s="10" t="s">
        <v>802</v>
      </c>
      <c r="D372" s="35"/>
      <c r="E372" s="36">
        <v>45277.630162037</v>
      </c>
      <c r="F372" s="79">
        <f t="shared" si="44"/>
        <v>45261</v>
      </c>
      <c r="G372" s="36" t="s">
        <v>312</v>
      </c>
      <c r="H372" s="15" t="str">
        <f t="shared" si="45"/>
        <v>IPHONE15</v>
      </c>
      <c r="I372" s="35">
        <v>9999</v>
      </c>
      <c r="J372" s="84">
        <f t="shared" si="46"/>
        <v>0</v>
      </c>
      <c r="K372" s="84">
        <f t="shared" si="47"/>
        <v>0</v>
      </c>
      <c r="L372" s="84">
        <f t="shared" si="48"/>
        <v>1</v>
      </c>
      <c r="M372" s="84">
        <f t="shared" si="49"/>
        <v>0</v>
      </c>
      <c r="N372" s="84">
        <f t="shared" si="50"/>
        <v>0</v>
      </c>
      <c r="O372" s="84">
        <f t="shared" si="51"/>
        <v>0</v>
      </c>
      <c r="P372" s="15" t="str">
        <f t="shared" si="52"/>
        <v/>
      </c>
      <c r="Q372" s="7">
        <v>1</v>
      </c>
      <c r="R372" s="34">
        <v>1172.52</v>
      </c>
      <c r="S372" s="34">
        <v>1172.52</v>
      </c>
      <c r="T372" s="34">
        <v>1172.52</v>
      </c>
      <c r="U372" s="34">
        <v>1172.52</v>
      </c>
      <c r="V372" s="34">
        <v>1172.52</v>
      </c>
      <c r="W372" s="34">
        <v>1172.52</v>
      </c>
      <c r="X372" s="34">
        <v>1172.52</v>
      </c>
      <c r="Y372" s="34">
        <v>1172.52</v>
      </c>
      <c r="Z372" s="34">
        <v>1172.52</v>
      </c>
      <c r="AA372" s="34">
        <v>1172.52</v>
      </c>
      <c r="AB372" s="7">
        <v>1172.52</v>
      </c>
      <c r="AC372" s="17"/>
      <c r="AD372" s="17"/>
      <c r="AE372" s="20"/>
    </row>
    <row r="373" spans="1:31" s="5" customFormat="1" ht="27" customHeight="1">
      <c r="A373" s="10">
        <v>372</v>
      </c>
      <c r="B373" s="34" t="s">
        <v>803</v>
      </c>
      <c r="C373" s="10" t="s">
        <v>804</v>
      </c>
      <c r="D373" s="35"/>
      <c r="E373" s="36">
        <v>45277.665787037004</v>
      </c>
      <c r="F373" s="79">
        <f t="shared" si="44"/>
        <v>45261</v>
      </c>
      <c r="G373" s="36" t="s">
        <v>312</v>
      </c>
      <c r="H373" s="15" t="str">
        <f t="shared" si="45"/>
        <v>IPHONE15</v>
      </c>
      <c r="I373" s="35">
        <v>9999</v>
      </c>
      <c r="J373" s="84">
        <f t="shared" si="46"/>
        <v>0</v>
      </c>
      <c r="K373" s="84">
        <f t="shared" si="47"/>
        <v>0</v>
      </c>
      <c r="L373" s="84">
        <f t="shared" si="48"/>
        <v>0</v>
      </c>
      <c r="M373" s="84">
        <f t="shared" si="49"/>
        <v>1</v>
      </c>
      <c r="N373" s="84">
        <f t="shared" si="50"/>
        <v>1</v>
      </c>
      <c r="O373" s="84">
        <f t="shared" si="51"/>
        <v>0</v>
      </c>
      <c r="P373" s="15">
        <f t="shared" si="52"/>
        <v>4999.4699999999993</v>
      </c>
      <c r="Q373" s="7">
        <v>658.27</v>
      </c>
      <c r="R373" s="34">
        <v>658.27</v>
      </c>
      <c r="S373" s="34">
        <v>658.27</v>
      </c>
      <c r="T373" s="34">
        <v>658.27</v>
      </c>
      <c r="U373" s="34">
        <v>658.27</v>
      </c>
      <c r="V373" s="34">
        <v>658.27</v>
      </c>
      <c r="W373" s="34">
        <v>658.27</v>
      </c>
      <c r="X373" s="34">
        <v>658.27</v>
      </c>
      <c r="Y373" s="34">
        <v>658.27</v>
      </c>
      <c r="Z373" s="34">
        <v>658.27</v>
      </c>
      <c r="AA373" s="34">
        <v>658.27</v>
      </c>
      <c r="AB373" s="34">
        <v>658.27</v>
      </c>
      <c r="AC373" s="60">
        <v>1500</v>
      </c>
      <c r="AD373" s="17">
        <v>4999.47</v>
      </c>
      <c r="AE373" s="20"/>
    </row>
    <row r="374" spans="1:31" s="5" customFormat="1" ht="27" customHeight="1">
      <c r="A374" s="10">
        <v>373</v>
      </c>
      <c r="B374" s="11" t="s">
        <v>805</v>
      </c>
      <c r="C374" s="12" t="s">
        <v>806</v>
      </c>
      <c r="D374" s="12"/>
      <c r="E374" s="12">
        <v>45278.211597222202</v>
      </c>
      <c r="F374" s="78">
        <f t="shared" si="44"/>
        <v>45261</v>
      </c>
      <c r="G374" s="13" t="s">
        <v>312</v>
      </c>
      <c r="H374" s="15" t="str">
        <f t="shared" si="45"/>
        <v>IPHONE15</v>
      </c>
      <c r="I374" s="13">
        <v>9999</v>
      </c>
      <c r="J374" s="84">
        <f t="shared" si="46"/>
        <v>0</v>
      </c>
      <c r="K374" s="84">
        <f t="shared" si="47"/>
        <v>0</v>
      </c>
      <c r="L374" s="84">
        <f t="shared" si="48"/>
        <v>0</v>
      </c>
      <c r="M374" s="84">
        <f t="shared" si="49"/>
        <v>0</v>
      </c>
      <c r="N374" s="84">
        <f t="shared" si="50"/>
        <v>1</v>
      </c>
      <c r="O374" s="84">
        <f t="shared" si="51"/>
        <v>0</v>
      </c>
      <c r="P374" s="15">
        <f t="shared" si="52"/>
        <v>4999.4699999999993</v>
      </c>
      <c r="Q374" s="7">
        <v>658.27</v>
      </c>
      <c r="R374" s="11">
        <v>658.27</v>
      </c>
      <c r="S374" s="11">
        <v>658.27</v>
      </c>
      <c r="T374" s="11">
        <v>658.27</v>
      </c>
      <c r="U374" s="11">
        <v>658.27</v>
      </c>
      <c r="V374" s="11">
        <v>658.27</v>
      </c>
      <c r="W374" s="11">
        <v>658.27</v>
      </c>
      <c r="X374" s="11">
        <v>658.27</v>
      </c>
      <c r="Y374" s="11">
        <v>658.27</v>
      </c>
      <c r="Z374" s="11">
        <v>658.27</v>
      </c>
      <c r="AA374" s="11">
        <v>658.27</v>
      </c>
      <c r="AB374" s="7">
        <v>658.27</v>
      </c>
      <c r="AC374" s="17"/>
      <c r="AD374" s="17">
        <v>4999.47</v>
      </c>
      <c r="AE374" s="20"/>
    </row>
    <row r="375" spans="1:31" s="5" customFormat="1" ht="27" customHeight="1">
      <c r="A375" s="10">
        <v>374</v>
      </c>
      <c r="B375" s="11" t="s">
        <v>807</v>
      </c>
      <c r="C375" s="12" t="s">
        <v>808</v>
      </c>
      <c r="D375" s="12"/>
      <c r="E375" s="12">
        <v>45278.317118055602</v>
      </c>
      <c r="F375" s="78">
        <f t="shared" si="44"/>
        <v>45261</v>
      </c>
      <c r="G375" s="13" t="s">
        <v>534</v>
      </c>
      <c r="H375" s="15" t="str">
        <f t="shared" si="45"/>
        <v>IPHONE15</v>
      </c>
      <c r="I375" s="13">
        <v>5999</v>
      </c>
      <c r="J375" s="84">
        <f t="shared" si="46"/>
        <v>0</v>
      </c>
      <c r="K375" s="84">
        <f t="shared" si="47"/>
        <v>0</v>
      </c>
      <c r="L375" s="84">
        <f t="shared" si="48"/>
        <v>0</v>
      </c>
      <c r="M375" s="84">
        <f t="shared" si="49"/>
        <v>0</v>
      </c>
      <c r="N375" s="84">
        <f t="shared" si="50"/>
        <v>1</v>
      </c>
      <c r="O375" s="84">
        <f t="shared" si="51"/>
        <v>0</v>
      </c>
      <c r="P375" s="15">
        <f t="shared" si="52"/>
        <v>2999.55</v>
      </c>
      <c r="Q375" s="7">
        <v>394.93</v>
      </c>
      <c r="R375" s="11">
        <v>394.93</v>
      </c>
      <c r="S375" s="11">
        <v>394.93</v>
      </c>
      <c r="T375" s="11">
        <v>394.93</v>
      </c>
      <c r="U375" s="11">
        <v>394.93</v>
      </c>
      <c r="V375" s="11">
        <v>394.93</v>
      </c>
      <c r="W375" s="11">
        <v>394.93</v>
      </c>
      <c r="X375" s="11">
        <v>394.93</v>
      </c>
      <c r="Y375" s="11">
        <v>394.93</v>
      </c>
      <c r="Z375" s="11">
        <v>394.93</v>
      </c>
      <c r="AA375" s="11">
        <v>394.93</v>
      </c>
      <c r="AB375" s="7">
        <v>394.93</v>
      </c>
      <c r="AC375" s="17"/>
      <c r="AD375" s="17">
        <v>2999.55</v>
      </c>
      <c r="AE375" s="20"/>
    </row>
    <row r="376" spans="1:31" s="5" customFormat="1" ht="27" customHeight="1">
      <c r="A376" s="10">
        <v>375</v>
      </c>
      <c r="B376" s="11" t="s">
        <v>809</v>
      </c>
      <c r="C376" s="12" t="s">
        <v>649</v>
      </c>
      <c r="D376" s="12"/>
      <c r="E376" s="12">
        <v>45278.371620370403</v>
      </c>
      <c r="F376" s="78">
        <f t="shared" si="44"/>
        <v>45261</v>
      </c>
      <c r="G376" s="13" t="s">
        <v>701</v>
      </c>
      <c r="H376" s="15" t="str">
        <f t="shared" si="45"/>
        <v>IPHONE15</v>
      </c>
      <c r="I376" s="13">
        <v>8999</v>
      </c>
      <c r="J376" s="84">
        <f t="shared" si="46"/>
        <v>0</v>
      </c>
      <c r="K376" s="84">
        <f t="shared" si="47"/>
        <v>0</v>
      </c>
      <c r="L376" s="84">
        <f t="shared" si="48"/>
        <v>0</v>
      </c>
      <c r="M376" s="84">
        <f t="shared" si="49"/>
        <v>0</v>
      </c>
      <c r="N376" s="84">
        <f t="shared" si="50"/>
        <v>0</v>
      </c>
      <c r="O376" s="84">
        <f t="shared" si="51"/>
        <v>0</v>
      </c>
      <c r="P376" s="15" t="str">
        <f t="shared" si="52"/>
        <v/>
      </c>
      <c r="Q376" s="7">
        <v>967.39</v>
      </c>
      <c r="R376" s="11">
        <v>967.39</v>
      </c>
      <c r="S376" s="11">
        <v>967.39</v>
      </c>
      <c r="T376" s="11">
        <v>967.39</v>
      </c>
      <c r="U376" s="11">
        <v>967.39</v>
      </c>
      <c r="V376" s="11">
        <v>967.39</v>
      </c>
      <c r="W376" s="11">
        <v>967.39</v>
      </c>
      <c r="X376" s="11">
        <v>967.39</v>
      </c>
      <c r="Y376" s="11">
        <v>967.39</v>
      </c>
      <c r="Z376" s="11">
        <v>967.39</v>
      </c>
      <c r="AA376" s="11">
        <v>967.39</v>
      </c>
      <c r="AB376" s="11">
        <v>967.39</v>
      </c>
      <c r="AC376" s="17"/>
      <c r="AD376" s="17"/>
      <c r="AE376" s="20"/>
    </row>
    <row r="377" spans="1:31" s="5" customFormat="1" ht="27" customHeight="1">
      <c r="A377" s="10">
        <v>376</v>
      </c>
      <c r="B377" s="11" t="s">
        <v>810</v>
      </c>
      <c r="C377" s="12" t="s">
        <v>811</v>
      </c>
      <c r="D377" s="12"/>
      <c r="E377" s="12">
        <v>45278.4266319444</v>
      </c>
      <c r="F377" s="78">
        <f t="shared" si="44"/>
        <v>45261</v>
      </c>
      <c r="G377" s="13" t="s">
        <v>312</v>
      </c>
      <c r="H377" s="15" t="str">
        <f t="shared" si="45"/>
        <v>IPHONE15</v>
      </c>
      <c r="I377" s="13">
        <v>9999</v>
      </c>
      <c r="J377" s="84">
        <f t="shared" si="46"/>
        <v>0</v>
      </c>
      <c r="K377" s="84">
        <f t="shared" si="47"/>
        <v>0</v>
      </c>
      <c r="L377" s="84">
        <f t="shared" si="48"/>
        <v>0</v>
      </c>
      <c r="M377" s="84">
        <f t="shared" si="49"/>
        <v>1</v>
      </c>
      <c r="N377" s="84">
        <f t="shared" si="50"/>
        <v>0</v>
      </c>
      <c r="O377" s="84">
        <f t="shared" si="51"/>
        <v>0</v>
      </c>
      <c r="P377" s="15" t="str">
        <f t="shared" si="52"/>
        <v/>
      </c>
      <c r="Q377" s="7">
        <v>1074.8900000000001</v>
      </c>
      <c r="R377" s="11">
        <v>1074.8900000000001</v>
      </c>
      <c r="S377" s="11">
        <v>1074.8900000000001</v>
      </c>
      <c r="T377" s="11">
        <v>1074.8900000000001</v>
      </c>
      <c r="U377" s="11">
        <v>1074.8900000000001</v>
      </c>
      <c r="V377" s="11">
        <v>1074.8900000000001</v>
      </c>
      <c r="W377" s="11">
        <v>1074.8900000000001</v>
      </c>
      <c r="X377" s="11">
        <v>1074.8900000000001</v>
      </c>
      <c r="Y377" s="11">
        <v>1074.8900000000001</v>
      </c>
      <c r="Z377" s="11">
        <v>1074.8900000000001</v>
      </c>
      <c r="AA377" s="11">
        <v>1074.8900000000001</v>
      </c>
      <c r="AB377" s="11">
        <v>1074.8900000000001</v>
      </c>
      <c r="AC377" s="17">
        <v>1500</v>
      </c>
      <c r="AD377" s="17"/>
      <c r="AE377" s="20"/>
    </row>
    <row r="378" spans="1:31" s="5" customFormat="1" ht="27" customHeight="1">
      <c r="A378" s="10">
        <v>377</v>
      </c>
      <c r="B378" s="11" t="s">
        <v>812</v>
      </c>
      <c r="C378" s="12" t="s">
        <v>813</v>
      </c>
      <c r="D378" s="12"/>
      <c r="E378" s="12">
        <v>45278.427962962996</v>
      </c>
      <c r="F378" s="78">
        <f t="shared" si="44"/>
        <v>45261</v>
      </c>
      <c r="G378" s="13" t="s">
        <v>312</v>
      </c>
      <c r="H378" s="15" t="str">
        <f t="shared" si="45"/>
        <v>IPHONE15</v>
      </c>
      <c r="I378" s="13">
        <v>9999</v>
      </c>
      <c r="J378" s="84">
        <f t="shared" si="46"/>
        <v>0</v>
      </c>
      <c r="K378" s="84">
        <f t="shared" si="47"/>
        <v>0</v>
      </c>
      <c r="L378" s="84">
        <f t="shared" si="48"/>
        <v>0</v>
      </c>
      <c r="M378" s="84">
        <f t="shared" si="49"/>
        <v>0</v>
      </c>
      <c r="N378" s="84">
        <f t="shared" si="50"/>
        <v>0</v>
      </c>
      <c r="O378" s="84">
        <f t="shared" si="51"/>
        <v>0</v>
      </c>
      <c r="P378" s="15" t="str">
        <f t="shared" si="52"/>
        <v/>
      </c>
      <c r="Q378" s="7">
        <v>1074.8900000000001</v>
      </c>
      <c r="R378" s="11">
        <v>1074.8900000000001</v>
      </c>
      <c r="S378" s="11">
        <v>1074.8900000000001</v>
      </c>
      <c r="T378" s="11">
        <v>1074.8900000000001</v>
      </c>
      <c r="U378" s="11">
        <v>1074.8900000000001</v>
      </c>
      <c r="V378" s="11">
        <v>1074.8900000000001</v>
      </c>
      <c r="W378" s="11">
        <v>1074.8900000000001</v>
      </c>
      <c r="X378" s="11">
        <v>1074.8900000000001</v>
      </c>
      <c r="Y378" s="11">
        <v>1074.8900000000001</v>
      </c>
      <c r="Z378" s="11">
        <v>1074.8900000000001</v>
      </c>
      <c r="AA378" s="11">
        <v>1074.8900000000001</v>
      </c>
      <c r="AB378" s="11">
        <v>1074.8900000000001</v>
      </c>
      <c r="AC378" s="17"/>
      <c r="AD378" s="17"/>
      <c r="AE378" s="20"/>
    </row>
    <row r="379" spans="1:31" s="5" customFormat="1" ht="27" customHeight="1">
      <c r="A379" s="10">
        <v>378</v>
      </c>
      <c r="B379" s="11" t="s">
        <v>814</v>
      </c>
      <c r="C379" s="12" t="s">
        <v>815</v>
      </c>
      <c r="D379" s="12"/>
      <c r="E379" s="12">
        <v>45278.445393518501</v>
      </c>
      <c r="F379" s="78">
        <f t="shared" si="44"/>
        <v>45261</v>
      </c>
      <c r="G379" s="13" t="s">
        <v>312</v>
      </c>
      <c r="H379" s="15" t="str">
        <f t="shared" si="45"/>
        <v>IPHONE15</v>
      </c>
      <c r="I379" s="13">
        <v>9999</v>
      </c>
      <c r="J379" s="84">
        <f t="shared" si="46"/>
        <v>0</v>
      </c>
      <c r="K379" s="84">
        <f t="shared" si="47"/>
        <v>0</v>
      </c>
      <c r="L379" s="84">
        <f t="shared" si="48"/>
        <v>0</v>
      </c>
      <c r="M379" s="84">
        <f t="shared" si="49"/>
        <v>1</v>
      </c>
      <c r="N379" s="84">
        <f t="shared" si="50"/>
        <v>1</v>
      </c>
      <c r="O379" s="84">
        <f t="shared" si="51"/>
        <v>0</v>
      </c>
      <c r="P379" s="15">
        <f t="shared" si="52"/>
        <v>4999.4699999999993</v>
      </c>
      <c r="Q379" s="7">
        <v>658.27</v>
      </c>
      <c r="R379" s="11">
        <v>658.27</v>
      </c>
      <c r="S379" s="11">
        <v>658.27</v>
      </c>
      <c r="T379" s="11">
        <v>658.27</v>
      </c>
      <c r="U379" s="11">
        <v>658.27</v>
      </c>
      <c r="V379" s="11">
        <v>658.27</v>
      </c>
      <c r="W379" s="11">
        <v>658.27</v>
      </c>
      <c r="X379" s="11">
        <v>658.27</v>
      </c>
      <c r="Y379" s="11">
        <v>658.27</v>
      </c>
      <c r="Z379" s="11">
        <v>658.27</v>
      </c>
      <c r="AA379" s="11">
        <v>658.27</v>
      </c>
      <c r="AB379" s="11">
        <v>658.27</v>
      </c>
      <c r="AC379" s="17">
        <v>2000</v>
      </c>
      <c r="AD379" s="17">
        <v>4999.47</v>
      </c>
      <c r="AE379" s="20"/>
    </row>
    <row r="380" spans="1:31" s="5" customFormat="1" ht="27" customHeight="1">
      <c r="A380" s="10">
        <v>379</v>
      </c>
      <c r="B380" s="11" t="s">
        <v>816</v>
      </c>
      <c r="C380" s="12" t="s">
        <v>817</v>
      </c>
      <c r="D380" s="12"/>
      <c r="E380" s="12">
        <v>45278.484652777799</v>
      </c>
      <c r="F380" s="78">
        <f t="shared" si="44"/>
        <v>45261</v>
      </c>
      <c r="G380" s="13" t="s">
        <v>312</v>
      </c>
      <c r="H380" s="15" t="str">
        <f t="shared" si="45"/>
        <v>IPHONE15</v>
      </c>
      <c r="I380" s="13">
        <v>9999</v>
      </c>
      <c r="J380" s="84">
        <f t="shared" si="46"/>
        <v>0</v>
      </c>
      <c r="K380" s="84">
        <f t="shared" si="47"/>
        <v>0</v>
      </c>
      <c r="L380" s="84">
        <f t="shared" si="48"/>
        <v>0</v>
      </c>
      <c r="M380" s="84">
        <f t="shared" si="49"/>
        <v>1</v>
      </c>
      <c r="N380" s="84">
        <f t="shared" si="50"/>
        <v>0</v>
      </c>
      <c r="O380" s="84">
        <f t="shared" si="51"/>
        <v>0</v>
      </c>
      <c r="P380" s="15" t="str">
        <f t="shared" si="52"/>
        <v/>
      </c>
      <c r="Q380" s="7">
        <v>1074.8900000000001</v>
      </c>
      <c r="R380" s="11">
        <v>1074.8900000000001</v>
      </c>
      <c r="S380" s="11">
        <v>1074.8900000000001</v>
      </c>
      <c r="T380" s="11">
        <v>1074.8900000000001</v>
      </c>
      <c r="U380" s="11">
        <v>1074.8900000000001</v>
      </c>
      <c r="V380" s="11">
        <v>1074.8900000000001</v>
      </c>
      <c r="W380" s="11">
        <v>1074.8900000000001</v>
      </c>
      <c r="X380" s="11">
        <v>1074.8900000000001</v>
      </c>
      <c r="Y380" s="11">
        <v>1074.8900000000001</v>
      </c>
      <c r="Z380" s="11">
        <v>1074.8900000000001</v>
      </c>
      <c r="AA380" s="11">
        <v>1074.8900000000001</v>
      </c>
      <c r="AB380" s="11">
        <v>1074.8900000000001</v>
      </c>
      <c r="AC380" s="17">
        <v>1800</v>
      </c>
      <c r="AD380" s="17"/>
      <c r="AE380" s="20"/>
    </row>
    <row r="381" spans="1:31" s="5" customFormat="1" ht="27" customHeight="1">
      <c r="A381" s="10">
        <v>380</v>
      </c>
      <c r="B381" s="11" t="s">
        <v>818</v>
      </c>
      <c r="C381" s="12" t="s">
        <v>819</v>
      </c>
      <c r="D381" s="12"/>
      <c r="E381" s="12">
        <v>45278.495428240698</v>
      </c>
      <c r="F381" s="78">
        <f t="shared" si="44"/>
        <v>45261</v>
      </c>
      <c r="G381" s="13" t="s">
        <v>312</v>
      </c>
      <c r="H381" s="15" t="str">
        <f t="shared" si="45"/>
        <v>IPHONE15</v>
      </c>
      <c r="I381" s="13">
        <v>9999</v>
      </c>
      <c r="J381" s="84">
        <f t="shared" si="46"/>
        <v>0</v>
      </c>
      <c r="K381" s="84">
        <f t="shared" si="47"/>
        <v>0</v>
      </c>
      <c r="L381" s="84">
        <f t="shared" si="48"/>
        <v>0</v>
      </c>
      <c r="M381" s="84">
        <f t="shared" si="49"/>
        <v>0</v>
      </c>
      <c r="N381" s="84">
        <f t="shared" si="50"/>
        <v>0</v>
      </c>
      <c r="O381" s="84">
        <f t="shared" si="51"/>
        <v>0</v>
      </c>
      <c r="P381" s="15" t="str">
        <f t="shared" si="52"/>
        <v/>
      </c>
      <c r="Q381" s="7">
        <v>1074.8900000000001</v>
      </c>
      <c r="R381" s="11">
        <v>1074.8900000000001</v>
      </c>
      <c r="S381" s="11">
        <v>1074.8900000000001</v>
      </c>
      <c r="T381" s="11">
        <v>1074.8900000000001</v>
      </c>
      <c r="U381" s="11">
        <v>1074.8900000000001</v>
      </c>
      <c r="V381" s="11">
        <v>1074.8900000000001</v>
      </c>
      <c r="W381" s="11">
        <v>1074.8900000000001</v>
      </c>
      <c r="X381" s="11">
        <v>1074.8900000000001</v>
      </c>
      <c r="Y381" s="11">
        <v>1074.8900000000001</v>
      </c>
      <c r="Z381" s="11">
        <v>1074.8900000000001</v>
      </c>
      <c r="AA381" s="11">
        <v>1074.8900000000001</v>
      </c>
      <c r="AB381" s="7">
        <v>1074.8900000000001</v>
      </c>
      <c r="AC381" s="17"/>
      <c r="AD381" s="17"/>
      <c r="AE381" s="20"/>
    </row>
    <row r="382" spans="1:31" s="5" customFormat="1" ht="27" customHeight="1">
      <c r="A382" s="10">
        <v>381</v>
      </c>
      <c r="B382" s="11" t="s">
        <v>820</v>
      </c>
      <c r="C382" s="12" t="s">
        <v>821</v>
      </c>
      <c r="D382" s="12"/>
      <c r="E382" s="12">
        <v>45278.576064814799</v>
      </c>
      <c r="F382" s="78">
        <f t="shared" si="44"/>
        <v>45261</v>
      </c>
      <c r="G382" s="13" t="s">
        <v>701</v>
      </c>
      <c r="H382" s="15" t="str">
        <f t="shared" si="45"/>
        <v>IPHONE15</v>
      </c>
      <c r="I382" s="13">
        <v>8999</v>
      </c>
      <c r="J382" s="84">
        <f t="shared" si="46"/>
        <v>0</v>
      </c>
      <c r="K382" s="84">
        <f t="shared" si="47"/>
        <v>0</v>
      </c>
      <c r="L382" s="84">
        <f t="shared" si="48"/>
        <v>0</v>
      </c>
      <c r="M382" s="84">
        <f t="shared" si="49"/>
        <v>1</v>
      </c>
      <c r="N382" s="84">
        <f t="shared" si="50"/>
        <v>0</v>
      </c>
      <c r="O382" s="84">
        <f t="shared" si="51"/>
        <v>0</v>
      </c>
      <c r="P382" s="15" t="str">
        <f t="shared" si="52"/>
        <v/>
      </c>
      <c r="Q382" s="7">
        <v>967.39</v>
      </c>
      <c r="R382" s="11">
        <v>967.39</v>
      </c>
      <c r="S382" s="11">
        <v>967.39</v>
      </c>
      <c r="T382" s="11">
        <v>967.39</v>
      </c>
      <c r="U382" s="11">
        <v>967.39</v>
      </c>
      <c r="V382" s="11">
        <v>967.39</v>
      </c>
      <c r="W382" s="11">
        <v>967.39</v>
      </c>
      <c r="X382" s="11">
        <v>967.39</v>
      </c>
      <c r="Y382" s="11">
        <v>967.39</v>
      </c>
      <c r="Z382" s="11">
        <v>967.39</v>
      </c>
      <c r="AA382" s="11">
        <v>967.39</v>
      </c>
      <c r="AB382" s="11">
        <v>967.39</v>
      </c>
      <c r="AC382" s="17">
        <v>1300</v>
      </c>
      <c r="AD382" s="17"/>
      <c r="AE382" s="20"/>
    </row>
    <row r="383" spans="1:31" s="5" customFormat="1" ht="27" customHeight="1">
      <c r="A383" s="10">
        <v>382</v>
      </c>
      <c r="B383" s="11" t="s">
        <v>822</v>
      </c>
      <c r="C383" s="12" t="s">
        <v>823</v>
      </c>
      <c r="D383" s="12"/>
      <c r="E383" s="12">
        <v>45278.651828703703</v>
      </c>
      <c r="F383" s="78">
        <f t="shared" si="44"/>
        <v>45261</v>
      </c>
      <c r="G383" s="13" t="s">
        <v>312</v>
      </c>
      <c r="H383" s="15" t="str">
        <f t="shared" si="45"/>
        <v>IPHONE15</v>
      </c>
      <c r="I383" s="13">
        <v>9999</v>
      </c>
      <c r="J383" s="84">
        <f t="shared" si="46"/>
        <v>0</v>
      </c>
      <c r="K383" s="84">
        <f t="shared" si="47"/>
        <v>0</v>
      </c>
      <c r="L383" s="84">
        <f t="shared" si="48"/>
        <v>0</v>
      </c>
      <c r="M383" s="84">
        <f t="shared" si="49"/>
        <v>0</v>
      </c>
      <c r="N383" s="84">
        <f t="shared" si="50"/>
        <v>0</v>
      </c>
      <c r="O383" s="84">
        <f t="shared" si="51"/>
        <v>0</v>
      </c>
      <c r="P383" s="15" t="str">
        <f t="shared" si="52"/>
        <v/>
      </c>
      <c r="Q383" s="7">
        <v>1074.8900000000001</v>
      </c>
      <c r="R383" s="11">
        <v>1074.8900000000001</v>
      </c>
      <c r="S383" s="11">
        <v>1074.8900000000001</v>
      </c>
      <c r="T383" s="11">
        <v>1074.8900000000001</v>
      </c>
      <c r="U383" s="11">
        <v>1074.8900000000001</v>
      </c>
      <c r="V383" s="11">
        <v>1074.8900000000001</v>
      </c>
      <c r="W383" s="11">
        <v>1074.8900000000001</v>
      </c>
      <c r="X383" s="11">
        <v>1074.8900000000001</v>
      </c>
      <c r="Y383" s="11">
        <v>1074.8900000000001</v>
      </c>
      <c r="Z383" s="11">
        <v>1074.8900000000001</v>
      </c>
      <c r="AA383" s="11">
        <v>1074.8900000000001</v>
      </c>
      <c r="AB383" s="7">
        <v>1074.8900000000001</v>
      </c>
      <c r="AC383" s="17"/>
      <c r="AD383" s="17"/>
      <c r="AE383" s="20"/>
    </row>
    <row r="384" spans="1:31" s="5" customFormat="1" ht="27" customHeight="1">
      <c r="A384" s="10">
        <v>383</v>
      </c>
      <c r="B384" s="11" t="s">
        <v>824</v>
      </c>
      <c r="C384" s="12" t="s">
        <v>825</v>
      </c>
      <c r="D384" s="12"/>
      <c r="E384" s="12">
        <v>45278.662789351903</v>
      </c>
      <c r="F384" s="78">
        <f t="shared" si="44"/>
        <v>45261</v>
      </c>
      <c r="G384" s="13" t="s">
        <v>826</v>
      </c>
      <c r="H384" s="15" t="str">
        <f t="shared" si="45"/>
        <v>其他</v>
      </c>
      <c r="I384" s="13">
        <v>1899</v>
      </c>
      <c r="J384" s="84">
        <f t="shared" si="46"/>
        <v>0</v>
      </c>
      <c r="K384" s="84">
        <f t="shared" si="47"/>
        <v>0</v>
      </c>
      <c r="L384" s="84">
        <f t="shared" si="48"/>
        <v>0</v>
      </c>
      <c r="M384" s="84">
        <f t="shared" si="49"/>
        <v>0</v>
      </c>
      <c r="N384" s="84">
        <f t="shared" si="50"/>
        <v>1</v>
      </c>
      <c r="O384" s="84">
        <f t="shared" si="51"/>
        <v>0</v>
      </c>
      <c r="P384" s="15">
        <f t="shared" si="52"/>
        <v>949.47</v>
      </c>
      <c r="Q384" s="7">
        <v>125.02</v>
      </c>
      <c r="R384" s="11">
        <v>125.02</v>
      </c>
      <c r="S384" s="11">
        <v>125.02</v>
      </c>
      <c r="T384" s="11">
        <v>125.02</v>
      </c>
      <c r="U384" s="11">
        <v>125.02</v>
      </c>
      <c r="V384" s="11">
        <v>125.02</v>
      </c>
      <c r="W384" s="11">
        <v>125.02</v>
      </c>
      <c r="X384" s="11">
        <v>125.02</v>
      </c>
      <c r="Y384" s="11">
        <v>125.02</v>
      </c>
      <c r="Z384" s="11">
        <v>125.02</v>
      </c>
      <c r="AA384" s="11">
        <v>125.02</v>
      </c>
      <c r="AB384" s="7">
        <v>125.02</v>
      </c>
      <c r="AC384" s="17"/>
      <c r="AD384" s="17">
        <v>930.48</v>
      </c>
      <c r="AE384" s="20"/>
    </row>
    <row r="385" spans="1:31" s="5" customFormat="1" ht="27" customHeight="1">
      <c r="A385" s="10">
        <v>384</v>
      </c>
      <c r="B385" s="11" t="s">
        <v>827</v>
      </c>
      <c r="C385" s="12" t="s">
        <v>828</v>
      </c>
      <c r="D385" s="12"/>
      <c r="E385" s="12">
        <v>45278.7038888889</v>
      </c>
      <c r="F385" s="78">
        <f t="shared" si="44"/>
        <v>45261</v>
      </c>
      <c r="G385" s="13" t="s">
        <v>312</v>
      </c>
      <c r="H385" s="15" t="str">
        <f t="shared" si="45"/>
        <v>IPHONE15</v>
      </c>
      <c r="I385" s="13">
        <v>9999</v>
      </c>
      <c r="J385" s="84">
        <f t="shared" si="46"/>
        <v>0</v>
      </c>
      <c r="K385" s="84">
        <f t="shared" si="47"/>
        <v>0</v>
      </c>
      <c r="L385" s="84">
        <f t="shared" si="48"/>
        <v>0</v>
      </c>
      <c r="M385" s="84">
        <f t="shared" si="49"/>
        <v>1</v>
      </c>
      <c r="N385" s="84">
        <f t="shared" si="50"/>
        <v>1</v>
      </c>
      <c r="O385" s="84">
        <f t="shared" si="51"/>
        <v>0</v>
      </c>
      <c r="P385" s="15">
        <f t="shared" si="52"/>
        <v>4999.4699999999993</v>
      </c>
      <c r="Q385" s="7">
        <v>658.27</v>
      </c>
      <c r="R385" s="11">
        <v>658.27</v>
      </c>
      <c r="S385" s="11">
        <v>658.27</v>
      </c>
      <c r="T385" s="11">
        <v>658.27</v>
      </c>
      <c r="U385" s="11">
        <v>658.27</v>
      </c>
      <c r="V385" s="11">
        <v>658.27</v>
      </c>
      <c r="W385" s="11">
        <v>658.27</v>
      </c>
      <c r="X385" s="11">
        <v>658.27</v>
      </c>
      <c r="Y385" s="11">
        <v>658.27</v>
      </c>
      <c r="Z385" s="11">
        <v>658.27</v>
      </c>
      <c r="AA385" s="11">
        <v>658.27</v>
      </c>
      <c r="AB385" s="11">
        <v>658.27</v>
      </c>
      <c r="AC385" s="17">
        <v>1500</v>
      </c>
      <c r="AD385" s="17">
        <v>4999.47</v>
      </c>
      <c r="AE385" s="20"/>
    </row>
    <row r="386" spans="1:31" s="5" customFormat="1" ht="27" customHeight="1">
      <c r="A386" s="10">
        <v>385</v>
      </c>
      <c r="B386" s="11" t="s">
        <v>829</v>
      </c>
      <c r="C386" s="12" t="s">
        <v>830</v>
      </c>
      <c r="D386" s="12"/>
      <c r="E386" s="12">
        <v>45278.791932870401</v>
      </c>
      <c r="F386" s="78">
        <f t="shared" si="44"/>
        <v>45261</v>
      </c>
      <c r="G386" s="13" t="s">
        <v>701</v>
      </c>
      <c r="H386" s="15" t="str">
        <f t="shared" si="45"/>
        <v>IPHONE15</v>
      </c>
      <c r="I386" s="13">
        <v>8999</v>
      </c>
      <c r="J386" s="84">
        <f t="shared" si="46"/>
        <v>0</v>
      </c>
      <c r="K386" s="84">
        <f t="shared" si="47"/>
        <v>0</v>
      </c>
      <c r="L386" s="84">
        <f t="shared" si="48"/>
        <v>1</v>
      </c>
      <c r="M386" s="84">
        <f t="shared" si="49"/>
        <v>0</v>
      </c>
      <c r="N386" s="84">
        <f t="shared" si="50"/>
        <v>1</v>
      </c>
      <c r="O386" s="84">
        <f t="shared" si="51"/>
        <v>0</v>
      </c>
      <c r="P386" s="15">
        <f t="shared" si="52"/>
        <v>4499.510000000002</v>
      </c>
      <c r="Q386" s="7">
        <v>1</v>
      </c>
      <c r="R386" s="11">
        <v>646.20000000000005</v>
      </c>
      <c r="S386" s="11">
        <v>646.20000000000005</v>
      </c>
      <c r="T386" s="11">
        <v>646.20000000000005</v>
      </c>
      <c r="U386" s="11">
        <v>646.20000000000005</v>
      </c>
      <c r="V386" s="11">
        <v>646.20000000000005</v>
      </c>
      <c r="W386" s="11">
        <v>646.20000000000005</v>
      </c>
      <c r="X386" s="11">
        <v>646.20000000000005</v>
      </c>
      <c r="Y386" s="11">
        <v>646.20000000000005</v>
      </c>
      <c r="Z386" s="11">
        <v>646.20000000000005</v>
      </c>
      <c r="AA386" s="11">
        <v>646.20000000000005</v>
      </c>
      <c r="AB386" s="7">
        <v>646.20000000000005</v>
      </c>
      <c r="AC386" s="17"/>
      <c r="AD386" s="17">
        <v>4499.55</v>
      </c>
      <c r="AE386" s="20"/>
    </row>
    <row r="387" spans="1:31" s="5" customFormat="1" ht="27" customHeight="1">
      <c r="A387" s="10">
        <v>386</v>
      </c>
      <c r="B387" s="34" t="s">
        <v>831</v>
      </c>
      <c r="C387" s="10" t="s">
        <v>832</v>
      </c>
      <c r="D387" s="35"/>
      <c r="E387" s="36">
        <v>45279.337951388901</v>
      </c>
      <c r="F387" s="79">
        <f t="shared" ref="F387:F450" si="53">DATE(YEAR(E387),MONTH(E387),"01")</f>
        <v>45261</v>
      </c>
      <c r="G387" s="36" t="s">
        <v>312</v>
      </c>
      <c r="H387" s="15" t="str">
        <f t="shared" ref="H387:H450" si="54">IF(OR(ISNUMBER(SEARCH("IPHONE14",UPPER(G387))),ISNUMBER(SEARCH("IPHONE 14",UPPER(G387))),ISNUMBER(SEARCH("PHONE 14",UPPER(G387)))),"IPHONE14",IF(OR(ISNUMBER(SEARCH("IPHONE15",UPPER(G387))),ISNUMBER(SEARCH("IPHONE 15",UPPER(G387))),ISNUMBER(SEARCH("PHONE 15",UPPER(G387)))),"IPHONE15", "其他") )</f>
        <v>IPHONE15</v>
      </c>
      <c r="I387" s="35">
        <v>9999</v>
      </c>
      <c r="J387" s="84">
        <f t="shared" ref="J387:J450" si="55">IFERROR(IF(Q387-R387&gt;0,Q387-R387,0),0)</f>
        <v>0</v>
      </c>
      <c r="K387" s="84">
        <f t="shared" ref="K387:K450" si="56">IF(J387&gt;0,1,0)</f>
        <v>0</v>
      </c>
      <c r="L387" s="84">
        <f t="shared" ref="L387:L450" si="57">IF(Q387=1,1,0)</f>
        <v>0</v>
      </c>
      <c r="M387" s="84">
        <f t="shared" ref="M387:M450" si="58">IF(ISBLANK(AC387),0,1)</f>
        <v>1</v>
      </c>
      <c r="N387" s="84">
        <f t="shared" ref="N387:N450" si="59">IF(P387="",0,1)</f>
        <v>1</v>
      </c>
      <c r="O387" s="84">
        <f t="shared" ref="O387:O450" si="60">IF(ISBLANK(W387),1,0)</f>
        <v>0</v>
      </c>
      <c r="P387" s="15">
        <f t="shared" ref="P387:P450" si="61">IF(I387*1.29-SUM(Q387:AB387)&lt;100,"",I387*1.29-SUM(Q387:AB387))</f>
        <v>4999.4699999999993</v>
      </c>
      <c r="Q387" s="7">
        <v>658.27</v>
      </c>
      <c r="R387" s="34">
        <v>658.27</v>
      </c>
      <c r="S387" s="34">
        <v>658.27</v>
      </c>
      <c r="T387" s="34">
        <v>658.27</v>
      </c>
      <c r="U387" s="34">
        <v>658.27</v>
      </c>
      <c r="V387" s="34">
        <v>658.27</v>
      </c>
      <c r="W387" s="34">
        <v>658.27</v>
      </c>
      <c r="X387" s="34">
        <v>658.27</v>
      </c>
      <c r="Y387" s="34">
        <v>658.27</v>
      </c>
      <c r="Z387" s="34">
        <v>658.27</v>
      </c>
      <c r="AA387" s="34">
        <v>658.27</v>
      </c>
      <c r="AB387" s="34">
        <v>658.27</v>
      </c>
      <c r="AC387" s="7">
        <v>1500</v>
      </c>
      <c r="AD387" s="17">
        <v>4999.47</v>
      </c>
      <c r="AE387" s="20"/>
    </row>
    <row r="388" spans="1:31" s="5" customFormat="1" ht="27" customHeight="1">
      <c r="A388" s="10">
        <v>387</v>
      </c>
      <c r="B388" s="34" t="s">
        <v>833</v>
      </c>
      <c r="C388" s="10" t="s">
        <v>834</v>
      </c>
      <c r="D388" s="35"/>
      <c r="E388" s="36">
        <v>45279.408206018503</v>
      </c>
      <c r="F388" s="79">
        <f t="shared" si="53"/>
        <v>45261</v>
      </c>
      <c r="G388" s="36" t="s">
        <v>312</v>
      </c>
      <c r="H388" s="15" t="str">
        <f t="shared" si="54"/>
        <v>IPHONE15</v>
      </c>
      <c r="I388" s="35">
        <v>9999</v>
      </c>
      <c r="J388" s="84">
        <f t="shared" si="55"/>
        <v>0</v>
      </c>
      <c r="K388" s="84">
        <f t="shared" si="56"/>
        <v>0</v>
      </c>
      <c r="L388" s="84">
        <f t="shared" si="57"/>
        <v>0</v>
      </c>
      <c r="M388" s="84">
        <f t="shared" si="58"/>
        <v>1</v>
      </c>
      <c r="N388" s="84">
        <f t="shared" si="59"/>
        <v>0</v>
      </c>
      <c r="O388" s="84">
        <f t="shared" si="60"/>
        <v>0</v>
      </c>
      <c r="P388" s="15" t="str">
        <f t="shared" si="61"/>
        <v/>
      </c>
      <c r="Q388" s="7">
        <v>1074.8900000000001</v>
      </c>
      <c r="R388" s="34">
        <v>1074.8900000000001</v>
      </c>
      <c r="S388" s="34">
        <v>1074.8900000000001</v>
      </c>
      <c r="T388" s="34">
        <v>1074.8900000000001</v>
      </c>
      <c r="U388" s="34">
        <v>1074.8900000000001</v>
      </c>
      <c r="V388" s="34">
        <v>1074.8900000000001</v>
      </c>
      <c r="W388" s="34">
        <v>1074.8900000000001</v>
      </c>
      <c r="X388" s="34">
        <v>1074.8900000000001</v>
      </c>
      <c r="Y388" s="34">
        <v>1074.8900000000001</v>
      </c>
      <c r="Z388" s="34">
        <v>1074.8900000000001</v>
      </c>
      <c r="AA388" s="34">
        <v>1074.8900000000001</v>
      </c>
      <c r="AB388" s="34">
        <v>1074.8900000000001</v>
      </c>
      <c r="AC388" s="7">
        <v>2000</v>
      </c>
      <c r="AD388" s="17"/>
      <c r="AE388" s="20"/>
    </row>
    <row r="389" spans="1:31" s="5" customFormat="1" ht="27" customHeight="1">
      <c r="A389" s="10">
        <v>388</v>
      </c>
      <c r="B389" s="34" t="s">
        <v>835</v>
      </c>
      <c r="C389" s="10" t="s">
        <v>213</v>
      </c>
      <c r="D389" s="35"/>
      <c r="E389" s="36">
        <v>45279.423773148097</v>
      </c>
      <c r="F389" s="79">
        <f t="shared" si="53"/>
        <v>45261</v>
      </c>
      <c r="G389" s="36" t="s">
        <v>312</v>
      </c>
      <c r="H389" s="15" t="str">
        <f t="shared" si="54"/>
        <v>IPHONE15</v>
      </c>
      <c r="I389" s="35">
        <v>9999</v>
      </c>
      <c r="J389" s="84">
        <f t="shared" si="55"/>
        <v>0</v>
      </c>
      <c r="K389" s="84">
        <f t="shared" si="56"/>
        <v>0</v>
      </c>
      <c r="L389" s="84">
        <f t="shared" si="57"/>
        <v>1</v>
      </c>
      <c r="M389" s="84">
        <f t="shared" si="58"/>
        <v>0</v>
      </c>
      <c r="N389" s="84">
        <f t="shared" si="59"/>
        <v>0</v>
      </c>
      <c r="O389" s="84">
        <f t="shared" si="60"/>
        <v>0</v>
      </c>
      <c r="P389" s="15" t="str">
        <f t="shared" si="61"/>
        <v/>
      </c>
      <c r="Q389" s="7">
        <v>1</v>
      </c>
      <c r="R389" s="34">
        <v>1172.52</v>
      </c>
      <c r="S389" s="34">
        <v>1172.52</v>
      </c>
      <c r="T389" s="34">
        <v>1172.52</v>
      </c>
      <c r="U389" s="34">
        <v>1172.52</v>
      </c>
      <c r="V389" s="34">
        <v>1172.52</v>
      </c>
      <c r="W389" s="34">
        <v>1172.52</v>
      </c>
      <c r="X389" s="34">
        <v>1172.52</v>
      </c>
      <c r="Y389" s="34">
        <v>1172.52</v>
      </c>
      <c r="Z389" s="34">
        <v>1172.52</v>
      </c>
      <c r="AA389" s="34">
        <v>1172.52</v>
      </c>
      <c r="AB389" s="7">
        <v>1172.52</v>
      </c>
      <c r="AC389" s="7"/>
      <c r="AD389" s="17"/>
      <c r="AE389" s="20"/>
    </row>
    <row r="390" spans="1:31" s="5" customFormat="1" ht="27" customHeight="1">
      <c r="A390" s="10">
        <v>389</v>
      </c>
      <c r="B390" s="34" t="s">
        <v>836</v>
      </c>
      <c r="C390" s="10" t="s">
        <v>499</v>
      </c>
      <c r="D390" s="35"/>
      <c r="E390" s="36">
        <v>45279.425254629597</v>
      </c>
      <c r="F390" s="79">
        <f t="shared" si="53"/>
        <v>45261</v>
      </c>
      <c r="G390" s="36" t="s">
        <v>312</v>
      </c>
      <c r="H390" s="15" t="str">
        <f t="shared" si="54"/>
        <v>IPHONE15</v>
      </c>
      <c r="I390" s="35">
        <v>9999</v>
      </c>
      <c r="J390" s="84">
        <f t="shared" si="55"/>
        <v>0</v>
      </c>
      <c r="K390" s="84">
        <f t="shared" si="56"/>
        <v>0</v>
      </c>
      <c r="L390" s="84">
        <f t="shared" si="57"/>
        <v>0</v>
      </c>
      <c r="M390" s="84">
        <f t="shared" si="58"/>
        <v>1</v>
      </c>
      <c r="N390" s="84">
        <f t="shared" si="59"/>
        <v>0</v>
      </c>
      <c r="O390" s="84">
        <f t="shared" si="60"/>
        <v>0</v>
      </c>
      <c r="P390" s="15" t="str">
        <f t="shared" si="61"/>
        <v/>
      </c>
      <c r="Q390" s="7">
        <v>1074.8900000000001</v>
      </c>
      <c r="R390" s="34">
        <v>1074.8900000000001</v>
      </c>
      <c r="S390" s="34">
        <v>1074.8900000000001</v>
      </c>
      <c r="T390" s="34">
        <v>1074.8900000000001</v>
      </c>
      <c r="U390" s="34">
        <v>1074.8900000000001</v>
      </c>
      <c r="V390" s="34">
        <v>1074.8900000000001</v>
      </c>
      <c r="W390" s="34">
        <v>1074.8900000000001</v>
      </c>
      <c r="X390" s="34">
        <v>1074.8900000000001</v>
      </c>
      <c r="Y390" s="34">
        <v>1074.8900000000001</v>
      </c>
      <c r="Z390" s="34">
        <v>1074.8900000000001</v>
      </c>
      <c r="AA390" s="34">
        <v>1074.8900000000001</v>
      </c>
      <c r="AB390" s="34">
        <v>1074.8900000000001</v>
      </c>
      <c r="AC390" s="7">
        <v>2000</v>
      </c>
      <c r="AD390" s="17"/>
      <c r="AE390" s="20"/>
    </row>
    <row r="391" spans="1:31" s="5" customFormat="1" ht="27" customHeight="1">
      <c r="A391" s="10">
        <v>390</v>
      </c>
      <c r="B391" s="34" t="s">
        <v>837</v>
      </c>
      <c r="C391" s="10" t="s">
        <v>838</v>
      </c>
      <c r="D391" s="35"/>
      <c r="E391" s="36">
        <v>45279.441400463002</v>
      </c>
      <c r="F391" s="79">
        <f t="shared" si="53"/>
        <v>45261</v>
      </c>
      <c r="G391" s="36" t="s">
        <v>298</v>
      </c>
      <c r="H391" s="15" t="str">
        <f t="shared" si="54"/>
        <v>IPHONE15</v>
      </c>
      <c r="I391" s="35">
        <v>8999</v>
      </c>
      <c r="J391" s="84">
        <f t="shared" si="55"/>
        <v>0</v>
      </c>
      <c r="K391" s="84">
        <f t="shared" si="56"/>
        <v>0</v>
      </c>
      <c r="L391" s="84">
        <f t="shared" si="57"/>
        <v>0</v>
      </c>
      <c r="M391" s="84">
        <f t="shared" si="58"/>
        <v>0</v>
      </c>
      <c r="N391" s="84">
        <f t="shared" si="59"/>
        <v>0</v>
      </c>
      <c r="O391" s="84">
        <f t="shared" si="60"/>
        <v>0</v>
      </c>
      <c r="P391" s="15" t="str">
        <f t="shared" si="61"/>
        <v/>
      </c>
      <c r="Q391" s="7">
        <v>967.39</v>
      </c>
      <c r="R391" s="34">
        <v>967.39</v>
      </c>
      <c r="S391" s="34">
        <v>967.39</v>
      </c>
      <c r="T391" s="34">
        <v>967.39</v>
      </c>
      <c r="U391" s="34">
        <v>967.39</v>
      </c>
      <c r="V391" s="34">
        <v>967.39</v>
      </c>
      <c r="W391" s="34">
        <v>967.39</v>
      </c>
      <c r="X391" s="34">
        <v>967.39</v>
      </c>
      <c r="Y391" s="34">
        <v>967.39</v>
      </c>
      <c r="Z391" s="34">
        <v>967.39</v>
      </c>
      <c r="AA391" s="34">
        <v>967.39</v>
      </c>
      <c r="AB391" s="7">
        <v>967.39</v>
      </c>
      <c r="AC391" s="7"/>
      <c r="AD391" s="17"/>
      <c r="AE391" s="20"/>
    </row>
    <row r="392" spans="1:31" s="5" customFormat="1" ht="27" customHeight="1">
      <c r="A392" s="10">
        <v>391</v>
      </c>
      <c r="B392" s="34" t="s">
        <v>839</v>
      </c>
      <c r="C392" s="10" t="s">
        <v>840</v>
      </c>
      <c r="D392" s="35"/>
      <c r="E392" s="36">
        <v>45279.496898148202</v>
      </c>
      <c r="F392" s="79">
        <f t="shared" si="53"/>
        <v>45261</v>
      </c>
      <c r="G392" s="36" t="s">
        <v>298</v>
      </c>
      <c r="H392" s="15" t="str">
        <f t="shared" si="54"/>
        <v>IPHONE15</v>
      </c>
      <c r="I392" s="35">
        <v>8999</v>
      </c>
      <c r="J392" s="84">
        <f t="shared" si="55"/>
        <v>0</v>
      </c>
      <c r="K392" s="84">
        <f t="shared" si="56"/>
        <v>0</v>
      </c>
      <c r="L392" s="84">
        <f t="shared" si="57"/>
        <v>0</v>
      </c>
      <c r="M392" s="84">
        <f t="shared" si="58"/>
        <v>0</v>
      </c>
      <c r="N392" s="84">
        <f t="shared" si="59"/>
        <v>0</v>
      </c>
      <c r="O392" s="84">
        <f t="shared" si="60"/>
        <v>0</v>
      </c>
      <c r="P392" s="15" t="str">
        <f t="shared" si="61"/>
        <v/>
      </c>
      <c r="Q392" s="7">
        <v>967.39</v>
      </c>
      <c r="R392" s="34">
        <v>967.39</v>
      </c>
      <c r="S392" s="34">
        <v>967.39</v>
      </c>
      <c r="T392" s="34">
        <v>967.39</v>
      </c>
      <c r="U392" s="34">
        <v>967.39</v>
      </c>
      <c r="V392" s="34">
        <v>967.39</v>
      </c>
      <c r="W392" s="34">
        <v>967.39</v>
      </c>
      <c r="X392" s="34">
        <v>967.39</v>
      </c>
      <c r="Y392" s="34">
        <v>967.39</v>
      </c>
      <c r="Z392" s="34">
        <v>967.39</v>
      </c>
      <c r="AA392" s="34">
        <v>967.39</v>
      </c>
      <c r="AB392" s="34">
        <v>967.39</v>
      </c>
      <c r="AC392" s="7"/>
      <c r="AD392" s="17"/>
      <c r="AE392" s="20"/>
    </row>
    <row r="393" spans="1:31" s="5" customFormat="1" ht="27" customHeight="1">
      <c r="A393" s="10">
        <v>392</v>
      </c>
      <c r="B393" s="34" t="s">
        <v>841</v>
      </c>
      <c r="C393" s="10" t="s">
        <v>842</v>
      </c>
      <c r="D393" s="35"/>
      <c r="E393" s="36">
        <v>45279.5397800926</v>
      </c>
      <c r="F393" s="79">
        <f t="shared" si="53"/>
        <v>45261</v>
      </c>
      <c r="G393" s="36" t="s">
        <v>559</v>
      </c>
      <c r="H393" s="15" t="str">
        <f t="shared" si="54"/>
        <v>IPHONE15</v>
      </c>
      <c r="I393" s="35">
        <v>5999</v>
      </c>
      <c r="J393" s="84">
        <f t="shared" si="55"/>
        <v>0</v>
      </c>
      <c r="K393" s="84">
        <f t="shared" si="56"/>
        <v>0</v>
      </c>
      <c r="L393" s="84">
        <f t="shared" si="57"/>
        <v>0</v>
      </c>
      <c r="M393" s="84">
        <f t="shared" si="58"/>
        <v>0</v>
      </c>
      <c r="N393" s="84">
        <f t="shared" si="59"/>
        <v>0</v>
      </c>
      <c r="O393" s="84">
        <f t="shared" si="60"/>
        <v>0</v>
      </c>
      <c r="P393" s="15" t="str">
        <f t="shared" si="61"/>
        <v/>
      </c>
      <c r="Q393" s="7">
        <v>752.39</v>
      </c>
      <c r="R393" s="34">
        <v>752.39</v>
      </c>
      <c r="S393" s="34">
        <v>752.39</v>
      </c>
      <c r="T393" s="34">
        <v>752.39</v>
      </c>
      <c r="U393" s="34">
        <v>752.39</v>
      </c>
      <c r="V393" s="34">
        <v>752.39</v>
      </c>
      <c r="W393" s="34">
        <v>752.39</v>
      </c>
      <c r="X393" s="34">
        <v>752.39</v>
      </c>
      <c r="Y393" s="34">
        <v>752.39</v>
      </c>
      <c r="Z393" s="34">
        <v>752.39</v>
      </c>
      <c r="AA393" s="34">
        <v>752.39</v>
      </c>
      <c r="AB393" s="7">
        <v>752.39</v>
      </c>
      <c r="AC393" s="7"/>
      <c r="AD393" s="17"/>
      <c r="AE393" s="20"/>
    </row>
    <row r="394" spans="1:31" s="5" customFormat="1" ht="27" customHeight="1">
      <c r="A394" s="10">
        <v>393</v>
      </c>
      <c r="B394" s="34" t="s">
        <v>843</v>
      </c>
      <c r="C394" s="10" t="s">
        <v>844</v>
      </c>
      <c r="D394" s="35"/>
      <c r="E394" s="36">
        <v>45279.543599536999</v>
      </c>
      <c r="F394" s="79">
        <f t="shared" si="53"/>
        <v>45261</v>
      </c>
      <c r="G394" s="36" t="s">
        <v>312</v>
      </c>
      <c r="H394" s="15" t="str">
        <f t="shared" si="54"/>
        <v>IPHONE15</v>
      </c>
      <c r="I394" s="35">
        <v>9999</v>
      </c>
      <c r="J394" s="84">
        <f t="shared" si="55"/>
        <v>0</v>
      </c>
      <c r="K394" s="84">
        <f t="shared" si="56"/>
        <v>0</v>
      </c>
      <c r="L394" s="84">
        <f t="shared" si="57"/>
        <v>0</v>
      </c>
      <c r="M394" s="84">
        <f t="shared" si="58"/>
        <v>0</v>
      </c>
      <c r="N394" s="84">
        <f t="shared" si="59"/>
        <v>1</v>
      </c>
      <c r="O394" s="84">
        <f t="shared" si="60"/>
        <v>0</v>
      </c>
      <c r="P394" s="15">
        <f t="shared" si="61"/>
        <v>4999.4699999999993</v>
      </c>
      <c r="Q394" s="7">
        <v>658.27</v>
      </c>
      <c r="R394" s="34">
        <v>658.27</v>
      </c>
      <c r="S394" s="34">
        <v>658.27</v>
      </c>
      <c r="T394" s="34">
        <v>658.27</v>
      </c>
      <c r="U394" s="34">
        <v>658.27</v>
      </c>
      <c r="V394" s="34">
        <v>658.27</v>
      </c>
      <c r="W394" s="34">
        <v>658.27</v>
      </c>
      <c r="X394" s="34">
        <v>658.27</v>
      </c>
      <c r="Y394" s="34">
        <v>658.27</v>
      </c>
      <c r="Z394" s="34">
        <v>658.27</v>
      </c>
      <c r="AA394" s="34">
        <v>658.27</v>
      </c>
      <c r="AB394" s="7">
        <v>658.27</v>
      </c>
      <c r="AC394" s="7"/>
      <c r="AD394" s="17">
        <v>4999.47</v>
      </c>
      <c r="AE394" s="20"/>
    </row>
    <row r="395" spans="1:31" s="5" customFormat="1" ht="27" customHeight="1">
      <c r="A395" s="10">
        <v>394</v>
      </c>
      <c r="B395" s="34" t="s">
        <v>845</v>
      </c>
      <c r="C395" s="10" t="s">
        <v>846</v>
      </c>
      <c r="D395" s="35"/>
      <c r="E395" s="36">
        <v>45279.5453009259</v>
      </c>
      <c r="F395" s="79">
        <f t="shared" si="53"/>
        <v>45261</v>
      </c>
      <c r="G395" s="36" t="s">
        <v>312</v>
      </c>
      <c r="H395" s="15" t="str">
        <f t="shared" si="54"/>
        <v>IPHONE15</v>
      </c>
      <c r="I395" s="35">
        <v>9999</v>
      </c>
      <c r="J395" s="84">
        <f t="shared" si="55"/>
        <v>0</v>
      </c>
      <c r="K395" s="84">
        <f t="shared" si="56"/>
        <v>0</v>
      </c>
      <c r="L395" s="84">
        <f t="shared" si="57"/>
        <v>0</v>
      </c>
      <c r="M395" s="84">
        <f t="shared" si="58"/>
        <v>0</v>
      </c>
      <c r="N395" s="84">
        <f t="shared" si="59"/>
        <v>0</v>
      </c>
      <c r="O395" s="84">
        <f t="shared" si="60"/>
        <v>0</v>
      </c>
      <c r="P395" s="15" t="str">
        <f t="shared" si="61"/>
        <v/>
      </c>
      <c r="Q395" s="7">
        <v>1074.8900000000001</v>
      </c>
      <c r="R395" s="34">
        <v>1074.8900000000001</v>
      </c>
      <c r="S395" s="34">
        <v>1074.8900000000001</v>
      </c>
      <c r="T395" s="34">
        <v>1074.8900000000001</v>
      </c>
      <c r="U395" s="34">
        <v>1074.8900000000001</v>
      </c>
      <c r="V395" s="34">
        <v>1074.8900000000001</v>
      </c>
      <c r="W395" s="34">
        <v>1074.8900000000001</v>
      </c>
      <c r="X395" s="34">
        <v>1074.8900000000001</v>
      </c>
      <c r="Y395" s="34">
        <v>1074.8900000000001</v>
      </c>
      <c r="Z395" s="34">
        <v>1074.8900000000001</v>
      </c>
      <c r="AA395" s="34">
        <v>1074.8900000000001</v>
      </c>
      <c r="AB395" s="7">
        <v>1074.8900000000001</v>
      </c>
      <c r="AC395" s="7"/>
      <c r="AD395" s="17"/>
      <c r="AE395" s="20"/>
    </row>
    <row r="396" spans="1:31" s="5" customFormat="1" ht="27" customHeight="1">
      <c r="A396" s="10">
        <v>395</v>
      </c>
      <c r="B396" s="34" t="s">
        <v>847</v>
      </c>
      <c r="C396" s="10" t="s">
        <v>848</v>
      </c>
      <c r="D396" s="35"/>
      <c r="E396" s="36">
        <v>45279.577881944402</v>
      </c>
      <c r="F396" s="79">
        <f t="shared" si="53"/>
        <v>45261</v>
      </c>
      <c r="G396" s="36" t="s">
        <v>312</v>
      </c>
      <c r="H396" s="15" t="str">
        <f t="shared" si="54"/>
        <v>IPHONE15</v>
      </c>
      <c r="I396" s="35">
        <v>9999</v>
      </c>
      <c r="J396" s="84">
        <f t="shared" si="55"/>
        <v>0</v>
      </c>
      <c r="K396" s="84">
        <f t="shared" si="56"/>
        <v>0</v>
      </c>
      <c r="L396" s="84">
        <f t="shared" si="57"/>
        <v>1</v>
      </c>
      <c r="M396" s="84">
        <f t="shared" si="58"/>
        <v>0</v>
      </c>
      <c r="N396" s="84">
        <f t="shared" si="59"/>
        <v>1</v>
      </c>
      <c r="O396" s="84">
        <f t="shared" si="60"/>
        <v>0</v>
      </c>
      <c r="P396" s="15">
        <f t="shared" si="61"/>
        <v>4999.49</v>
      </c>
      <c r="Q396" s="7">
        <v>1</v>
      </c>
      <c r="R396" s="34">
        <v>718.02</v>
      </c>
      <c r="S396" s="34">
        <v>718.02</v>
      </c>
      <c r="T396" s="34">
        <v>718.02</v>
      </c>
      <c r="U396" s="34">
        <v>718.02</v>
      </c>
      <c r="V396" s="34">
        <v>718.02</v>
      </c>
      <c r="W396" s="34">
        <v>718.02</v>
      </c>
      <c r="X396" s="34">
        <v>718.02</v>
      </c>
      <c r="Y396" s="34">
        <v>718.02</v>
      </c>
      <c r="Z396" s="34">
        <v>718.02</v>
      </c>
      <c r="AA396" s="34">
        <v>718.02</v>
      </c>
      <c r="AB396" s="7">
        <v>718.02</v>
      </c>
      <c r="AC396" s="7"/>
      <c r="AD396" s="17">
        <v>4999.47</v>
      </c>
      <c r="AE396" s="20"/>
    </row>
    <row r="397" spans="1:31" s="5" customFormat="1" ht="27" customHeight="1">
      <c r="A397" s="10">
        <v>396</v>
      </c>
      <c r="B397" s="34" t="s">
        <v>849</v>
      </c>
      <c r="C397" s="10" t="s">
        <v>850</v>
      </c>
      <c r="D397" s="35"/>
      <c r="E397" s="36">
        <v>45279.599247685197</v>
      </c>
      <c r="F397" s="79">
        <f t="shared" si="53"/>
        <v>45261</v>
      </c>
      <c r="G397" s="36" t="s">
        <v>298</v>
      </c>
      <c r="H397" s="15" t="str">
        <f t="shared" si="54"/>
        <v>IPHONE15</v>
      </c>
      <c r="I397" s="35">
        <v>8999</v>
      </c>
      <c r="J397" s="84">
        <f t="shared" si="55"/>
        <v>0</v>
      </c>
      <c r="K397" s="84">
        <f t="shared" si="56"/>
        <v>0</v>
      </c>
      <c r="L397" s="84">
        <f t="shared" si="57"/>
        <v>0</v>
      </c>
      <c r="M397" s="84">
        <f t="shared" si="58"/>
        <v>0</v>
      </c>
      <c r="N397" s="84">
        <f t="shared" si="59"/>
        <v>0</v>
      </c>
      <c r="O397" s="84">
        <f t="shared" si="60"/>
        <v>0</v>
      </c>
      <c r="P397" s="15" t="str">
        <f t="shared" si="61"/>
        <v/>
      </c>
      <c r="Q397" s="7">
        <v>967.39</v>
      </c>
      <c r="R397" s="34">
        <v>967.39</v>
      </c>
      <c r="S397" s="34">
        <v>967.39</v>
      </c>
      <c r="T397" s="34">
        <v>967.39</v>
      </c>
      <c r="U397" s="34">
        <v>967.39</v>
      </c>
      <c r="V397" s="34">
        <v>967.39</v>
      </c>
      <c r="W397" s="34">
        <v>967.39</v>
      </c>
      <c r="X397" s="34">
        <v>967.39</v>
      </c>
      <c r="Y397" s="34">
        <v>967.39</v>
      </c>
      <c r="Z397" s="34">
        <v>967.39</v>
      </c>
      <c r="AA397" s="34">
        <v>967.39</v>
      </c>
      <c r="AB397" s="7">
        <v>967.39</v>
      </c>
      <c r="AC397" s="7"/>
      <c r="AD397" s="17"/>
      <c r="AE397" s="20"/>
    </row>
    <row r="398" spans="1:31" s="5" customFormat="1" ht="27" customHeight="1">
      <c r="A398" s="10">
        <v>397</v>
      </c>
      <c r="B398" s="34" t="s">
        <v>851</v>
      </c>
      <c r="C398" s="10" t="s">
        <v>852</v>
      </c>
      <c r="D398" s="35"/>
      <c r="E398" s="36">
        <v>45279.618738425903</v>
      </c>
      <c r="F398" s="79">
        <f t="shared" si="53"/>
        <v>45261</v>
      </c>
      <c r="G398" s="36" t="s">
        <v>312</v>
      </c>
      <c r="H398" s="15" t="str">
        <f t="shared" si="54"/>
        <v>IPHONE15</v>
      </c>
      <c r="I398" s="35">
        <v>9999</v>
      </c>
      <c r="J398" s="84">
        <f t="shared" si="55"/>
        <v>0</v>
      </c>
      <c r="K398" s="84">
        <f t="shared" si="56"/>
        <v>0</v>
      </c>
      <c r="L398" s="84">
        <f t="shared" si="57"/>
        <v>0</v>
      </c>
      <c r="M398" s="84">
        <f t="shared" si="58"/>
        <v>0</v>
      </c>
      <c r="N398" s="84">
        <f t="shared" si="59"/>
        <v>0</v>
      </c>
      <c r="O398" s="84">
        <f t="shared" si="60"/>
        <v>0</v>
      </c>
      <c r="P398" s="15" t="str">
        <f t="shared" si="61"/>
        <v/>
      </c>
      <c r="Q398" s="7">
        <v>1074.8900000000001</v>
      </c>
      <c r="R398" s="34">
        <v>1074.8900000000001</v>
      </c>
      <c r="S398" s="34">
        <v>1074.8900000000001</v>
      </c>
      <c r="T398" s="34">
        <v>1074.8900000000001</v>
      </c>
      <c r="U398" s="34">
        <v>1074.8900000000001</v>
      </c>
      <c r="V398" s="34">
        <v>1074.8900000000001</v>
      </c>
      <c r="W398" s="34">
        <v>1074.8900000000001</v>
      </c>
      <c r="X398" s="34">
        <v>1074.8900000000001</v>
      </c>
      <c r="Y398" s="34">
        <v>1074.8900000000001</v>
      </c>
      <c r="Z398" s="34">
        <v>1074.8900000000001</v>
      </c>
      <c r="AA398" s="34">
        <v>1074.8900000000001</v>
      </c>
      <c r="AB398" s="7">
        <v>1074.8900000000001</v>
      </c>
      <c r="AC398" s="7"/>
      <c r="AD398" s="17"/>
      <c r="AE398" s="20"/>
    </row>
    <row r="399" spans="1:31" s="5" customFormat="1" ht="27" customHeight="1">
      <c r="A399" s="10">
        <v>398</v>
      </c>
      <c r="B399" s="34" t="s">
        <v>853</v>
      </c>
      <c r="C399" s="10" t="s">
        <v>854</v>
      </c>
      <c r="D399" s="35"/>
      <c r="E399" s="36">
        <v>45279.647777777798</v>
      </c>
      <c r="F399" s="79">
        <f t="shared" si="53"/>
        <v>45261</v>
      </c>
      <c r="G399" s="36" t="s">
        <v>312</v>
      </c>
      <c r="H399" s="15" t="str">
        <f t="shared" si="54"/>
        <v>IPHONE15</v>
      </c>
      <c r="I399" s="35">
        <v>9999</v>
      </c>
      <c r="J399" s="84">
        <f t="shared" si="55"/>
        <v>0</v>
      </c>
      <c r="K399" s="84">
        <f t="shared" si="56"/>
        <v>0</v>
      </c>
      <c r="L399" s="84">
        <f t="shared" si="57"/>
        <v>1</v>
      </c>
      <c r="M399" s="84">
        <f t="shared" si="58"/>
        <v>1</v>
      </c>
      <c r="N399" s="84">
        <f t="shared" si="59"/>
        <v>1</v>
      </c>
      <c r="O399" s="84">
        <f t="shared" si="60"/>
        <v>0</v>
      </c>
      <c r="P399" s="15">
        <f t="shared" si="61"/>
        <v>4999.49</v>
      </c>
      <c r="Q399" s="7">
        <v>1</v>
      </c>
      <c r="R399" s="34">
        <v>718.02</v>
      </c>
      <c r="S399" s="34">
        <v>718.02</v>
      </c>
      <c r="T399" s="34">
        <v>718.02</v>
      </c>
      <c r="U399" s="34">
        <v>718.02</v>
      </c>
      <c r="V399" s="34">
        <v>718.02</v>
      </c>
      <c r="W399" s="34">
        <v>718.02</v>
      </c>
      <c r="X399" s="34">
        <v>718.02</v>
      </c>
      <c r="Y399" s="34">
        <v>718.02</v>
      </c>
      <c r="Z399" s="34">
        <v>718.02</v>
      </c>
      <c r="AA399" s="34">
        <v>718.02</v>
      </c>
      <c r="AB399" s="7">
        <v>718.02</v>
      </c>
      <c r="AC399" s="7">
        <v>1500</v>
      </c>
      <c r="AD399" s="17">
        <v>4999.47</v>
      </c>
      <c r="AE399" s="20"/>
    </row>
    <row r="400" spans="1:31" s="5" customFormat="1" ht="27" customHeight="1">
      <c r="A400" s="10">
        <v>399</v>
      </c>
      <c r="B400" s="34" t="s">
        <v>855</v>
      </c>
      <c r="C400" s="10" t="s">
        <v>856</v>
      </c>
      <c r="D400" s="35"/>
      <c r="E400" s="36">
        <v>45279.663842592599</v>
      </c>
      <c r="F400" s="79">
        <f t="shared" si="53"/>
        <v>45261</v>
      </c>
      <c r="G400" s="36" t="s">
        <v>298</v>
      </c>
      <c r="H400" s="15" t="str">
        <f t="shared" si="54"/>
        <v>IPHONE15</v>
      </c>
      <c r="I400" s="35">
        <v>8999</v>
      </c>
      <c r="J400" s="84">
        <f t="shared" si="55"/>
        <v>0</v>
      </c>
      <c r="K400" s="84">
        <f t="shared" si="56"/>
        <v>0</v>
      </c>
      <c r="L400" s="84">
        <f t="shared" si="57"/>
        <v>0</v>
      </c>
      <c r="M400" s="84">
        <f t="shared" si="58"/>
        <v>1</v>
      </c>
      <c r="N400" s="84">
        <f t="shared" si="59"/>
        <v>0</v>
      </c>
      <c r="O400" s="84">
        <f t="shared" si="60"/>
        <v>0</v>
      </c>
      <c r="P400" s="15" t="str">
        <f t="shared" si="61"/>
        <v/>
      </c>
      <c r="Q400" s="7">
        <v>967.39</v>
      </c>
      <c r="R400" s="34">
        <v>967.39</v>
      </c>
      <c r="S400" s="34">
        <v>967.39</v>
      </c>
      <c r="T400" s="34">
        <v>967.39</v>
      </c>
      <c r="U400" s="34">
        <v>967.39</v>
      </c>
      <c r="V400" s="34">
        <v>967.39</v>
      </c>
      <c r="W400" s="34">
        <v>967.39</v>
      </c>
      <c r="X400" s="34">
        <v>967.39</v>
      </c>
      <c r="Y400" s="34">
        <v>967.39</v>
      </c>
      <c r="Z400" s="34">
        <v>967.39</v>
      </c>
      <c r="AA400" s="34">
        <v>967.39</v>
      </c>
      <c r="AB400" s="34">
        <v>967.39</v>
      </c>
      <c r="AC400" s="7">
        <v>1500</v>
      </c>
      <c r="AD400" s="17"/>
      <c r="AE400" s="20"/>
    </row>
    <row r="401" spans="1:31" s="5" customFormat="1" ht="27" customHeight="1">
      <c r="A401" s="10">
        <v>400</v>
      </c>
      <c r="B401" s="34" t="s">
        <v>857</v>
      </c>
      <c r="C401" s="10" t="s">
        <v>858</v>
      </c>
      <c r="D401" s="35"/>
      <c r="E401" s="36">
        <v>45279.667696759301</v>
      </c>
      <c r="F401" s="79">
        <f t="shared" si="53"/>
        <v>45261</v>
      </c>
      <c r="G401" s="36" t="s">
        <v>298</v>
      </c>
      <c r="H401" s="15" t="str">
        <f t="shared" si="54"/>
        <v>IPHONE15</v>
      </c>
      <c r="I401" s="35">
        <v>7999</v>
      </c>
      <c r="J401" s="84">
        <f t="shared" si="55"/>
        <v>0</v>
      </c>
      <c r="K401" s="84">
        <f t="shared" si="56"/>
        <v>0</v>
      </c>
      <c r="L401" s="84">
        <f t="shared" si="57"/>
        <v>0</v>
      </c>
      <c r="M401" s="84">
        <f t="shared" si="58"/>
        <v>0</v>
      </c>
      <c r="N401" s="84">
        <f t="shared" si="59"/>
        <v>0</v>
      </c>
      <c r="O401" s="84">
        <f t="shared" si="60"/>
        <v>0</v>
      </c>
      <c r="P401" s="15" t="str">
        <f t="shared" si="61"/>
        <v/>
      </c>
      <c r="Q401" s="7">
        <v>859.89</v>
      </c>
      <c r="R401" s="34">
        <v>859.89</v>
      </c>
      <c r="S401" s="34">
        <v>859.89</v>
      </c>
      <c r="T401" s="34">
        <v>859.89</v>
      </c>
      <c r="U401" s="34">
        <v>859.89</v>
      </c>
      <c r="V401" s="34">
        <v>859.89</v>
      </c>
      <c r="W401" s="34">
        <v>859.89</v>
      </c>
      <c r="X401" s="34">
        <v>859.89</v>
      </c>
      <c r="Y401" s="34">
        <v>859.89</v>
      </c>
      <c r="Z401" s="34">
        <v>859.89</v>
      </c>
      <c r="AA401" s="34">
        <v>859.89</v>
      </c>
      <c r="AB401" s="34">
        <v>859.89</v>
      </c>
      <c r="AC401" s="7"/>
      <c r="AD401" s="17"/>
      <c r="AE401" s="20"/>
    </row>
    <row r="402" spans="1:31" s="5" customFormat="1" ht="27" customHeight="1">
      <c r="A402" s="10">
        <v>401</v>
      </c>
      <c r="B402" s="11" t="s">
        <v>859</v>
      </c>
      <c r="C402" s="12" t="s">
        <v>860</v>
      </c>
      <c r="D402" s="12"/>
      <c r="E402" s="12">
        <v>45280.039745370399</v>
      </c>
      <c r="F402" s="78">
        <f t="shared" si="53"/>
        <v>45261</v>
      </c>
      <c r="G402" s="13" t="s">
        <v>312</v>
      </c>
      <c r="H402" s="15" t="str">
        <f t="shared" si="54"/>
        <v>IPHONE15</v>
      </c>
      <c r="I402" s="13">
        <v>9999</v>
      </c>
      <c r="J402" s="84">
        <f t="shared" si="55"/>
        <v>0</v>
      </c>
      <c r="K402" s="84">
        <f t="shared" si="56"/>
        <v>0</v>
      </c>
      <c r="L402" s="84">
        <f t="shared" si="57"/>
        <v>0</v>
      </c>
      <c r="M402" s="84">
        <f t="shared" si="58"/>
        <v>0</v>
      </c>
      <c r="N402" s="84">
        <f t="shared" si="59"/>
        <v>1</v>
      </c>
      <c r="O402" s="84">
        <f t="shared" si="60"/>
        <v>0</v>
      </c>
      <c r="P402" s="15">
        <f t="shared" si="61"/>
        <v>4999.4699999999993</v>
      </c>
      <c r="Q402" s="7">
        <v>658.27</v>
      </c>
      <c r="R402" s="11">
        <v>658.27</v>
      </c>
      <c r="S402" s="11">
        <v>658.27</v>
      </c>
      <c r="T402" s="11">
        <v>658.27</v>
      </c>
      <c r="U402" s="11">
        <v>658.27</v>
      </c>
      <c r="V402" s="11">
        <v>658.27</v>
      </c>
      <c r="W402" s="11">
        <v>658.27</v>
      </c>
      <c r="X402" s="11">
        <v>658.27</v>
      </c>
      <c r="Y402" s="11">
        <v>658.27</v>
      </c>
      <c r="Z402" s="11">
        <v>658.27</v>
      </c>
      <c r="AA402" s="11">
        <v>658.27</v>
      </c>
      <c r="AB402" s="7">
        <v>658.27</v>
      </c>
      <c r="AC402" s="17"/>
      <c r="AD402" s="17">
        <v>4999.47</v>
      </c>
      <c r="AE402" s="20"/>
    </row>
    <row r="403" spans="1:31" s="5" customFormat="1" ht="27" customHeight="1">
      <c r="A403" s="10">
        <v>402</v>
      </c>
      <c r="B403" s="11" t="s">
        <v>861</v>
      </c>
      <c r="C403" s="12" t="s">
        <v>862</v>
      </c>
      <c r="D403" s="12"/>
      <c r="E403" s="12">
        <v>45280.444247685198</v>
      </c>
      <c r="F403" s="78">
        <f t="shared" si="53"/>
        <v>45261</v>
      </c>
      <c r="G403" s="13" t="s">
        <v>312</v>
      </c>
      <c r="H403" s="15" t="str">
        <f t="shared" si="54"/>
        <v>IPHONE15</v>
      </c>
      <c r="I403" s="13">
        <v>9999</v>
      </c>
      <c r="J403" s="84">
        <f t="shared" si="55"/>
        <v>0</v>
      </c>
      <c r="K403" s="84">
        <f t="shared" si="56"/>
        <v>0</v>
      </c>
      <c r="L403" s="84">
        <f t="shared" si="57"/>
        <v>0</v>
      </c>
      <c r="M403" s="84">
        <f t="shared" si="58"/>
        <v>0</v>
      </c>
      <c r="N403" s="84">
        <f t="shared" si="59"/>
        <v>0</v>
      </c>
      <c r="O403" s="84">
        <f t="shared" si="60"/>
        <v>0</v>
      </c>
      <c r="P403" s="15" t="str">
        <f t="shared" si="61"/>
        <v/>
      </c>
      <c r="Q403" s="7">
        <v>107.49</v>
      </c>
      <c r="R403" s="11">
        <v>1162.8399999999999</v>
      </c>
      <c r="S403" s="11">
        <v>1162.8399999999999</v>
      </c>
      <c r="T403" s="11">
        <v>1162.8399999999999</v>
      </c>
      <c r="U403" s="11">
        <v>1162.8399999999999</v>
      </c>
      <c r="V403" s="11">
        <v>1162.8399999999999</v>
      </c>
      <c r="W403" s="11">
        <v>1162.8399999999999</v>
      </c>
      <c r="X403" s="11">
        <v>1162.8399999999999</v>
      </c>
      <c r="Y403" s="11">
        <v>1162.8399999999999</v>
      </c>
      <c r="Z403" s="11">
        <v>1162.8399999999999</v>
      </c>
      <c r="AA403" s="11">
        <v>1162.8399999999999</v>
      </c>
      <c r="AB403" s="7">
        <v>1162.8399999999999</v>
      </c>
      <c r="AC403" s="17"/>
      <c r="AD403" s="17"/>
      <c r="AE403" s="20"/>
    </row>
    <row r="404" spans="1:31" s="5" customFormat="1" ht="27" customHeight="1">
      <c r="A404" s="10">
        <v>403</v>
      </c>
      <c r="B404" s="11" t="s">
        <v>863</v>
      </c>
      <c r="C404" s="12" t="s">
        <v>864</v>
      </c>
      <c r="D404" s="12"/>
      <c r="E404" s="12">
        <v>45280.529895833301</v>
      </c>
      <c r="F404" s="78">
        <f t="shared" si="53"/>
        <v>45261</v>
      </c>
      <c r="G404" s="13" t="s">
        <v>312</v>
      </c>
      <c r="H404" s="15" t="str">
        <f t="shared" si="54"/>
        <v>IPHONE15</v>
      </c>
      <c r="I404" s="13">
        <v>9999</v>
      </c>
      <c r="J404" s="84">
        <f t="shared" si="55"/>
        <v>0</v>
      </c>
      <c r="K404" s="84">
        <f t="shared" si="56"/>
        <v>0</v>
      </c>
      <c r="L404" s="84">
        <f t="shared" si="57"/>
        <v>0</v>
      </c>
      <c r="M404" s="84">
        <f t="shared" si="58"/>
        <v>1</v>
      </c>
      <c r="N404" s="84">
        <f t="shared" si="59"/>
        <v>0</v>
      </c>
      <c r="O404" s="84">
        <f t="shared" si="60"/>
        <v>0</v>
      </c>
      <c r="P404" s="15" t="str">
        <f t="shared" si="61"/>
        <v/>
      </c>
      <c r="Q404" s="7">
        <v>1074.8900000000001</v>
      </c>
      <c r="R404" s="11">
        <v>1074.8900000000001</v>
      </c>
      <c r="S404" s="11">
        <v>1074.8900000000001</v>
      </c>
      <c r="T404" s="11">
        <v>1074.8900000000001</v>
      </c>
      <c r="U404" s="11">
        <v>1074.8900000000001</v>
      </c>
      <c r="V404" s="11">
        <v>1074.8900000000001</v>
      </c>
      <c r="W404" s="11">
        <v>1074.8900000000001</v>
      </c>
      <c r="X404" s="11">
        <v>1074.8900000000001</v>
      </c>
      <c r="Y404" s="11">
        <v>1074.8900000000001</v>
      </c>
      <c r="Z404" s="11">
        <v>1074.8900000000001</v>
      </c>
      <c r="AA404" s="11">
        <v>1074.8900000000001</v>
      </c>
      <c r="AB404" s="11">
        <v>1074.8900000000001</v>
      </c>
      <c r="AC404" s="17">
        <v>2000</v>
      </c>
      <c r="AD404" s="17"/>
      <c r="AE404" s="20"/>
    </row>
    <row r="405" spans="1:31" s="5" customFormat="1" ht="27" customHeight="1">
      <c r="A405" s="10">
        <v>404</v>
      </c>
      <c r="B405" s="11" t="s">
        <v>865</v>
      </c>
      <c r="C405" s="12" t="s">
        <v>866</v>
      </c>
      <c r="D405" s="12"/>
      <c r="E405" s="12">
        <v>45280.5800115741</v>
      </c>
      <c r="F405" s="78">
        <f t="shared" si="53"/>
        <v>45261</v>
      </c>
      <c r="G405" s="13" t="s">
        <v>312</v>
      </c>
      <c r="H405" s="15" t="str">
        <f t="shared" si="54"/>
        <v>IPHONE15</v>
      </c>
      <c r="I405" s="13">
        <v>9999</v>
      </c>
      <c r="J405" s="84">
        <f t="shared" si="55"/>
        <v>0</v>
      </c>
      <c r="K405" s="84">
        <f t="shared" si="56"/>
        <v>0</v>
      </c>
      <c r="L405" s="84">
        <f t="shared" si="57"/>
        <v>0</v>
      </c>
      <c r="M405" s="84">
        <f t="shared" si="58"/>
        <v>0</v>
      </c>
      <c r="N405" s="84">
        <f t="shared" si="59"/>
        <v>1</v>
      </c>
      <c r="O405" s="84">
        <f t="shared" si="60"/>
        <v>0</v>
      </c>
      <c r="P405" s="15">
        <f t="shared" si="61"/>
        <v>4999.4699999999993</v>
      </c>
      <c r="Q405" s="7">
        <v>658.27</v>
      </c>
      <c r="R405" s="11">
        <v>658.27</v>
      </c>
      <c r="S405" s="11">
        <v>658.27</v>
      </c>
      <c r="T405" s="11">
        <v>658.27</v>
      </c>
      <c r="U405" s="11">
        <v>658.27</v>
      </c>
      <c r="V405" s="11">
        <v>658.27</v>
      </c>
      <c r="W405" s="11">
        <v>658.27</v>
      </c>
      <c r="X405" s="11">
        <v>658.27</v>
      </c>
      <c r="Y405" s="11">
        <v>658.27</v>
      </c>
      <c r="Z405" s="11">
        <v>658.27</v>
      </c>
      <c r="AA405" s="7">
        <v>658.27</v>
      </c>
      <c r="AB405" s="7">
        <v>658.27</v>
      </c>
      <c r="AC405" s="17"/>
      <c r="AD405" s="17">
        <v>4999.47</v>
      </c>
      <c r="AE405" s="20"/>
    </row>
    <row r="406" spans="1:31" s="5" customFormat="1" ht="27" customHeight="1">
      <c r="A406" s="10">
        <v>405</v>
      </c>
      <c r="B406" s="11" t="s">
        <v>867</v>
      </c>
      <c r="C406" s="12" t="s">
        <v>868</v>
      </c>
      <c r="D406" s="12"/>
      <c r="E406" s="12">
        <v>45280.582719907397</v>
      </c>
      <c r="F406" s="78">
        <f t="shared" si="53"/>
        <v>45261</v>
      </c>
      <c r="G406" s="13" t="s">
        <v>312</v>
      </c>
      <c r="H406" s="15" t="str">
        <f t="shared" si="54"/>
        <v>IPHONE15</v>
      </c>
      <c r="I406" s="13">
        <v>9999</v>
      </c>
      <c r="J406" s="84">
        <f t="shared" si="55"/>
        <v>0</v>
      </c>
      <c r="K406" s="84">
        <f t="shared" si="56"/>
        <v>0</v>
      </c>
      <c r="L406" s="84">
        <f t="shared" si="57"/>
        <v>0</v>
      </c>
      <c r="M406" s="84">
        <f t="shared" si="58"/>
        <v>0</v>
      </c>
      <c r="N406" s="84">
        <f t="shared" si="59"/>
        <v>0</v>
      </c>
      <c r="O406" s="84">
        <f t="shared" si="60"/>
        <v>0</v>
      </c>
      <c r="P406" s="15" t="str">
        <f t="shared" si="61"/>
        <v/>
      </c>
      <c r="Q406" s="7">
        <v>1074.8900000000001</v>
      </c>
      <c r="R406" s="11">
        <v>1074.8900000000001</v>
      </c>
      <c r="S406" s="11">
        <v>1074.8900000000001</v>
      </c>
      <c r="T406" s="11">
        <v>1074.8900000000001</v>
      </c>
      <c r="U406" s="11">
        <v>1074.8900000000001</v>
      </c>
      <c r="V406" s="11">
        <v>1074.8900000000001</v>
      </c>
      <c r="W406" s="11">
        <v>1074.8900000000001</v>
      </c>
      <c r="X406" s="11">
        <v>1074.8900000000001</v>
      </c>
      <c r="Y406" s="11">
        <v>1074.8900000000001</v>
      </c>
      <c r="Z406" s="11">
        <v>1074.8900000000001</v>
      </c>
      <c r="AA406" s="11">
        <v>1074.8900000000001</v>
      </c>
      <c r="AB406" s="7">
        <v>1074.8900000000001</v>
      </c>
      <c r="AC406" s="17"/>
      <c r="AD406" s="17"/>
      <c r="AE406" s="20"/>
    </row>
    <row r="407" spans="1:31" s="5" customFormat="1" ht="27" customHeight="1">
      <c r="A407" s="10">
        <v>406</v>
      </c>
      <c r="B407" s="11" t="s">
        <v>869</v>
      </c>
      <c r="C407" s="12" t="s">
        <v>870</v>
      </c>
      <c r="D407" s="12"/>
      <c r="E407" s="12">
        <v>45280.618182870399</v>
      </c>
      <c r="F407" s="78">
        <f t="shared" si="53"/>
        <v>45261</v>
      </c>
      <c r="G407" s="13" t="s">
        <v>312</v>
      </c>
      <c r="H407" s="15" t="str">
        <f t="shared" si="54"/>
        <v>IPHONE15</v>
      </c>
      <c r="I407" s="13">
        <v>9999</v>
      </c>
      <c r="J407" s="84">
        <f t="shared" si="55"/>
        <v>0</v>
      </c>
      <c r="K407" s="84">
        <f t="shared" si="56"/>
        <v>0</v>
      </c>
      <c r="L407" s="84">
        <f t="shared" si="57"/>
        <v>0</v>
      </c>
      <c r="M407" s="84">
        <f t="shared" si="58"/>
        <v>0</v>
      </c>
      <c r="N407" s="84">
        <f t="shared" si="59"/>
        <v>0</v>
      </c>
      <c r="O407" s="84">
        <f t="shared" si="60"/>
        <v>0</v>
      </c>
      <c r="P407" s="15" t="str">
        <f t="shared" si="61"/>
        <v/>
      </c>
      <c r="Q407" s="7">
        <v>1074.8900000000001</v>
      </c>
      <c r="R407" s="11">
        <v>1074.8900000000001</v>
      </c>
      <c r="S407" s="11">
        <v>1074.8900000000001</v>
      </c>
      <c r="T407" s="11">
        <v>1074.8900000000001</v>
      </c>
      <c r="U407" s="11">
        <v>1074.8900000000001</v>
      </c>
      <c r="V407" s="11">
        <v>1074.8900000000001</v>
      </c>
      <c r="W407" s="11">
        <v>1074.8900000000001</v>
      </c>
      <c r="X407" s="11">
        <v>1074.8900000000001</v>
      </c>
      <c r="Y407" s="11">
        <v>1074.8900000000001</v>
      </c>
      <c r="Z407" s="11">
        <v>1074.8900000000001</v>
      </c>
      <c r="AA407" s="11">
        <v>1074.8900000000001</v>
      </c>
      <c r="AB407" s="11">
        <v>1074.8900000000001</v>
      </c>
      <c r="AC407" s="17"/>
      <c r="AD407" s="17"/>
      <c r="AE407" s="20"/>
    </row>
    <row r="408" spans="1:31" s="5" customFormat="1" ht="27" customHeight="1">
      <c r="A408" s="10">
        <v>407</v>
      </c>
      <c r="B408" s="11" t="s">
        <v>871</v>
      </c>
      <c r="C408" s="12" t="s">
        <v>872</v>
      </c>
      <c r="D408" s="12"/>
      <c r="E408" s="12">
        <v>45280.6184027778</v>
      </c>
      <c r="F408" s="78">
        <f t="shared" si="53"/>
        <v>45261</v>
      </c>
      <c r="G408" s="13" t="s">
        <v>312</v>
      </c>
      <c r="H408" s="15" t="str">
        <f t="shared" si="54"/>
        <v>IPHONE15</v>
      </c>
      <c r="I408" s="13">
        <v>9999</v>
      </c>
      <c r="J408" s="84">
        <f t="shared" si="55"/>
        <v>0</v>
      </c>
      <c r="K408" s="84">
        <f t="shared" si="56"/>
        <v>0</v>
      </c>
      <c r="L408" s="84">
        <f t="shared" si="57"/>
        <v>0</v>
      </c>
      <c r="M408" s="84">
        <f t="shared" si="58"/>
        <v>0</v>
      </c>
      <c r="N408" s="84">
        <f t="shared" si="59"/>
        <v>1</v>
      </c>
      <c r="O408" s="84">
        <f t="shared" si="60"/>
        <v>0</v>
      </c>
      <c r="P408" s="15">
        <f t="shared" si="61"/>
        <v>4999.4699999999993</v>
      </c>
      <c r="Q408" s="7">
        <v>658.27</v>
      </c>
      <c r="R408" s="11">
        <v>658.27</v>
      </c>
      <c r="S408" s="11">
        <v>658.27</v>
      </c>
      <c r="T408" s="11">
        <v>658.27</v>
      </c>
      <c r="U408" s="11">
        <v>658.27</v>
      </c>
      <c r="V408" s="11">
        <v>658.27</v>
      </c>
      <c r="W408" s="11">
        <v>658.27</v>
      </c>
      <c r="X408" s="11">
        <v>658.27</v>
      </c>
      <c r="Y408" s="11">
        <v>658.27</v>
      </c>
      <c r="Z408" s="11">
        <v>658.27</v>
      </c>
      <c r="AA408" s="11">
        <v>658.27</v>
      </c>
      <c r="AB408" s="7">
        <v>658.27</v>
      </c>
      <c r="AC408" s="17"/>
      <c r="AD408" s="17">
        <v>4999.47</v>
      </c>
      <c r="AE408" s="20"/>
    </row>
    <row r="409" spans="1:31" s="5" customFormat="1" ht="27" customHeight="1">
      <c r="A409" s="10">
        <v>408</v>
      </c>
      <c r="B409" s="11" t="s">
        <v>873</v>
      </c>
      <c r="C409" s="12" t="s">
        <v>874</v>
      </c>
      <c r="D409" s="12"/>
      <c r="E409" s="12">
        <v>45280.632060185198</v>
      </c>
      <c r="F409" s="78">
        <f t="shared" si="53"/>
        <v>45261</v>
      </c>
      <c r="G409" s="13" t="s">
        <v>312</v>
      </c>
      <c r="H409" s="15" t="str">
        <f t="shared" si="54"/>
        <v>IPHONE15</v>
      </c>
      <c r="I409" s="13">
        <v>9999</v>
      </c>
      <c r="J409" s="84">
        <f t="shared" si="55"/>
        <v>0</v>
      </c>
      <c r="K409" s="84">
        <f t="shared" si="56"/>
        <v>0</v>
      </c>
      <c r="L409" s="84">
        <f t="shared" si="57"/>
        <v>1</v>
      </c>
      <c r="M409" s="84">
        <f t="shared" si="58"/>
        <v>0</v>
      </c>
      <c r="N409" s="84">
        <f t="shared" si="59"/>
        <v>1</v>
      </c>
      <c r="O409" s="84">
        <f t="shared" si="60"/>
        <v>0</v>
      </c>
      <c r="P409" s="15">
        <f t="shared" si="61"/>
        <v>4999.49</v>
      </c>
      <c r="Q409" s="7">
        <v>1</v>
      </c>
      <c r="R409" s="11">
        <v>718.02</v>
      </c>
      <c r="S409" s="11">
        <v>718.02</v>
      </c>
      <c r="T409" s="11">
        <v>718.02</v>
      </c>
      <c r="U409" s="11">
        <v>718.02</v>
      </c>
      <c r="V409" s="11">
        <v>718.02</v>
      </c>
      <c r="W409" s="11">
        <v>718.02</v>
      </c>
      <c r="X409" s="11">
        <v>718.02</v>
      </c>
      <c r="Y409" s="11">
        <v>718.02</v>
      </c>
      <c r="Z409" s="11">
        <v>718.02</v>
      </c>
      <c r="AA409" s="7">
        <v>718.02</v>
      </c>
      <c r="AB409" s="7">
        <v>718.02</v>
      </c>
      <c r="AC409" s="17"/>
      <c r="AD409" s="17">
        <v>4999.47</v>
      </c>
      <c r="AE409" s="20"/>
    </row>
    <row r="410" spans="1:31" s="5" customFormat="1" ht="27" customHeight="1">
      <c r="A410" s="10">
        <v>409</v>
      </c>
      <c r="B410" s="11" t="s">
        <v>875</v>
      </c>
      <c r="C410" s="12" t="s">
        <v>876</v>
      </c>
      <c r="D410" s="12"/>
      <c r="E410" s="12">
        <v>45280.638078703698</v>
      </c>
      <c r="F410" s="78">
        <f t="shared" si="53"/>
        <v>45261</v>
      </c>
      <c r="G410" s="13" t="s">
        <v>312</v>
      </c>
      <c r="H410" s="15" t="str">
        <f t="shared" si="54"/>
        <v>IPHONE15</v>
      </c>
      <c r="I410" s="13">
        <v>9999</v>
      </c>
      <c r="J410" s="84">
        <f t="shared" si="55"/>
        <v>0</v>
      </c>
      <c r="K410" s="84">
        <f t="shared" si="56"/>
        <v>0</v>
      </c>
      <c r="L410" s="84">
        <f t="shared" si="57"/>
        <v>0</v>
      </c>
      <c r="M410" s="84">
        <f t="shared" si="58"/>
        <v>1</v>
      </c>
      <c r="N410" s="84">
        <f t="shared" si="59"/>
        <v>0</v>
      </c>
      <c r="O410" s="84">
        <f t="shared" si="60"/>
        <v>0</v>
      </c>
      <c r="P410" s="15" t="str">
        <f t="shared" si="61"/>
        <v/>
      </c>
      <c r="Q410" s="7">
        <v>1074.8900000000001</v>
      </c>
      <c r="R410" s="11">
        <v>1074.8900000000001</v>
      </c>
      <c r="S410" s="11">
        <v>1074.8900000000001</v>
      </c>
      <c r="T410" s="11">
        <v>1074.8900000000001</v>
      </c>
      <c r="U410" s="11">
        <v>1074.8900000000001</v>
      </c>
      <c r="V410" s="11">
        <v>1074.8900000000001</v>
      </c>
      <c r="W410" s="11">
        <v>1074.8900000000001</v>
      </c>
      <c r="X410" s="11">
        <v>1074.8900000000001</v>
      </c>
      <c r="Y410" s="11">
        <v>1074.8900000000001</v>
      </c>
      <c r="Z410" s="11">
        <v>1074.8900000000001</v>
      </c>
      <c r="AA410" s="11">
        <v>1074.8900000000001</v>
      </c>
      <c r="AB410" s="11">
        <v>1074.8900000000001</v>
      </c>
      <c r="AC410" s="17">
        <v>1500</v>
      </c>
      <c r="AD410" s="17"/>
      <c r="AE410" s="20"/>
    </row>
    <row r="411" spans="1:31" s="5" customFormat="1" ht="27" customHeight="1">
      <c r="A411" s="10">
        <v>410</v>
      </c>
      <c r="B411" s="11" t="s">
        <v>877</v>
      </c>
      <c r="C411" s="12" t="s">
        <v>878</v>
      </c>
      <c r="D411" s="12"/>
      <c r="E411" s="12">
        <v>45280.638402777797</v>
      </c>
      <c r="F411" s="78">
        <f t="shared" si="53"/>
        <v>45261</v>
      </c>
      <c r="G411" s="13" t="s">
        <v>312</v>
      </c>
      <c r="H411" s="15" t="str">
        <f t="shared" si="54"/>
        <v>IPHONE15</v>
      </c>
      <c r="I411" s="13">
        <v>9999</v>
      </c>
      <c r="J411" s="84">
        <f t="shared" si="55"/>
        <v>0</v>
      </c>
      <c r="K411" s="84">
        <f t="shared" si="56"/>
        <v>0</v>
      </c>
      <c r="L411" s="84">
        <f t="shared" si="57"/>
        <v>0</v>
      </c>
      <c r="M411" s="84">
        <f t="shared" si="58"/>
        <v>0</v>
      </c>
      <c r="N411" s="84">
        <f t="shared" si="59"/>
        <v>1</v>
      </c>
      <c r="O411" s="84">
        <f t="shared" si="60"/>
        <v>0</v>
      </c>
      <c r="P411" s="15">
        <f t="shared" si="61"/>
        <v>4999.4699999999993</v>
      </c>
      <c r="Q411" s="7">
        <v>658.27</v>
      </c>
      <c r="R411" s="11">
        <v>658.27</v>
      </c>
      <c r="S411" s="11">
        <v>658.27</v>
      </c>
      <c r="T411" s="11">
        <v>658.27</v>
      </c>
      <c r="U411" s="11">
        <v>658.27</v>
      </c>
      <c r="V411" s="11">
        <v>658.27</v>
      </c>
      <c r="W411" s="11">
        <v>658.27</v>
      </c>
      <c r="X411" s="11">
        <v>658.27</v>
      </c>
      <c r="Y411" s="11">
        <v>658.27</v>
      </c>
      <c r="Z411" s="11">
        <v>658.27</v>
      </c>
      <c r="AA411" s="11">
        <v>658.27</v>
      </c>
      <c r="AB411" s="7">
        <v>658.27</v>
      </c>
      <c r="AC411" s="17"/>
      <c r="AD411" s="17">
        <v>4999.47</v>
      </c>
      <c r="AE411" s="20"/>
    </row>
    <row r="412" spans="1:31" s="5" customFormat="1" ht="27" customHeight="1">
      <c r="A412" s="10">
        <v>411</v>
      </c>
      <c r="B412" s="11" t="s">
        <v>879</v>
      </c>
      <c r="C412" s="12" t="s">
        <v>880</v>
      </c>
      <c r="D412" s="12"/>
      <c r="E412" s="12">
        <v>45280.682858796303</v>
      </c>
      <c r="F412" s="78">
        <f t="shared" si="53"/>
        <v>45261</v>
      </c>
      <c r="G412" s="13" t="s">
        <v>312</v>
      </c>
      <c r="H412" s="15" t="str">
        <f t="shared" si="54"/>
        <v>IPHONE15</v>
      </c>
      <c r="I412" s="13">
        <v>9999</v>
      </c>
      <c r="J412" s="84">
        <f t="shared" si="55"/>
        <v>0</v>
      </c>
      <c r="K412" s="84">
        <f t="shared" si="56"/>
        <v>0</v>
      </c>
      <c r="L412" s="84">
        <f t="shared" si="57"/>
        <v>0</v>
      </c>
      <c r="M412" s="84">
        <f t="shared" si="58"/>
        <v>0</v>
      </c>
      <c r="N412" s="84">
        <f t="shared" si="59"/>
        <v>0</v>
      </c>
      <c r="O412" s="84">
        <f t="shared" si="60"/>
        <v>0</v>
      </c>
      <c r="P412" s="15" t="str">
        <f t="shared" si="61"/>
        <v/>
      </c>
      <c r="Q412" s="7">
        <v>1074.8900000000001</v>
      </c>
      <c r="R412" s="11">
        <v>1074.8900000000001</v>
      </c>
      <c r="S412" s="11">
        <v>1074.8900000000001</v>
      </c>
      <c r="T412" s="11">
        <v>1074.8900000000001</v>
      </c>
      <c r="U412" s="11">
        <v>1074.8900000000001</v>
      </c>
      <c r="V412" s="11">
        <v>1074.8900000000001</v>
      </c>
      <c r="W412" s="11">
        <v>1074.8900000000001</v>
      </c>
      <c r="X412" s="11">
        <v>1074.8900000000001</v>
      </c>
      <c r="Y412" s="11">
        <v>1074.8900000000001</v>
      </c>
      <c r="Z412" s="11">
        <v>1074.8900000000001</v>
      </c>
      <c r="AA412" s="11">
        <v>1074.8900000000001</v>
      </c>
      <c r="AB412" s="7">
        <v>1074.8900000000001</v>
      </c>
      <c r="AC412" s="17"/>
      <c r="AD412" s="17"/>
      <c r="AE412" s="20"/>
    </row>
    <row r="413" spans="1:31" s="5" customFormat="1" ht="27" customHeight="1">
      <c r="A413" s="10">
        <v>412</v>
      </c>
      <c r="B413" s="11" t="s">
        <v>881</v>
      </c>
      <c r="C413" s="12" t="s">
        <v>882</v>
      </c>
      <c r="D413" s="12"/>
      <c r="E413" s="12">
        <v>45280.704560185201</v>
      </c>
      <c r="F413" s="78">
        <f t="shared" si="53"/>
        <v>45261</v>
      </c>
      <c r="G413" s="13" t="s">
        <v>312</v>
      </c>
      <c r="H413" s="15" t="str">
        <f t="shared" si="54"/>
        <v>IPHONE15</v>
      </c>
      <c r="I413" s="13">
        <v>9999</v>
      </c>
      <c r="J413" s="84">
        <f t="shared" si="55"/>
        <v>0</v>
      </c>
      <c r="K413" s="84">
        <f t="shared" si="56"/>
        <v>0</v>
      </c>
      <c r="L413" s="84">
        <f t="shared" si="57"/>
        <v>0</v>
      </c>
      <c r="M413" s="84">
        <f t="shared" si="58"/>
        <v>0</v>
      </c>
      <c r="N413" s="84">
        <f t="shared" si="59"/>
        <v>0</v>
      </c>
      <c r="O413" s="84">
        <f t="shared" si="60"/>
        <v>0</v>
      </c>
      <c r="P413" s="15" t="str">
        <f t="shared" si="61"/>
        <v/>
      </c>
      <c r="Q413" s="7">
        <v>1074.8900000000001</v>
      </c>
      <c r="R413" s="11">
        <v>1074.8900000000001</v>
      </c>
      <c r="S413" s="11">
        <v>1074.8900000000001</v>
      </c>
      <c r="T413" s="11">
        <v>1074.8900000000001</v>
      </c>
      <c r="U413" s="11">
        <v>1074.8900000000001</v>
      </c>
      <c r="V413" s="11">
        <v>1074.8900000000001</v>
      </c>
      <c r="W413" s="11">
        <v>1074.8900000000001</v>
      </c>
      <c r="X413" s="11">
        <v>1074.8900000000001</v>
      </c>
      <c r="Y413" s="11">
        <v>1074.8900000000001</v>
      </c>
      <c r="Z413" s="11">
        <v>1074.8900000000001</v>
      </c>
      <c r="AA413" s="11">
        <v>1074.8900000000001</v>
      </c>
      <c r="AB413" s="7">
        <v>1074.8900000000001</v>
      </c>
      <c r="AC413" s="17"/>
      <c r="AD413" s="17"/>
      <c r="AE413" s="20"/>
    </row>
    <row r="414" spans="1:31" s="5" customFormat="1" ht="27" customHeight="1">
      <c r="A414" s="10">
        <v>413</v>
      </c>
      <c r="B414" s="11" t="s">
        <v>883</v>
      </c>
      <c r="C414" s="12" t="s">
        <v>884</v>
      </c>
      <c r="D414" s="12"/>
      <c r="E414" s="12">
        <v>45280.721886574102</v>
      </c>
      <c r="F414" s="78">
        <f t="shared" si="53"/>
        <v>45261</v>
      </c>
      <c r="G414" s="13" t="s">
        <v>312</v>
      </c>
      <c r="H414" s="15" t="str">
        <f t="shared" si="54"/>
        <v>IPHONE15</v>
      </c>
      <c r="I414" s="13">
        <v>9999</v>
      </c>
      <c r="J414" s="84">
        <f t="shared" si="55"/>
        <v>0</v>
      </c>
      <c r="K414" s="84">
        <f t="shared" si="56"/>
        <v>0</v>
      </c>
      <c r="L414" s="84">
        <f t="shared" si="57"/>
        <v>1</v>
      </c>
      <c r="M414" s="84">
        <f t="shared" si="58"/>
        <v>0</v>
      </c>
      <c r="N414" s="84">
        <f t="shared" si="59"/>
        <v>0</v>
      </c>
      <c r="O414" s="84">
        <f t="shared" si="60"/>
        <v>0</v>
      </c>
      <c r="P414" s="15" t="str">
        <f t="shared" si="61"/>
        <v/>
      </c>
      <c r="Q414" s="7">
        <v>1</v>
      </c>
      <c r="R414" s="11">
        <v>1172.52</v>
      </c>
      <c r="S414" s="11">
        <v>1172.52</v>
      </c>
      <c r="T414" s="11">
        <v>1172.52</v>
      </c>
      <c r="U414" s="11">
        <v>1172.52</v>
      </c>
      <c r="V414" s="11">
        <v>1172.52</v>
      </c>
      <c r="W414" s="11">
        <v>1172.52</v>
      </c>
      <c r="X414" s="11">
        <v>1172.52</v>
      </c>
      <c r="Y414" s="11">
        <v>1172.52</v>
      </c>
      <c r="Z414" s="11">
        <v>1172.52</v>
      </c>
      <c r="AA414" s="11">
        <v>1172.52</v>
      </c>
      <c r="AB414" s="7">
        <v>1172.52</v>
      </c>
      <c r="AC414" s="17"/>
      <c r="AD414" s="17"/>
      <c r="AE414" s="20"/>
    </row>
    <row r="415" spans="1:31" s="5" customFormat="1" ht="27" customHeight="1">
      <c r="A415" s="10">
        <v>414</v>
      </c>
      <c r="B415" s="11" t="s">
        <v>885</v>
      </c>
      <c r="C415" s="12" t="s">
        <v>886</v>
      </c>
      <c r="D415" s="12"/>
      <c r="E415" s="12">
        <v>45280.722557870402</v>
      </c>
      <c r="F415" s="78">
        <f t="shared" si="53"/>
        <v>45261</v>
      </c>
      <c r="G415" s="13" t="s">
        <v>701</v>
      </c>
      <c r="H415" s="15" t="str">
        <f t="shared" si="54"/>
        <v>IPHONE15</v>
      </c>
      <c r="I415" s="13">
        <v>8999</v>
      </c>
      <c r="J415" s="84">
        <f t="shared" si="55"/>
        <v>0</v>
      </c>
      <c r="K415" s="84">
        <f t="shared" si="56"/>
        <v>0</v>
      </c>
      <c r="L415" s="84">
        <f t="shared" si="57"/>
        <v>0</v>
      </c>
      <c r="M415" s="84">
        <f t="shared" si="58"/>
        <v>1</v>
      </c>
      <c r="N415" s="84">
        <f t="shared" si="59"/>
        <v>0</v>
      </c>
      <c r="O415" s="84">
        <f t="shared" si="60"/>
        <v>0</v>
      </c>
      <c r="P415" s="15" t="str">
        <f t="shared" si="61"/>
        <v/>
      </c>
      <c r="Q415" s="7">
        <v>967.39</v>
      </c>
      <c r="R415" s="11">
        <v>967.39</v>
      </c>
      <c r="S415" s="11">
        <v>967.39</v>
      </c>
      <c r="T415" s="11">
        <v>967.39</v>
      </c>
      <c r="U415" s="11">
        <v>967.39</v>
      </c>
      <c r="V415" s="11">
        <v>967.39</v>
      </c>
      <c r="W415" s="11">
        <v>967.39</v>
      </c>
      <c r="X415" s="11">
        <v>967.39</v>
      </c>
      <c r="Y415" s="11">
        <v>967.39</v>
      </c>
      <c r="Z415" s="11">
        <v>967.39</v>
      </c>
      <c r="AA415" s="11">
        <v>967.39</v>
      </c>
      <c r="AB415" s="11">
        <v>967.39</v>
      </c>
      <c r="AC415" s="17">
        <v>1500</v>
      </c>
      <c r="AD415" s="17"/>
      <c r="AE415" s="20"/>
    </row>
    <row r="416" spans="1:31" s="5" customFormat="1" ht="27" customHeight="1">
      <c r="A416" s="10">
        <v>415</v>
      </c>
      <c r="B416" s="11" t="s">
        <v>887</v>
      </c>
      <c r="C416" s="12" t="s">
        <v>888</v>
      </c>
      <c r="D416" s="12"/>
      <c r="E416" s="12">
        <v>45280.763877314799</v>
      </c>
      <c r="F416" s="78">
        <f t="shared" si="53"/>
        <v>45261</v>
      </c>
      <c r="G416" s="13" t="s">
        <v>312</v>
      </c>
      <c r="H416" s="15" t="str">
        <f t="shared" si="54"/>
        <v>IPHONE15</v>
      </c>
      <c r="I416" s="13">
        <v>9999</v>
      </c>
      <c r="J416" s="84">
        <f t="shared" si="55"/>
        <v>0</v>
      </c>
      <c r="K416" s="84">
        <f t="shared" si="56"/>
        <v>0</v>
      </c>
      <c r="L416" s="84">
        <f t="shared" si="57"/>
        <v>1</v>
      </c>
      <c r="M416" s="84">
        <f t="shared" si="58"/>
        <v>0</v>
      </c>
      <c r="N416" s="84">
        <f t="shared" si="59"/>
        <v>1</v>
      </c>
      <c r="O416" s="84">
        <f t="shared" si="60"/>
        <v>0</v>
      </c>
      <c r="P416" s="15">
        <f t="shared" si="61"/>
        <v>4999.49</v>
      </c>
      <c r="Q416" s="7">
        <v>1</v>
      </c>
      <c r="R416" s="11">
        <v>718.02</v>
      </c>
      <c r="S416" s="11">
        <v>718.02</v>
      </c>
      <c r="T416" s="11">
        <v>718.02</v>
      </c>
      <c r="U416" s="11">
        <v>718.02</v>
      </c>
      <c r="V416" s="11">
        <v>718.02</v>
      </c>
      <c r="W416" s="11">
        <v>718.02</v>
      </c>
      <c r="X416" s="11">
        <v>718.02</v>
      </c>
      <c r="Y416" s="11">
        <v>718.02</v>
      </c>
      <c r="Z416" s="11">
        <v>718.02</v>
      </c>
      <c r="AA416" s="11">
        <v>718.02</v>
      </c>
      <c r="AB416" s="7">
        <v>718.02</v>
      </c>
      <c r="AC416" s="17"/>
      <c r="AD416" s="17">
        <v>4999.47</v>
      </c>
      <c r="AE416" s="20"/>
    </row>
    <row r="417" spans="1:31" s="5" customFormat="1" ht="27" customHeight="1">
      <c r="A417" s="10">
        <v>416</v>
      </c>
      <c r="B417" s="34" t="s">
        <v>889</v>
      </c>
      <c r="C417" s="10" t="s">
        <v>890</v>
      </c>
      <c r="D417" s="35"/>
      <c r="E417" s="36">
        <v>45281.477546296301</v>
      </c>
      <c r="F417" s="79">
        <f t="shared" si="53"/>
        <v>45261</v>
      </c>
      <c r="G417" s="36" t="s">
        <v>312</v>
      </c>
      <c r="H417" s="15" t="str">
        <f t="shared" si="54"/>
        <v>IPHONE15</v>
      </c>
      <c r="I417" s="35">
        <v>9999</v>
      </c>
      <c r="J417" s="84">
        <f t="shared" si="55"/>
        <v>0</v>
      </c>
      <c r="K417" s="84">
        <f t="shared" si="56"/>
        <v>0</v>
      </c>
      <c r="L417" s="84">
        <f t="shared" si="57"/>
        <v>0</v>
      </c>
      <c r="M417" s="84">
        <f t="shared" si="58"/>
        <v>1</v>
      </c>
      <c r="N417" s="84">
        <f t="shared" si="59"/>
        <v>1</v>
      </c>
      <c r="O417" s="84">
        <f t="shared" si="60"/>
        <v>0</v>
      </c>
      <c r="P417" s="15">
        <f t="shared" si="61"/>
        <v>4999.4699999999993</v>
      </c>
      <c r="Q417" s="7">
        <v>658.27</v>
      </c>
      <c r="R417" s="34">
        <v>658.27</v>
      </c>
      <c r="S417" s="34">
        <v>658.27</v>
      </c>
      <c r="T417" s="34">
        <v>658.27</v>
      </c>
      <c r="U417" s="34">
        <v>658.27</v>
      </c>
      <c r="V417" s="34">
        <v>658.27</v>
      </c>
      <c r="W417" s="34">
        <v>658.27</v>
      </c>
      <c r="X417" s="34">
        <v>658.27</v>
      </c>
      <c r="Y417" s="34">
        <v>658.27</v>
      </c>
      <c r="Z417" s="34">
        <v>658.27</v>
      </c>
      <c r="AA417" s="34">
        <v>658.27</v>
      </c>
      <c r="AB417" s="34">
        <v>658.27</v>
      </c>
      <c r="AC417" s="7">
        <v>1500</v>
      </c>
      <c r="AD417" s="17">
        <v>4999.47</v>
      </c>
      <c r="AE417" s="20"/>
    </row>
    <row r="418" spans="1:31" s="5" customFormat="1" ht="27" customHeight="1">
      <c r="A418" s="10">
        <v>417</v>
      </c>
      <c r="B418" s="34" t="s">
        <v>891</v>
      </c>
      <c r="C418" s="10" t="s">
        <v>892</v>
      </c>
      <c r="D418" s="35"/>
      <c r="E418" s="36">
        <v>45281.498715277798</v>
      </c>
      <c r="F418" s="79">
        <f t="shared" si="53"/>
        <v>45261</v>
      </c>
      <c r="G418" s="36" t="s">
        <v>312</v>
      </c>
      <c r="H418" s="15" t="str">
        <f t="shared" si="54"/>
        <v>IPHONE15</v>
      </c>
      <c r="I418" s="35">
        <v>9999</v>
      </c>
      <c r="J418" s="84">
        <f t="shared" si="55"/>
        <v>0</v>
      </c>
      <c r="K418" s="84">
        <f t="shared" si="56"/>
        <v>0</v>
      </c>
      <c r="L418" s="84">
        <f t="shared" si="57"/>
        <v>1</v>
      </c>
      <c r="M418" s="84">
        <f t="shared" si="58"/>
        <v>0</v>
      </c>
      <c r="N418" s="84">
        <f t="shared" si="59"/>
        <v>1</v>
      </c>
      <c r="O418" s="84">
        <f t="shared" si="60"/>
        <v>0</v>
      </c>
      <c r="P418" s="15">
        <f t="shared" si="61"/>
        <v>4999.49</v>
      </c>
      <c r="Q418" s="7">
        <v>1</v>
      </c>
      <c r="R418" s="34">
        <v>718.02</v>
      </c>
      <c r="S418" s="34">
        <v>718.02</v>
      </c>
      <c r="T418" s="34">
        <v>718.02</v>
      </c>
      <c r="U418" s="34">
        <v>718.02</v>
      </c>
      <c r="V418" s="34">
        <v>718.02</v>
      </c>
      <c r="W418" s="34">
        <v>718.02</v>
      </c>
      <c r="X418" s="34">
        <v>718.02</v>
      </c>
      <c r="Y418" s="34">
        <v>718.02</v>
      </c>
      <c r="Z418" s="34">
        <v>718.02</v>
      </c>
      <c r="AA418" s="7">
        <v>718.02</v>
      </c>
      <c r="AB418" s="7">
        <v>718.02</v>
      </c>
      <c r="AC418" s="7"/>
      <c r="AD418" s="17">
        <v>4999.47</v>
      </c>
      <c r="AE418" s="20"/>
    </row>
    <row r="419" spans="1:31" s="5" customFormat="1" ht="27" customHeight="1">
      <c r="A419" s="10">
        <v>418</v>
      </c>
      <c r="B419" s="34" t="s">
        <v>893</v>
      </c>
      <c r="C419" s="10" t="s">
        <v>894</v>
      </c>
      <c r="D419" s="35"/>
      <c r="E419" s="36">
        <v>45281.533472222203</v>
      </c>
      <c r="F419" s="79">
        <f t="shared" si="53"/>
        <v>45261</v>
      </c>
      <c r="G419" s="36" t="s">
        <v>312</v>
      </c>
      <c r="H419" s="15" t="str">
        <f t="shared" si="54"/>
        <v>IPHONE15</v>
      </c>
      <c r="I419" s="35">
        <v>9999</v>
      </c>
      <c r="J419" s="84">
        <f t="shared" si="55"/>
        <v>0</v>
      </c>
      <c r="K419" s="84">
        <f t="shared" si="56"/>
        <v>0</v>
      </c>
      <c r="L419" s="84">
        <f t="shared" si="57"/>
        <v>0</v>
      </c>
      <c r="M419" s="84">
        <f t="shared" si="58"/>
        <v>1</v>
      </c>
      <c r="N419" s="84">
        <f t="shared" si="59"/>
        <v>0</v>
      </c>
      <c r="O419" s="84">
        <f t="shared" si="60"/>
        <v>0</v>
      </c>
      <c r="P419" s="15" t="str">
        <f t="shared" si="61"/>
        <v/>
      </c>
      <c r="Q419" s="7">
        <v>1074.8900000000001</v>
      </c>
      <c r="R419" s="34">
        <v>1074.8900000000001</v>
      </c>
      <c r="S419" s="34">
        <v>1074.8900000000001</v>
      </c>
      <c r="T419" s="34">
        <v>1074.8900000000001</v>
      </c>
      <c r="U419" s="34">
        <v>1074.8900000000001</v>
      </c>
      <c r="V419" s="34">
        <v>1074.8900000000001</v>
      </c>
      <c r="W419" s="34">
        <v>1074.8900000000001</v>
      </c>
      <c r="X419" s="34">
        <v>1074.8900000000001</v>
      </c>
      <c r="Y419" s="34">
        <v>1074.8900000000001</v>
      </c>
      <c r="Z419" s="34">
        <v>1074.8900000000001</v>
      </c>
      <c r="AA419" s="34">
        <v>1074.8900000000001</v>
      </c>
      <c r="AB419" s="34">
        <v>1074.8900000000001</v>
      </c>
      <c r="AC419" s="7">
        <v>2000</v>
      </c>
      <c r="AD419" s="17"/>
      <c r="AE419" s="20"/>
    </row>
    <row r="420" spans="1:31" s="5" customFormat="1" ht="27" customHeight="1">
      <c r="A420" s="10">
        <v>419</v>
      </c>
      <c r="B420" s="34" t="s">
        <v>895</v>
      </c>
      <c r="C420" s="10" t="s">
        <v>896</v>
      </c>
      <c r="D420" s="35"/>
      <c r="E420" s="36">
        <v>45281.560810185198</v>
      </c>
      <c r="F420" s="79">
        <f t="shared" si="53"/>
        <v>45261</v>
      </c>
      <c r="G420" s="36" t="s">
        <v>312</v>
      </c>
      <c r="H420" s="15" t="str">
        <f t="shared" si="54"/>
        <v>IPHONE15</v>
      </c>
      <c r="I420" s="35">
        <v>9999</v>
      </c>
      <c r="J420" s="84">
        <f t="shared" si="55"/>
        <v>0</v>
      </c>
      <c r="K420" s="84">
        <f t="shared" si="56"/>
        <v>0</v>
      </c>
      <c r="L420" s="84">
        <f t="shared" si="57"/>
        <v>0</v>
      </c>
      <c r="M420" s="84">
        <f t="shared" si="58"/>
        <v>0</v>
      </c>
      <c r="N420" s="84">
        <f t="shared" si="59"/>
        <v>0</v>
      </c>
      <c r="O420" s="84">
        <f t="shared" si="60"/>
        <v>0</v>
      </c>
      <c r="P420" s="15" t="str">
        <f t="shared" si="61"/>
        <v/>
      </c>
      <c r="Q420" s="7">
        <v>1074.8900000000001</v>
      </c>
      <c r="R420" s="34">
        <v>1074.8900000000001</v>
      </c>
      <c r="S420" s="34">
        <v>1074.8900000000001</v>
      </c>
      <c r="T420" s="34">
        <v>1074.8900000000001</v>
      </c>
      <c r="U420" s="34">
        <v>1074.8900000000001</v>
      </c>
      <c r="V420" s="34">
        <v>1074.8900000000001</v>
      </c>
      <c r="W420" s="34">
        <v>1074.8900000000001</v>
      </c>
      <c r="X420" s="34">
        <v>1074.8900000000001</v>
      </c>
      <c r="Y420" s="34">
        <v>1074.8900000000001</v>
      </c>
      <c r="Z420" s="34">
        <v>1074.8900000000001</v>
      </c>
      <c r="AA420" s="34">
        <v>1074.8900000000001</v>
      </c>
      <c r="AB420" s="34">
        <v>1074.8900000000001</v>
      </c>
      <c r="AC420" s="7"/>
      <c r="AD420" s="17"/>
      <c r="AE420" s="20"/>
    </row>
    <row r="421" spans="1:31" s="5" customFormat="1" ht="27" customHeight="1">
      <c r="A421" s="10">
        <v>420</v>
      </c>
      <c r="B421" s="34" t="s">
        <v>897</v>
      </c>
      <c r="C421" s="10" t="s">
        <v>898</v>
      </c>
      <c r="D421" s="35"/>
      <c r="E421" s="36">
        <v>45281.586458333302</v>
      </c>
      <c r="F421" s="79">
        <f t="shared" si="53"/>
        <v>45261</v>
      </c>
      <c r="G421" s="36" t="s">
        <v>312</v>
      </c>
      <c r="H421" s="15" t="str">
        <f t="shared" si="54"/>
        <v>IPHONE15</v>
      </c>
      <c r="I421" s="35">
        <v>9999</v>
      </c>
      <c r="J421" s="84">
        <f t="shared" si="55"/>
        <v>0</v>
      </c>
      <c r="K421" s="84">
        <f t="shared" si="56"/>
        <v>0</v>
      </c>
      <c r="L421" s="84">
        <f t="shared" si="57"/>
        <v>0</v>
      </c>
      <c r="M421" s="84">
        <f t="shared" si="58"/>
        <v>0</v>
      </c>
      <c r="N421" s="84">
        <f t="shared" si="59"/>
        <v>0</v>
      </c>
      <c r="O421" s="84">
        <f t="shared" si="60"/>
        <v>0</v>
      </c>
      <c r="P421" s="15" t="str">
        <f t="shared" si="61"/>
        <v/>
      </c>
      <c r="Q421" s="7">
        <v>1074.8900000000001</v>
      </c>
      <c r="R421" s="34">
        <v>1074.8900000000001</v>
      </c>
      <c r="S421" s="34">
        <v>1074.8900000000001</v>
      </c>
      <c r="T421" s="34">
        <v>1074.8900000000001</v>
      </c>
      <c r="U421" s="34">
        <v>1074.8900000000001</v>
      </c>
      <c r="V421" s="34">
        <v>1074.8900000000001</v>
      </c>
      <c r="W421" s="34">
        <v>1074.8900000000001</v>
      </c>
      <c r="X421" s="34">
        <v>1074.8900000000001</v>
      </c>
      <c r="Y421" s="34">
        <v>1074.8900000000001</v>
      </c>
      <c r="Z421" s="34">
        <v>1074.8900000000001</v>
      </c>
      <c r="AA421" s="34">
        <v>1074.8900000000001</v>
      </c>
      <c r="AB421" s="7">
        <v>1074.8900000000001</v>
      </c>
      <c r="AC421" s="7"/>
      <c r="AD421" s="17"/>
      <c r="AE421" s="20"/>
    </row>
    <row r="422" spans="1:31" s="5" customFormat="1" ht="27" customHeight="1">
      <c r="A422" s="10">
        <v>421</v>
      </c>
      <c r="B422" s="34" t="s">
        <v>899</v>
      </c>
      <c r="C422" s="10" t="s">
        <v>900</v>
      </c>
      <c r="D422" s="35"/>
      <c r="E422" s="36">
        <v>45281.596284722204</v>
      </c>
      <c r="F422" s="79">
        <f t="shared" si="53"/>
        <v>45261</v>
      </c>
      <c r="G422" s="36" t="s">
        <v>312</v>
      </c>
      <c r="H422" s="15" t="str">
        <f t="shared" si="54"/>
        <v>IPHONE15</v>
      </c>
      <c r="I422" s="35">
        <v>9999</v>
      </c>
      <c r="J422" s="84">
        <f t="shared" si="55"/>
        <v>0</v>
      </c>
      <c r="K422" s="84">
        <f t="shared" si="56"/>
        <v>0</v>
      </c>
      <c r="L422" s="84">
        <f t="shared" si="57"/>
        <v>0</v>
      </c>
      <c r="M422" s="84">
        <f t="shared" si="58"/>
        <v>0</v>
      </c>
      <c r="N422" s="84">
        <f t="shared" si="59"/>
        <v>1</v>
      </c>
      <c r="O422" s="84">
        <f t="shared" si="60"/>
        <v>0</v>
      </c>
      <c r="P422" s="15">
        <f t="shared" si="61"/>
        <v>4999.4699999999993</v>
      </c>
      <c r="Q422" s="7">
        <v>658.27</v>
      </c>
      <c r="R422" s="34">
        <v>658.27</v>
      </c>
      <c r="S422" s="34">
        <v>658.27</v>
      </c>
      <c r="T422" s="34">
        <v>658.27</v>
      </c>
      <c r="U422" s="34">
        <v>658.27</v>
      </c>
      <c r="V422" s="34">
        <v>658.27</v>
      </c>
      <c r="W422" s="34">
        <v>658.27</v>
      </c>
      <c r="X422" s="34">
        <v>658.27</v>
      </c>
      <c r="Y422" s="34">
        <v>658.27</v>
      </c>
      <c r="Z422" s="34">
        <v>658.27</v>
      </c>
      <c r="AA422" s="34">
        <v>658.27</v>
      </c>
      <c r="AB422" s="7">
        <v>658.27</v>
      </c>
      <c r="AC422" s="7"/>
      <c r="AD422" s="17">
        <v>4999.47</v>
      </c>
      <c r="AE422" s="20"/>
    </row>
    <row r="423" spans="1:31" s="5" customFormat="1" ht="27" customHeight="1">
      <c r="A423" s="10">
        <v>422</v>
      </c>
      <c r="B423" s="34" t="s">
        <v>901</v>
      </c>
      <c r="C423" s="10" t="s">
        <v>902</v>
      </c>
      <c r="D423" s="35"/>
      <c r="E423" s="36">
        <v>45281.596701388902</v>
      </c>
      <c r="F423" s="79">
        <f t="shared" si="53"/>
        <v>45261</v>
      </c>
      <c r="G423" s="36" t="s">
        <v>312</v>
      </c>
      <c r="H423" s="15" t="str">
        <f t="shared" si="54"/>
        <v>IPHONE15</v>
      </c>
      <c r="I423" s="35">
        <v>9999</v>
      </c>
      <c r="J423" s="84">
        <f t="shared" si="55"/>
        <v>0</v>
      </c>
      <c r="K423" s="84">
        <f t="shared" si="56"/>
        <v>0</v>
      </c>
      <c r="L423" s="84">
        <f t="shared" si="57"/>
        <v>0</v>
      </c>
      <c r="M423" s="84">
        <f t="shared" si="58"/>
        <v>0</v>
      </c>
      <c r="N423" s="84">
        <f t="shared" si="59"/>
        <v>1</v>
      </c>
      <c r="O423" s="84">
        <f t="shared" si="60"/>
        <v>0</v>
      </c>
      <c r="P423" s="15">
        <f t="shared" si="61"/>
        <v>4999.4699999999993</v>
      </c>
      <c r="Q423" s="7">
        <v>658.27</v>
      </c>
      <c r="R423" s="34">
        <v>658.27</v>
      </c>
      <c r="S423" s="34">
        <v>658.27</v>
      </c>
      <c r="T423" s="34">
        <v>658.27</v>
      </c>
      <c r="U423" s="34">
        <v>658.27</v>
      </c>
      <c r="V423" s="34">
        <v>658.27</v>
      </c>
      <c r="W423" s="34">
        <v>658.27</v>
      </c>
      <c r="X423" s="34">
        <v>658.27</v>
      </c>
      <c r="Y423" s="34">
        <v>658.27</v>
      </c>
      <c r="Z423" s="34">
        <v>658.27</v>
      </c>
      <c r="AA423" s="34">
        <v>658.27</v>
      </c>
      <c r="AB423" s="7">
        <v>658.27</v>
      </c>
      <c r="AC423" s="7"/>
      <c r="AD423" s="17">
        <v>4999.47</v>
      </c>
      <c r="AE423" s="20"/>
    </row>
    <row r="424" spans="1:31" s="5" customFormat="1" ht="27" customHeight="1">
      <c r="A424" s="10">
        <v>423</v>
      </c>
      <c r="B424" s="34" t="s">
        <v>903</v>
      </c>
      <c r="C424" s="10" t="s">
        <v>904</v>
      </c>
      <c r="D424" s="35"/>
      <c r="E424" s="36">
        <v>45281.597824074102</v>
      </c>
      <c r="F424" s="79">
        <f t="shared" si="53"/>
        <v>45261</v>
      </c>
      <c r="G424" s="36" t="s">
        <v>298</v>
      </c>
      <c r="H424" s="15" t="str">
        <f t="shared" si="54"/>
        <v>IPHONE15</v>
      </c>
      <c r="I424" s="35">
        <v>8999</v>
      </c>
      <c r="J424" s="84">
        <f t="shared" si="55"/>
        <v>0</v>
      </c>
      <c r="K424" s="84">
        <f t="shared" si="56"/>
        <v>0</v>
      </c>
      <c r="L424" s="84">
        <f t="shared" si="57"/>
        <v>0</v>
      </c>
      <c r="M424" s="84">
        <f t="shared" si="58"/>
        <v>0</v>
      </c>
      <c r="N424" s="84">
        <f t="shared" si="59"/>
        <v>0</v>
      </c>
      <c r="O424" s="84">
        <f t="shared" si="60"/>
        <v>0</v>
      </c>
      <c r="P424" s="15" t="str">
        <f t="shared" si="61"/>
        <v/>
      </c>
      <c r="Q424" s="7">
        <v>967.39</v>
      </c>
      <c r="R424" s="34">
        <v>967.39</v>
      </c>
      <c r="S424" s="34">
        <v>967.39</v>
      </c>
      <c r="T424" s="34">
        <v>967.39</v>
      </c>
      <c r="U424" s="34">
        <v>967.39</v>
      </c>
      <c r="V424" s="34">
        <v>967.39</v>
      </c>
      <c r="W424" s="34">
        <v>967.39</v>
      </c>
      <c r="X424" s="34">
        <v>967.39</v>
      </c>
      <c r="Y424" s="34">
        <v>967.39</v>
      </c>
      <c r="Z424" s="34">
        <v>967.39</v>
      </c>
      <c r="AA424" s="34">
        <v>967.39</v>
      </c>
      <c r="AB424" s="7">
        <v>967.39</v>
      </c>
      <c r="AC424" s="7"/>
      <c r="AD424" s="17"/>
      <c r="AE424" s="20"/>
    </row>
    <row r="425" spans="1:31" s="5" customFormat="1" ht="27" customHeight="1">
      <c r="A425" s="10">
        <v>424</v>
      </c>
      <c r="B425" s="34" t="s">
        <v>905</v>
      </c>
      <c r="C425" s="10" t="s">
        <v>906</v>
      </c>
      <c r="D425" s="35"/>
      <c r="E425" s="36">
        <v>45281.615775462997</v>
      </c>
      <c r="F425" s="79">
        <f t="shared" si="53"/>
        <v>45261</v>
      </c>
      <c r="G425" s="36" t="s">
        <v>298</v>
      </c>
      <c r="H425" s="15" t="str">
        <f t="shared" si="54"/>
        <v>IPHONE15</v>
      </c>
      <c r="I425" s="35">
        <v>8999</v>
      </c>
      <c r="J425" s="84">
        <f t="shared" si="55"/>
        <v>0</v>
      </c>
      <c r="K425" s="84">
        <f t="shared" si="56"/>
        <v>0</v>
      </c>
      <c r="L425" s="84">
        <f t="shared" si="57"/>
        <v>1</v>
      </c>
      <c r="M425" s="84">
        <f t="shared" si="58"/>
        <v>0</v>
      </c>
      <c r="N425" s="84">
        <f t="shared" si="59"/>
        <v>0</v>
      </c>
      <c r="O425" s="84">
        <f t="shared" si="60"/>
        <v>0</v>
      </c>
      <c r="P425" s="15" t="str">
        <f t="shared" si="61"/>
        <v/>
      </c>
      <c r="Q425" s="7">
        <v>1</v>
      </c>
      <c r="R425" s="34">
        <v>1055.24</v>
      </c>
      <c r="S425" s="34">
        <v>1055.24</v>
      </c>
      <c r="T425" s="34">
        <v>1055.24</v>
      </c>
      <c r="U425" s="34">
        <v>1055.24</v>
      </c>
      <c r="V425" s="34">
        <v>1055.24</v>
      </c>
      <c r="W425" s="34">
        <v>1055.24</v>
      </c>
      <c r="X425" s="34">
        <v>1055.24</v>
      </c>
      <c r="Y425" s="34">
        <v>1055.24</v>
      </c>
      <c r="Z425" s="34">
        <v>1055.24</v>
      </c>
      <c r="AA425" s="34">
        <v>1055.24</v>
      </c>
      <c r="AB425" s="7">
        <v>1055.24</v>
      </c>
      <c r="AC425" s="7"/>
      <c r="AD425" s="17"/>
      <c r="AE425" s="20"/>
    </row>
    <row r="426" spans="1:31" s="5" customFormat="1" ht="27" customHeight="1">
      <c r="A426" s="10">
        <v>425</v>
      </c>
      <c r="B426" s="34" t="s">
        <v>907</v>
      </c>
      <c r="C426" s="10" t="s">
        <v>908</v>
      </c>
      <c r="D426" s="35"/>
      <c r="E426" s="36">
        <v>45281.634687500002</v>
      </c>
      <c r="F426" s="79">
        <f t="shared" si="53"/>
        <v>45261</v>
      </c>
      <c r="G426" s="36" t="s">
        <v>312</v>
      </c>
      <c r="H426" s="15" t="str">
        <f t="shared" si="54"/>
        <v>IPHONE15</v>
      </c>
      <c r="I426" s="35">
        <v>9999</v>
      </c>
      <c r="J426" s="84">
        <f t="shared" si="55"/>
        <v>0</v>
      </c>
      <c r="K426" s="84">
        <f t="shared" si="56"/>
        <v>0</v>
      </c>
      <c r="L426" s="84">
        <f t="shared" si="57"/>
        <v>1</v>
      </c>
      <c r="M426" s="84">
        <f t="shared" si="58"/>
        <v>0</v>
      </c>
      <c r="N426" s="84">
        <f t="shared" si="59"/>
        <v>0</v>
      </c>
      <c r="O426" s="84">
        <f t="shared" si="60"/>
        <v>0</v>
      </c>
      <c r="P426" s="15" t="str">
        <f t="shared" si="61"/>
        <v/>
      </c>
      <c r="Q426" s="7">
        <v>1</v>
      </c>
      <c r="R426" s="34">
        <v>1172.52</v>
      </c>
      <c r="S426" s="34">
        <v>1172.52</v>
      </c>
      <c r="T426" s="34">
        <v>1172.52</v>
      </c>
      <c r="U426" s="34">
        <v>1172.52</v>
      </c>
      <c r="V426" s="34">
        <v>1172.52</v>
      </c>
      <c r="W426" s="34">
        <v>1172.52</v>
      </c>
      <c r="X426" s="34">
        <v>1172.52</v>
      </c>
      <c r="Y426" s="34">
        <v>1172.52</v>
      </c>
      <c r="Z426" s="34">
        <v>1172.52</v>
      </c>
      <c r="AA426" s="34">
        <v>1172.52</v>
      </c>
      <c r="AB426" s="7">
        <v>1172.52</v>
      </c>
      <c r="AC426" s="7"/>
      <c r="AD426" s="17"/>
      <c r="AE426" s="20"/>
    </row>
    <row r="427" spans="1:31" s="5" customFormat="1" ht="27" customHeight="1">
      <c r="A427" s="10">
        <v>426</v>
      </c>
      <c r="B427" s="34" t="s">
        <v>909</v>
      </c>
      <c r="C427" s="10" t="s">
        <v>910</v>
      </c>
      <c r="D427" s="35"/>
      <c r="E427" s="36">
        <v>45281.637592592597</v>
      </c>
      <c r="F427" s="79">
        <f t="shared" si="53"/>
        <v>45261</v>
      </c>
      <c r="G427" s="36" t="s">
        <v>312</v>
      </c>
      <c r="H427" s="15" t="str">
        <f t="shared" si="54"/>
        <v>IPHONE15</v>
      </c>
      <c r="I427" s="35">
        <v>9999</v>
      </c>
      <c r="J427" s="84">
        <f t="shared" si="55"/>
        <v>0</v>
      </c>
      <c r="K427" s="84">
        <f t="shared" si="56"/>
        <v>0</v>
      </c>
      <c r="L427" s="84">
        <f t="shared" si="57"/>
        <v>0</v>
      </c>
      <c r="M427" s="84">
        <f t="shared" si="58"/>
        <v>0</v>
      </c>
      <c r="N427" s="84">
        <f t="shared" si="59"/>
        <v>1</v>
      </c>
      <c r="O427" s="84">
        <f t="shared" si="60"/>
        <v>0</v>
      </c>
      <c r="P427" s="15">
        <f t="shared" si="61"/>
        <v>4999.4699999999993</v>
      </c>
      <c r="Q427" s="7">
        <v>658.27</v>
      </c>
      <c r="R427" s="34">
        <v>658.27</v>
      </c>
      <c r="S427" s="34">
        <v>658.27</v>
      </c>
      <c r="T427" s="34">
        <v>658.27</v>
      </c>
      <c r="U427" s="34">
        <v>658.27</v>
      </c>
      <c r="V427" s="34">
        <v>658.27</v>
      </c>
      <c r="W427" s="34">
        <v>658.27</v>
      </c>
      <c r="X427" s="34">
        <v>658.27</v>
      </c>
      <c r="Y427" s="34">
        <v>658.27</v>
      </c>
      <c r="Z427" s="34">
        <v>658.27</v>
      </c>
      <c r="AA427" s="34">
        <v>658.27</v>
      </c>
      <c r="AB427" s="34">
        <v>658.27</v>
      </c>
      <c r="AC427" s="7"/>
      <c r="AD427" s="17">
        <v>4999.47</v>
      </c>
      <c r="AE427" s="20"/>
    </row>
    <row r="428" spans="1:31" s="5" customFormat="1" ht="27" customHeight="1">
      <c r="A428" s="10">
        <v>427</v>
      </c>
      <c r="B428" s="34" t="s">
        <v>911</v>
      </c>
      <c r="C428" s="10" t="s">
        <v>912</v>
      </c>
      <c r="D428" s="35"/>
      <c r="E428" s="36">
        <v>45281.662743055596</v>
      </c>
      <c r="F428" s="79">
        <f t="shared" si="53"/>
        <v>45261</v>
      </c>
      <c r="G428" s="36" t="s">
        <v>312</v>
      </c>
      <c r="H428" s="15" t="str">
        <f t="shared" si="54"/>
        <v>IPHONE15</v>
      </c>
      <c r="I428" s="35">
        <v>9999</v>
      </c>
      <c r="J428" s="84">
        <f t="shared" si="55"/>
        <v>0</v>
      </c>
      <c r="K428" s="84">
        <f t="shared" si="56"/>
        <v>0</v>
      </c>
      <c r="L428" s="84">
        <f t="shared" si="57"/>
        <v>0</v>
      </c>
      <c r="M428" s="84">
        <f t="shared" si="58"/>
        <v>0</v>
      </c>
      <c r="N428" s="84">
        <f t="shared" si="59"/>
        <v>0</v>
      </c>
      <c r="O428" s="84">
        <f t="shared" si="60"/>
        <v>0</v>
      </c>
      <c r="P428" s="15" t="str">
        <f t="shared" si="61"/>
        <v/>
      </c>
      <c r="Q428" s="7">
        <v>1074.8900000000001</v>
      </c>
      <c r="R428" s="34">
        <v>1074.8900000000001</v>
      </c>
      <c r="S428" s="34">
        <v>1074.8900000000001</v>
      </c>
      <c r="T428" s="34">
        <v>1074.8900000000001</v>
      </c>
      <c r="U428" s="34">
        <v>1074.8900000000001</v>
      </c>
      <c r="V428" s="34">
        <v>1074.8900000000001</v>
      </c>
      <c r="W428" s="34">
        <v>1074.8900000000001</v>
      </c>
      <c r="X428" s="34">
        <v>1074.8900000000001</v>
      </c>
      <c r="Y428" s="34">
        <v>1074.8900000000001</v>
      </c>
      <c r="Z428" s="34">
        <v>1074.8900000000001</v>
      </c>
      <c r="AA428" s="34">
        <v>1074.8900000000001</v>
      </c>
      <c r="AB428" s="34">
        <v>1074.8900000000001</v>
      </c>
      <c r="AC428" s="7"/>
      <c r="AD428" s="17"/>
      <c r="AE428" s="20"/>
    </row>
    <row r="429" spans="1:31" s="5" customFormat="1" ht="27" customHeight="1">
      <c r="A429" s="10">
        <v>428</v>
      </c>
      <c r="B429" s="34" t="s">
        <v>913</v>
      </c>
      <c r="C429" s="10" t="s">
        <v>914</v>
      </c>
      <c r="D429" s="35"/>
      <c r="E429" s="36">
        <v>45281.672268518501</v>
      </c>
      <c r="F429" s="79">
        <f t="shared" si="53"/>
        <v>45261</v>
      </c>
      <c r="G429" s="36" t="s">
        <v>312</v>
      </c>
      <c r="H429" s="15" t="str">
        <f t="shared" si="54"/>
        <v>IPHONE15</v>
      </c>
      <c r="I429" s="35">
        <v>9999</v>
      </c>
      <c r="J429" s="84">
        <f t="shared" si="55"/>
        <v>0</v>
      </c>
      <c r="K429" s="84">
        <f t="shared" si="56"/>
        <v>0</v>
      </c>
      <c r="L429" s="84">
        <f t="shared" si="57"/>
        <v>1</v>
      </c>
      <c r="M429" s="84">
        <f t="shared" si="58"/>
        <v>0</v>
      </c>
      <c r="N429" s="84">
        <f t="shared" si="59"/>
        <v>0</v>
      </c>
      <c r="O429" s="84">
        <f t="shared" si="60"/>
        <v>0</v>
      </c>
      <c r="P429" s="15" t="str">
        <f t="shared" si="61"/>
        <v/>
      </c>
      <c r="Q429" s="7">
        <v>1</v>
      </c>
      <c r="R429" s="34">
        <v>1172.52</v>
      </c>
      <c r="S429" s="34">
        <v>1172.52</v>
      </c>
      <c r="T429" s="34">
        <v>1172.52</v>
      </c>
      <c r="U429" s="34">
        <v>1172.52</v>
      </c>
      <c r="V429" s="34">
        <v>1172.52</v>
      </c>
      <c r="W429" s="34">
        <v>1172.52</v>
      </c>
      <c r="X429" s="34">
        <v>1172.52</v>
      </c>
      <c r="Y429" s="34">
        <v>1172.52</v>
      </c>
      <c r="Z429" s="34">
        <v>1172.52</v>
      </c>
      <c r="AA429" s="34">
        <v>1172.52</v>
      </c>
      <c r="AB429" s="7">
        <v>1172.52</v>
      </c>
      <c r="AC429" s="7"/>
      <c r="AD429" s="17"/>
      <c r="AE429" s="20"/>
    </row>
    <row r="430" spans="1:31" s="5" customFormat="1" ht="27" customHeight="1">
      <c r="A430" s="10">
        <v>429</v>
      </c>
      <c r="B430" s="34" t="s">
        <v>915</v>
      </c>
      <c r="C430" s="10" t="s">
        <v>916</v>
      </c>
      <c r="D430" s="35"/>
      <c r="E430" s="36">
        <v>45281.6722800926</v>
      </c>
      <c r="F430" s="79">
        <f t="shared" si="53"/>
        <v>45261</v>
      </c>
      <c r="G430" s="36" t="s">
        <v>312</v>
      </c>
      <c r="H430" s="15" t="str">
        <f t="shared" si="54"/>
        <v>IPHONE15</v>
      </c>
      <c r="I430" s="35">
        <v>9999</v>
      </c>
      <c r="J430" s="84">
        <f t="shared" si="55"/>
        <v>0</v>
      </c>
      <c r="K430" s="84">
        <f t="shared" si="56"/>
        <v>0</v>
      </c>
      <c r="L430" s="84">
        <f t="shared" si="57"/>
        <v>0</v>
      </c>
      <c r="M430" s="84">
        <f t="shared" si="58"/>
        <v>1</v>
      </c>
      <c r="N430" s="84">
        <f t="shared" si="59"/>
        <v>1</v>
      </c>
      <c r="O430" s="84">
        <f t="shared" si="60"/>
        <v>0</v>
      </c>
      <c r="P430" s="15">
        <f t="shared" si="61"/>
        <v>4999.4699999999993</v>
      </c>
      <c r="Q430" s="7">
        <v>658.27</v>
      </c>
      <c r="R430" s="34">
        <v>658.27</v>
      </c>
      <c r="S430" s="34">
        <v>658.27</v>
      </c>
      <c r="T430" s="34">
        <v>658.27</v>
      </c>
      <c r="U430" s="34">
        <v>658.27</v>
      </c>
      <c r="V430" s="34">
        <v>658.27</v>
      </c>
      <c r="W430" s="34">
        <v>658.27</v>
      </c>
      <c r="X430" s="34">
        <v>658.27</v>
      </c>
      <c r="Y430" s="34">
        <v>658.27</v>
      </c>
      <c r="Z430" s="34">
        <v>658.27</v>
      </c>
      <c r="AA430" s="34">
        <v>658.27</v>
      </c>
      <c r="AB430" s="34">
        <v>658.27</v>
      </c>
      <c r="AC430" s="7">
        <v>1400</v>
      </c>
      <c r="AD430" s="17">
        <v>4999.47</v>
      </c>
      <c r="AE430" s="20"/>
    </row>
    <row r="431" spans="1:31" s="5" customFormat="1" ht="27" customHeight="1">
      <c r="A431" s="10">
        <v>430</v>
      </c>
      <c r="B431" s="34" t="s">
        <v>917</v>
      </c>
      <c r="C431" s="10" t="s">
        <v>918</v>
      </c>
      <c r="D431" s="35"/>
      <c r="E431" s="36">
        <v>45281.682025463</v>
      </c>
      <c r="F431" s="79">
        <f t="shared" si="53"/>
        <v>45261</v>
      </c>
      <c r="G431" s="36" t="s">
        <v>312</v>
      </c>
      <c r="H431" s="15" t="str">
        <f t="shared" si="54"/>
        <v>IPHONE15</v>
      </c>
      <c r="I431" s="35">
        <v>9999</v>
      </c>
      <c r="J431" s="84">
        <f t="shared" si="55"/>
        <v>0</v>
      </c>
      <c r="K431" s="84">
        <f t="shared" si="56"/>
        <v>0</v>
      </c>
      <c r="L431" s="84">
        <f t="shared" si="57"/>
        <v>1</v>
      </c>
      <c r="M431" s="84">
        <f t="shared" si="58"/>
        <v>0</v>
      </c>
      <c r="N431" s="84">
        <f t="shared" si="59"/>
        <v>1</v>
      </c>
      <c r="O431" s="84">
        <f t="shared" si="60"/>
        <v>0</v>
      </c>
      <c r="P431" s="15">
        <f t="shared" si="61"/>
        <v>4999.49</v>
      </c>
      <c r="Q431" s="7">
        <v>1</v>
      </c>
      <c r="R431" s="34">
        <v>718.02</v>
      </c>
      <c r="S431" s="34">
        <v>718.02</v>
      </c>
      <c r="T431" s="34">
        <v>718.02</v>
      </c>
      <c r="U431" s="34">
        <v>718.02</v>
      </c>
      <c r="V431" s="34">
        <v>718.02</v>
      </c>
      <c r="W431" s="34">
        <v>718.02</v>
      </c>
      <c r="X431" s="34">
        <v>718.02</v>
      </c>
      <c r="Y431" s="34">
        <v>718.02</v>
      </c>
      <c r="Z431" s="34">
        <v>718.02</v>
      </c>
      <c r="AA431" s="7">
        <v>718.02</v>
      </c>
      <c r="AB431" s="7">
        <v>718.02</v>
      </c>
      <c r="AC431" s="7"/>
      <c r="AD431" s="17">
        <v>4999.47</v>
      </c>
      <c r="AE431" s="20"/>
    </row>
    <row r="432" spans="1:31" s="5" customFormat="1" ht="27" customHeight="1">
      <c r="A432" s="10">
        <v>431</v>
      </c>
      <c r="B432" s="34" t="s">
        <v>919</v>
      </c>
      <c r="C432" s="10" t="s">
        <v>920</v>
      </c>
      <c r="D432" s="35"/>
      <c r="E432" s="36">
        <v>45281.682662036997</v>
      </c>
      <c r="F432" s="79">
        <f t="shared" si="53"/>
        <v>45261</v>
      </c>
      <c r="G432" s="36" t="s">
        <v>312</v>
      </c>
      <c r="H432" s="15" t="str">
        <f t="shared" si="54"/>
        <v>IPHONE15</v>
      </c>
      <c r="I432" s="35">
        <v>9999</v>
      </c>
      <c r="J432" s="84">
        <f t="shared" si="55"/>
        <v>0</v>
      </c>
      <c r="K432" s="84">
        <f t="shared" si="56"/>
        <v>0</v>
      </c>
      <c r="L432" s="84">
        <f t="shared" si="57"/>
        <v>0</v>
      </c>
      <c r="M432" s="84">
        <f t="shared" si="58"/>
        <v>0</v>
      </c>
      <c r="N432" s="84">
        <f t="shared" si="59"/>
        <v>1</v>
      </c>
      <c r="O432" s="84">
        <f t="shared" si="60"/>
        <v>0</v>
      </c>
      <c r="P432" s="15">
        <f t="shared" si="61"/>
        <v>4999.4699999999993</v>
      </c>
      <c r="Q432" s="7">
        <v>658.27</v>
      </c>
      <c r="R432" s="34">
        <v>658.27</v>
      </c>
      <c r="S432" s="34">
        <v>658.27</v>
      </c>
      <c r="T432" s="34">
        <v>658.27</v>
      </c>
      <c r="U432" s="34">
        <v>658.27</v>
      </c>
      <c r="V432" s="34">
        <v>658.27</v>
      </c>
      <c r="W432" s="34">
        <v>658.27</v>
      </c>
      <c r="X432" s="34">
        <v>658.27</v>
      </c>
      <c r="Y432" s="34">
        <v>658.27</v>
      </c>
      <c r="Z432" s="34">
        <v>658.27</v>
      </c>
      <c r="AA432" s="34">
        <v>658.27</v>
      </c>
      <c r="AB432" s="7">
        <v>658.27</v>
      </c>
      <c r="AC432" s="7"/>
      <c r="AD432" s="17">
        <v>4999.47</v>
      </c>
      <c r="AE432" s="20"/>
    </row>
    <row r="433" spans="1:31" s="5" customFormat="1" ht="27" customHeight="1">
      <c r="A433" s="10">
        <v>432</v>
      </c>
      <c r="B433" s="34" t="s">
        <v>921</v>
      </c>
      <c r="C433" s="10" t="s">
        <v>922</v>
      </c>
      <c r="D433" s="35"/>
      <c r="E433" s="36">
        <v>45281.708171296297</v>
      </c>
      <c r="F433" s="79">
        <f t="shared" si="53"/>
        <v>45261</v>
      </c>
      <c r="G433" s="36" t="s">
        <v>312</v>
      </c>
      <c r="H433" s="15" t="str">
        <f t="shared" si="54"/>
        <v>IPHONE15</v>
      </c>
      <c r="I433" s="35">
        <v>9999</v>
      </c>
      <c r="J433" s="84">
        <f t="shared" si="55"/>
        <v>0</v>
      </c>
      <c r="K433" s="84">
        <f t="shared" si="56"/>
        <v>0</v>
      </c>
      <c r="L433" s="84">
        <f t="shared" si="57"/>
        <v>0</v>
      </c>
      <c r="M433" s="84">
        <f t="shared" si="58"/>
        <v>0</v>
      </c>
      <c r="N433" s="84">
        <f t="shared" si="59"/>
        <v>1</v>
      </c>
      <c r="O433" s="84">
        <f t="shared" si="60"/>
        <v>0</v>
      </c>
      <c r="P433" s="15">
        <f t="shared" si="61"/>
        <v>4999.4699999999993</v>
      </c>
      <c r="Q433" s="7">
        <v>658.27</v>
      </c>
      <c r="R433" s="34">
        <v>658.27</v>
      </c>
      <c r="S433" s="34">
        <v>658.27</v>
      </c>
      <c r="T433" s="34">
        <v>658.27</v>
      </c>
      <c r="U433" s="34">
        <v>658.27</v>
      </c>
      <c r="V433" s="34">
        <v>658.27</v>
      </c>
      <c r="W433" s="34">
        <v>658.27</v>
      </c>
      <c r="X433" s="34">
        <v>658.27</v>
      </c>
      <c r="Y433" s="34">
        <v>658.27</v>
      </c>
      <c r="Z433" s="34">
        <v>658.27</v>
      </c>
      <c r="AA433" s="34">
        <v>658.27</v>
      </c>
      <c r="AB433" s="7">
        <v>658.27</v>
      </c>
      <c r="AC433" s="7"/>
      <c r="AD433" s="17">
        <v>4999.47</v>
      </c>
      <c r="AE433" s="20"/>
    </row>
    <row r="434" spans="1:31" s="5" customFormat="1" ht="27" customHeight="1">
      <c r="A434" s="10">
        <v>433</v>
      </c>
      <c r="B434" s="34" t="s">
        <v>923</v>
      </c>
      <c r="C434" s="10" t="s">
        <v>924</v>
      </c>
      <c r="D434" s="35"/>
      <c r="E434" s="36">
        <v>45281.795543981498</v>
      </c>
      <c r="F434" s="79">
        <f t="shared" si="53"/>
        <v>45261</v>
      </c>
      <c r="G434" s="36" t="s">
        <v>312</v>
      </c>
      <c r="H434" s="15" t="str">
        <f t="shared" si="54"/>
        <v>IPHONE15</v>
      </c>
      <c r="I434" s="35">
        <v>9999</v>
      </c>
      <c r="J434" s="84">
        <f t="shared" si="55"/>
        <v>0</v>
      </c>
      <c r="K434" s="84">
        <f t="shared" si="56"/>
        <v>0</v>
      </c>
      <c r="L434" s="84">
        <f t="shared" si="57"/>
        <v>0</v>
      </c>
      <c r="M434" s="84">
        <f t="shared" si="58"/>
        <v>0</v>
      </c>
      <c r="N434" s="84">
        <f t="shared" si="59"/>
        <v>0</v>
      </c>
      <c r="O434" s="84">
        <f t="shared" si="60"/>
        <v>0</v>
      </c>
      <c r="P434" s="15" t="str">
        <f t="shared" si="61"/>
        <v/>
      </c>
      <c r="Q434" s="7">
        <v>1074.8900000000001</v>
      </c>
      <c r="R434" s="34">
        <v>1074.8900000000001</v>
      </c>
      <c r="S434" s="34">
        <v>1074.8900000000001</v>
      </c>
      <c r="T434" s="34">
        <v>1074.8900000000001</v>
      </c>
      <c r="U434" s="34">
        <v>1074.8900000000001</v>
      </c>
      <c r="V434" s="34">
        <v>1074.8900000000001</v>
      </c>
      <c r="W434" s="34">
        <v>1074.8900000000001</v>
      </c>
      <c r="X434" s="34">
        <v>1074.8900000000001</v>
      </c>
      <c r="Y434" s="34">
        <v>1074.8900000000001</v>
      </c>
      <c r="Z434" s="34">
        <v>1074.8900000000001</v>
      </c>
      <c r="AA434" s="34">
        <v>1074.8900000000001</v>
      </c>
      <c r="AB434" s="7">
        <v>1074.8900000000001</v>
      </c>
      <c r="AC434" s="7"/>
      <c r="AD434" s="17"/>
      <c r="AE434" s="20"/>
    </row>
    <row r="435" spans="1:31" s="5" customFormat="1" ht="27" customHeight="1">
      <c r="A435" s="10">
        <v>434</v>
      </c>
      <c r="B435" s="11" t="s">
        <v>925</v>
      </c>
      <c r="C435" s="12" t="s">
        <v>926</v>
      </c>
      <c r="D435" s="12"/>
      <c r="E435" s="12">
        <v>45282.442662037</v>
      </c>
      <c r="F435" s="78">
        <f t="shared" si="53"/>
        <v>45261</v>
      </c>
      <c r="G435" s="13" t="s">
        <v>312</v>
      </c>
      <c r="H435" s="15" t="str">
        <f t="shared" si="54"/>
        <v>IPHONE15</v>
      </c>
      <c r="I435" s="13">
        <v>9999</v>
      </c>
      <c r="J435" s="84">
        <f t="shared" si="55"/>
        <v>0</v>
      </c>
      <c r="K435" s="84">
        <f t="shared" si="56"/>
        <v>0</v>
      </c>
      <c r="L435" s="84">
        <f t="shared" si="57"/>
        <v>1</v>
      </c>
      <c r="M435" s="84">
        <f t="shared" si="58"/>
        <v>0</v>
      </c>
      <c r="N435" s="84">
        <f t="shared" si="59"/>
        <v>1</v>
      </c>
      <c r="O435" s="84">
        <f t="shared" si="60"/>
        <v>0</v>
      </c>
      <c r="P435" s="15">
        <f t="shared" si="61"/>
        <v>4999.49</v>
      </c>
      <c r="Q435" s="7">
        <v>1</v>
      </c>
      <c r="R435" s="11">
        <v>718.02</v>
      </c>
      <c r="S435" s="11">
        <v>718.02</v>
      </c>
      <c r="T435" s="11">
        <v>718.02</v>
      </c>
      <c r="U435" s="11">
        <v>718.02</v>
      </c>
      <c r="V435" s="11">
        <v>718.02</v>
      </c>
      <c r="W435" s="11">
        <v>718.02</v>
      </c>
      <c r="X435" s="11">
        <v>718.02</v>
      </c>
      <c r="Y435" s="11">
        <v>718.02</v>
      </c>
      <c r="Z435" s="11">
        <v>718.02</v>
      </c>
      <c r="AA435" s="7">
        <v>718.02</v>
      </c>
      <c r="AB435" s="7">
        <v>718.02</v>
      </c>
      <c r="AC435" s="17"/>
      <c r="AD435" s="17">
        <v>4999.47</v>
      </c>
      <c r="AE435" s="20"/>
    </row>
    <row r="436" spans="1:31" s="5" customFormat="1" ht="27" customHeight="1">
      <c r="A436" s="10">
        <v>435</v>
      </c>
      <c r="B436" s="11" t="s">
        <v>927</v>
      </c>
      <c r="C436" s="12" t="s">
        <v>928</v>
      </c>
      <c r="D436" s="12"/>
      <c r="E436" s="12">
        <v>45282.473761574103</v>
      </c>
      <c r="F436" s="78">
        <f t="shared" si="53"/>
        <v>45261</v>
      </c>
      <c r="G436" s="13" t="s">
        <v>312</v>
      </c>
      <c r="H436" s="15" t="str">
        <f t="shared" si="54"/>
        <v>IPHONE15</v>
      </c>
      <c r="I436" s="13">
        <v>9999</v>
      </c>
      <c r="J436" s="84">
        <f t="shared" si="55"/>
        <v>0</v>
      </c>
      <c r="K436" s="84">
        <f t="shared" si="56"/>
        <v>0</v>
      </c>
      <c r="L436" s="84">
        <f t="shared" si="57"/>
        <v>0</v>
      </c>
      <c r="M436" s="84">
        <f t="shared" si="58"/>
        <v>0</v>
      </c>
      <c r="N436" s="84">
        <f t="shared" si="59"/>
        <v>1</v>
      </c>
      <c r="O436" s="84">
        <f t="shared" si="60"/>
        <v>0</v>
      </c>
      <c r="P436" s="15">
        <f t="shared" si="61"/>
        <v>4999.4699999999993</v>
      </c>
      <c r="Q436" s="7">
        <v>658.27</v>
      </c>
      <c r="R436" s="11">
        <v>658.27</v>
      </c>
      <c r="S436" s="11">
        <v>658.27</v>
      </c>
      <c r="T436" s="11">
        <v>658.27</v>
      </c>
      <c r="U436" s="11">
        <v>658.27</v>
      </c>
      <c r="V436" s="11">
        <v>658.27</v>
      </c>
      <c r="W436" s="11">
        <v>658.27</v>
      </c>
      <c r="X436" s="11">
        <v>658.27</v>
      </c>
      <c r="Y436" s="11">
        <v>658.27</v>
      </c>
      <c r="Z436" s="11">
        <v>658.27</v>
      </c>
      <c r="AA436" s="11">
        <v>658.27</v>
      </c>
      <c r="AB436" s="7">
        <v>658.27</v>
      </c>
      <c r="AC436" s="7"/>
      <c r="AD436" s="17">
        <v>4999.47</v>
      </c>
      <c r="AE436" s="20"/>
    </row>
    <row r="437" spans="1:31" s="5" customFormat="1" ht="27" customHeight="1">
      <c r="A437" s="10">
        <v>436</v>
      </c>
      <c r="B437" s="11" t="s">
        <v>929</v>
      </c>
      <c r="C437" s="12" t="s">
        <v>930</v>
      </c>
      <c r="D437" s="12"/>
      <c r="E437" s="12">
        <v>45282.614467592597</v>
      </c>
      <c r="F437" s="78">
        <f t="shared" si="53"/>
        <v>45261</v>
      </c>
      <c r="G437" s="13" t="s">
        <v>312</v>
      </c>
      <c r="H437" s="15" t="str">
        <f t="shared" si="54"/>
        <v>IPHONE15</v>
      </c>
      <c r="I437" s="13">
        <v>9999</v>
      </c>
      <c r="J437" s="84">
        <f t="shared" si="55"/>
        <v>0</v>
      </c>
      <c r="K437" s="84">
        <f t="shared" si="56"/>
        <v>0</v>
      </c>
      <c r="L437" s="84">
        <f t="shared" si="57"/>
        <v>0</v>
      </c>
      <c r="M437" s="84">
        <f t="shared" si="58"/>
        <v>1</v>
      </c>
      <c r="N437" s="84">
        <f t="shared" si="59"/>
        <v>0</v>
      </c>
      <c r="O437" s="84">
        <f t="shared" si="60"/>
        <v>0</v>
      </c>
      <c r="P437" s="15" t="str">
        <f t="shared" si="61"/>
        <v/>
      </c>
      <c r="Q437" s="7">
        <v>1074.8900000000001</v>
      </c>
      <c r="R437" s="11">
        <v>1074.8900000000001</v>
      </c>
      <c r="S437" s="11">
        <v>1074.8900000000001</v>
      </c>
      <c r="T437" s="11">
        <v>1074.8900000000001</v>
      </c>
      <c r="U437" s="11">
        <v>1074.8900000000001</v>
      </c>
      <c r="V437" s="11">
        <v>1074.8900000000001</v>
      </c>
      <c r="W437" s="11">
        <v>1074.8900000000001</v>
      </c>
      <c r="X437" s="11">
        <v>1074.8900000000001</v>
      </c>
      <c r="Y437" s="11">
        <v>1074.8900000000001</v>
      </c>
      <c r="Z437" s="11">
        <v>1074.8900000000001</v>
      </c>
      <c r="AA437" s="11">
        <v>1074.8900000000001</v>
      </c>
      <c r="AB437" s="11">
        <v>1074.8900000000001</v>
      </c>
      <c r="AC437" s="17">
        <v>1500</v>
      </c>
      <c r="AD437" s="17"/>
      <c r="AE437" s="20"/>
    </row>
    <row r="438" spans="1:31" s="5" customFormat="1" ht="27" customHeight="1">
      <c r="A438" s="10">
        <v>437</v>
      </c>
      <c r="B438" s="11" t="s">
        <v>931</v>
      </c>
      <c r="C438" s="12" t="s">
        <v>932</v>
      </c>
      <c r="D438" s="12"/>
      <c r="E438" s="12">
        <v>45282.814328703702</v>
      </c>
      <c r="F438" s="78">
        <f t="shared" si="53"/>
        <v>45261</v>
      </c>
      <c r="G438" s="13" t="s">
        <v>701</v>
      </c>
      <c r="H438" s="15" t="str">
        <f t="shared" si="54"/>
        <v>IPHONE15</v>
      </c>
      <c r="I438" s="13">
        <v>8999</v>
      </c>
      <c r="J438" s="84">
        <f t="shared" si="55"/>
        <v>0</v>
      </c>
      <c r="K438" s="84">
        <f t="shared" si="56"/>
        <v>0</v>
      </c>
      <c r="L438" s="84">
        <f t="shared" si="57"/>
        <v>1</v>
      </c>
      <c r="M438" s="84">
        <f t="shared" si="58"/>
        <v>0</v>
      </c>
      <c r="N438" s="84">
        <f t="shared" si="59"/>
        <v>0</v>
      </c>
      <c r="O438" s="84">
        <f t="shared" si="60"/>
        <v>0</v>
      </c>
      <c r="P438" s="15" t="str">
        <f t="shared" si="61"/>
        <v/>
      </c>
      <c r="Q438" s="7">
        <v>1</v>
      </c>
      <c r="R438" s="11">
        <v>1055.24</v>
      </c>
      <c r="S438" s="11">
        <v>1055.24</v>
      </c>
      <c r="T438" s="11">
        <v>1055.24</v>
      </c>
      <c r="U438" s="11">
        <v>1055.24</v>
      </c>
      <c r="V438" s="11">
        <v>1055.24</v>
      </c>
      <c r="W438" s="11">
        <v>1055.24</v>
      </c>
      <c r="X438" s="11">
        <v>1055.24</v>
      </c>
      <c r="Y438" s="11">
        <v>1055.24</v>
      </c>
      <c r="Z438" s="11">
        <v>1055.24</v>
      </c>
      <c r="AA438" s="11">
        <v>1055.24</v>
      </c>
      <c r="AB438" s="7">
        <v>1055.24</v>
      </c>
      <c r="AC438" s="17"/>
      <c r="AD438" s="17"/>
      <c r="AE438" s="20"/>
    </row>
    <row r="439" spans="1:31" s="5" customFormat="1" ht="27" customHeight="1">
      <c r="A439" s="10">
        <v>438</v>
      </c>
      <c r="B439" s="11" t="s">
        <v>933</v>
      </c>
      <c r="C439" s="12" t="s">
        <v>934</v>
      </c>
      <c r="D439" s="12"/>
      <c r="E439" s="12">
        <v>45282.840416666702</v>
      </c>
      <c r="F439" s="78">
        <f t="shared" si="53"/>
        <v>45261</v>
      </c>
      <c r="G439" s="13" t="s">
        <v>312</v>
      </c>
      <c r="H439" s="15" t="str">
        <f t="shared" si="54"/>
        <v>IPHONE15</v>
      </c>
      <c r="I439" s="13">
        <v>9999</v>
      </c>
      <c r="J439" s="84">
        <f t="shared" si="55"/>
        <v>0</v>
      </c>
      <c r="K439" s="84">
        <f t="shared" si="56"/>
        <v>0</v>
      </c>
      <c r="L439" s="84">
        <f t="shared" si="57"/>
        <v>0</v>
      </c>
      <c r="M439" s="84">
        <f t="shared" si="58"/>
        <v>0</v>
      </c>
      <c r="N439" s="84">
        <f t="shared" si="59"/>
        <v>0</v>
      </c>
      <c r="O439" s="84">
        <f t="shared" si="60"/>
        <v>0</v>
      </c>
      <c r="P439" s="15" t="str">
        <f t="shared" si="61"/>
        <v/>
      </c>
      <c r="Q439" s="7">
        <v>1074.8900000000001</v>
      </c>
      <c r="R439" s="11">
        <v>1074.8900000000001</v>
      </c>
      <c r="S439" s="11">
        <v>1074.8900000000001</v>
      </c>
      <c r="T439" s="11">
        <v>1074.8900000000001</v>
      </c>
      <c r="U439" s="11">
        <v>1074.8900000000001</v>
      </c>
      <c r="V439" s="11">
        <v>1074.8900000000001</v>
      </c>
      <c r="W439" s="11">
        <v>1074.8900000000001</v>
      </c>
      <c r="X439" s="11">
        <v>1074.8900000000001</v>
      </c>
      <c r="Y439" s="11">
        <v>1074.8900000000001</v>
      </c>
      <c r="Z439" s="11">
        <v>1074.8900000000001</v>
      </c>
      <c r="AA439" s="11">
        <v>1074.8900000000001</v>
      </c>
      <c r="AB439" s="11">
        <v>1074.8900000000001</v>
      </c>
      <c r="AC439" s="17"/>
      <c r="AD439" s="17"/>
      <c r="AE439" s="20"/>
    </row>
    <row r="440" spans="1:31" s="5" customFormat="1" ht="27" customHeight="1">
      <c r="A440" s="10">
        <v>439</v>
      </c>
      <c r="B440" s="34" t="s">
        <v>935</v>
      </c>
      <c r="C440" s="10" t="s">
        <v>936</v>
      </c>
      <c r="D440" s="35"/>
      <c r="E440" s="36">
        <v>45283.609189814801</v>
      </c>
      <c r="F440" s="79">
        <f t="shared" si="53"/>
        <v>45261</v>
      </c>
      <c r="G440" s="36" t="s">
        <v>312</v>
      </c>
      <c r="H440" s="15" t="str">
        <f t="shared" si="54"/>
        <v>IPHONE15</v>
      </c>
      <c r="I440" s="35">
        <v>9999</v>
      </c>
      <c r="J440" s="84">
        <f t="shared" si="55"/>
        <v>0</v>
      </c>
      <c r="K440" s="84">
        <f t="shared" si="56"/>
        <v>0</v>
      </c>
      <c r="L440" s="84">
        <f t="shared" si="57"/>
        <v>0</v>
      </c>
      <c r="M440" s="84">
        <f t="shared" si="58"/>
        <v>0</v>
      </c>
      <c r="N440" s="84">
        <f t="shared" si="59"/>
        <v>0</v>
      </c>
      <c r="O440" s="84">
        <f t="shared" si="60"/>
        <v>0</v>
      </c>
      <c r="P440" s="15" t="str">
        <f t="shared" si="61"/>
        <v/>
      </c>
      <c r="Q440" s="7">
        <v>107.49</v>
      </c>
      <c r="R440" s="34">
        <v>1162.8399999999999</v>
      </c>
      <c r="S440" s="34">
        <v>1162.8399999999999</v>
      </c>
      <c r="T440" s="34">
        <v>1162.8399999999999</v>
      </c>
      <c r="U440" s="34">
        <v>1162.8399999999999</v>
      </c>
      <c r="V440" s="34">
        <v>1162.8399999999999</v>
      </c>
      <c r="W440" s="34">
        <v>1162.8399999999999</v>
      </c>
      <c r="X440" s="34">
        <v>1162.8399999999999</v>
      </c>
      <c r="Y440" s="34">
        <v>1162.8399999999999</v>
      </c>
      <c r="Z440" s="34">
        <v>1162.8399999999999</v>
      </c>
      <c r="AA440" s="7">
        <v>1162.8399999999999</v>
      </c>
      <c r="AB440" s="7">
        <v>1162.8399999999999</v>
      </c>
      <c r="AC440" s="7"/>
      <c r="AD440" s="17"/>
      <c r="AE440" s="20"/>
    </row>
    <row r="441" spans="1:31" s="5" customFormat="1" ht="27" customHeight="1">
      <c r="A441" s="10">
        <v>440</v>
      </c>
      <c r="B441" s="34" t="s">
        <v>937</v>
      </c>
      <c r="C441" s="10" t="s">
        <v>938</v>
      </c>
      <c r="D441" s="35"/>
      <c r="E441" s="36">
        <v>45283.704282407401</v>
      </c>
      <c r="F441" s="79">
        <f t="shared" si="53"/>
        <v>45261</v>
      </c>
      <c r="G441" s="36" t="s">
        <v>312</v>
      </c>
      <c r="H441" s="15" t="str">
        <f t="shared" si="54"/>
        <v>IPHONE15</v>
      </c>
      <c r="I441" s="35">
        <v>9999</v>
      </c>
      <c r="J441" s="84">
        <f t="shared" si="55"/>
        <v>0</v>
      </c>
      <c r="K441" s="84">
        <f t="shared" si="56"/>
        <v>0</v>
      </c>
      <c r="L441" s="84">
        <f t="shared" si="57"/>
        <v>0</v>
      </c>
      <c r="M441" s="84">
        <f t="shared" si="58"/>
        <v>1</v>
      </c>
      <c r="N441" s="84">
        <f t="shared" si="59"/>
        <v>1</v>
      </c>
      <c r="O441" s="84">
        <f t="shared" si="60"/>
        <v>1</v>
      </c>
      <c r="P441" s="15">
        <f t="shared" si="61"/>
        <v>6399.3300000000017</v>
      </c>
      <c r="Q441" s="7">
        <v>1083.23</v>
      </c>
      <c r="R441" s="34">
        <v>1083.23</v>
      </c>
      <c r="S441" s="34">
        <v>1083.23</v>
      </c>
      <c r="T441" s="34">
        <v>1083.23</v>
      </c>
      <c r="U441" s="34">
        <v>1083.23</v>
      </c>
      <c r="V441" s="34">
        <v>1083.23</v>
      </c>
      <c r="W441" s="7"/>
      <c r="X441" s="7"/>
      <c r="Y441" s="7"/>
      <c r="Z441" s="7"/>
      <c r="AA441" s="7"/>
      <c r="AB441" s="7"/>
      <c r="AC441" s="7">
        <v>2000</v>
      </c>
      <c r="AD441" s="17">
        <v>6499.32</v>
      </c>
      <c r="AE441" s="20"/>
    </row>
    <row r="442" spans="1:31" s="5" customFormat="1" ht="27" customHeight="1">
      <c r="A442" s="10">
        <v>441</v>
      </c>
      <c r="B442" s="11" t="s">
        <v>939</v>
      </c>
      <c r="C442" s="12" t="s">
        <v>940</v>
      </c>
      <c r="D442" s="12"/>
      <c r="E442" s="12">
        <v>45284.610937500001</v>
      </c>
      <c r="F442" s="78">
        <f t="shared" si="53"/>
        <v>45261</v>
      </c>
      <c r="G442" s="13" t="s">
        <v>312</v>
      </c>
      <c r="H442" s="15" t="str">
        <f t="shared" si="54"/>
        <v>IPHONE15</v>
      </c>
      <c r="I442" s="13">
        <v>9999</v>
      </c>
      <c r="J442" s="84">
        <f t="shared" si="55"/>
        <v>0</v>
      </c>
      <c r="K442" s="84">
        <f t="shared" si="56"/>
        <v>0</v>
      </c>
      <c r="L442" s="84">
        <f t="shared" si="57"/>
        <v>0</v>
      </c>
      <c r="M442" s="84">
        <f t="shared" si="58"/>
        <v>0</v>
      </c>
      <c r="N442" s="84">
        <f t="shared" si="59"/>
        <v>0</v>
      </c>
      <c r="O442" s="84">
        <f t="shared" si="60"/>
        <v>0</v>
      </c>
      <c r="P442" s="15" t="str">
        <f t="shared" si="61"/>
        <v/>
      </c>
      <c r="Q442" s="7">
        <v>1074.8900000000001</v>
      </c>
      <c r="R442" s="11">
        <v>1074.8900000000001</v>
      </c>
      <c r="S442" s="11">
        <v>1074.8900000000001</v>
      </c>
      <c r="T442" s="11">
        <v>1074.8900000000001</v>
      </c>
      <c r="U442" s="11">
        <v>1074.8900000000001</v>
      </c>
      <c r="V442" s="11">
        <v>1074.8900000000001</v>
      </c>
      <c r="W442" s="11">
        <v>1074.8900000000001</v>
      </c>
      <c r="X442" s="11">
        <v>1074.8900000000001</v>
      </c>
      <c r="Y442" s="11">
        <v>1074.8900000000001</v>
      </c>
      <c r="Z442" s="11">
        <v>1074.8900000000001</v>
      </c>
      <c r="AA442" s="11">
        <v>1074.8900000000001</v>
      </c>
      <c r="AB442" s="7">
        <v>1074.8900000000001</v>
      </c>
      <c r="AC442" s="17"/>
      <c r="AD442" s="17"/>
      <c r="AE442" s="20"/>
    </row>
    <row r="443" spans="1:31" s="5" customFormat="1" ht="27" customHeight="1">
      <c r="A443" s="10">
        <v>442</v>
      </c>
      <c r="B443" s="11" t="s">
        <v>941</v>
      </c>
      <c r="C443" s="12" t="s">
        <v>942</v>
      </c>
      <c r="D443" s="12"/>
      <c r="E443" s="12">
        <v>45284.630081018498</v>
      </c>
      <c r="F443" s="78">
        <f t="shared" si="53"/>
        <v>45261</v>
      </c>
      <c r="G443" s="13" t="s">
        <v>298</v>
      </c>
      <c r="H443" s="15" t="str">
        <f t="shared" si="54"/>
        <v>IPHONE15</v>
      </c>
      <c r="I443" s="13">
        <v>8999</v>
      </c>
      <c r="J443" s="84">
        <f t="shared" si="55"/>
        <v>0</v>
      </c>
      <c r="K443" s="84">
        <f t="shared" si="56"/>
        <v>0</v>
      </c>
      <c r="L443" s="84">
        <f t="shared" si="57"/>
        <v>0</v>
      </c>
      <c r="M443" s="84">
        <f t="shared" si="58"/>
        <v>0</v>
      </c>
      <c r="N443" s="84">
        <f t="shared" si="59"/>
        <v>0</v>
      </c>
      <c r="O443" s="84">
        <f t="shared" si="60"/>
        <v>0</v>
      </c>
      <c r="P443" s="15" t="str">
        <f t="shared" si="61"/>
        <v/>
      </c>
      <c r="Q443" s="7">
        <v>967.39</v>
      </c>
      <c r="R443" s="11">
        <v>967.39</v>
      </c>
      <c r="S443" s="11">
        <v>967.39</v>
      </c>
      <c r="T443" s="11">
        <v>967.39</v>
      </c>
      <c r="U443" s="11">
        <v>967.39</v>
      </c>
      <c r="V443" s="11">
        <v>967.39</v>
      </c>
      <c r="W443" s="11">
        <v>967.39</v>
      </c>
      <c r="X443" s="11">
        <v>967.39</v>
      </c>
      <c r="Y443" s="11">
        <v>967.39</v>
      </c>
      <c r="Z443" s="11">
        <v>967.39</v>
      </c>
      <c r="AA443" s="11">
        <v>967.39</v>
      </c>
      <c r="AB443" s="7">
        <v>967.39</v>
      </c>
      <c r="AC443" s="7"/>
      <c r="AD443" s="17"/>
      <c r="AE443" s="20"/>
    </row>
    <row r="444" spans="1:31" s="5" customFormat="1" ht="27" customHeight="1">
      <c r="A444" s="10">
        <v>443</v>
      </c>
      <c r="B444" s="11" t="s">
        <v>943</v>
      </c>
      <c r="C444" s="12" t="s">
        <v>944</v>
      </c>
      <c r="D444" s="12"/>
      <c r="E444" s="12">
        <v>45284.6651851852</v>
      </c>
      <c r="F444" s="78">
        <f t="shared" si="53"/>
        <v>45261</v>
      </c>
      <c r="G444" s="13" t="s">
        <v>312</v>
      </c>
      <c r="H444" s="15" t="str">
        <f t="shared" si="54"/>
        <v>IPHONE15</v>
      </c>
      <c r="I444" s="13">
        <v>9999</v>
      </c>
      <c r="J444" s="84">
        <f t="shared" si="55"/>
        <v>0</v>
      </c>
      <c r="K444" s="84">
        <f t="shared" si="56"/>
        <v>0</v>
      </c>
      <c r="L444" s="84">
        <f t="shared" si="57"/>
        <v>0</v>
      </c>
      <c r="M444" s="84">
        <f t="shared" si="58"/>
        <v>0</v>
      </c>
      <c r="N444" s="84">
        <f t="shared" si="59"/>
        <v>0</v>
      </c>
      <c r="O444" s="84">
        <f t="shared" si="60"/>
        <v>0</v>
      </c>
      <c r="P444" s="15" t="str">
        <f t="shared" si="61"/>
        <v/>
      </c>
      <c r="Q444" s="7">
        <v>1074.8900000000001</v>
      </c>
      <c r="R444" s="11">
        <v>1074.8900000000001</v>
      </c>
      <c r="S444" s="11">
        <v>1074.8900000000001</v>
      </c>
      <c r="T444" s="11">
        <v>1074.8900000000001</v>
      </c>
      <c r="U444" s="11">
        <v>1074.8900000000001</v>
      </c>
      <c r="V444" s="11">
        <v>1074.8900000000001</v>
      </c>
      <c r="W444" s="11">
        <v>1074.8900000000001</v>
      </c>
      <c r="X444" s="11">
        <v>1074.8900000000001</v>
      </c>
      <c r="Y444" s="11">
        <v>1074.8900000000001</v>
      </c>
      <c r="Z444" s="11">
        <v>1074.8900000000001</v>
      </c>
      <c r="AA444" s="11">
        <v>1074.8900000000001</v>
      </c>
      <c r="AB444" s="7">
        <v>1074.8900000000001</v>
      </c>
      <c r="AC444" s="17"/>
      <c r="AD444" s="17"/>
      <c r="AE444" s="20"/>
    </row>
    <row r="445" spans="1:31" s="5" customFormat="1" ht="27" customHeight="1">
      <c r="A445" s="10">
        <v>444</v>
      </c>
      <c r="B445" s="11" t="s">
        <v>945</v>
      </c>
      <c r="C445" s="12" t="s">
        <v>946</v>
      </c>
      <c r="D445" s="12"/>
      <c r="E445" s="12">
        <v>45284.666400463</v>
      </c>
      <c r="F445" s="78">
        <f t="shared" si="53"/>
        <v>45261</v>
      </c>
      <c r="G445" s="13" t="s">
        <v>312</v>
      </c>
      <c r="H445" s="15" t="str">
        <f t="shared" si="54"/>
        <v>IPHONE15</v>
      </c>
      <c r="I445" s="13">
        <v>9999</v>
      </c>
      <c r="J445" s="84">
        <f t="shared" si="55"/>
        <v>0</v>
      </c>
      <c r="K445" s="84">
        <f t="shared" si="56"/>
        <v>0</v>
      </c>
      <c r="L445" s="84">
        <f t="shared" si="57"/>
        <v>0</v>
      </c>
      <c r="M445" s="84">
        <f t="shared" si="58"/>
        <v>0</v>
      </c>
      <c r="N445" s="84">
        <f t="shared" si="59"/>
        <v>1</v>
      </c>
      <c r="O445" s="84">
        <f t="shared" si="60"/>
        <v>0</v>
      </c>
      <c r="P445" s="15">
        <f t="shared" si="61"/>
        <v>4999.4699999999993</v>
      </c>
      <c r="Q445" s="7">
        <v>658.27</v>
      </c>
      <c r="R445" s="11">
        <v>658.27</v>
      </c>
      <c r="S445" s="11">
        <v>658.27</v>
      </c>
      <c r="T445" s="11">
        <v>658.27</v>
      </c>
      <c r="U445" s="11">
        <v>658.27</v>
      </c>
      <c r="V445" s="11">
        <v>658.27</v>
      </c>
      <c r="W445" s="11">
        <v>658.27</v>
      </c>
      <c r="X445" s="11">
        <v>658.27</v>
      </c>
      <c r="Y445" s="11">
        <v>658.27</v>
      </c>
      <c r="Z445" s="11">
        <v>658.27</v>
      </c>
      <c r="AA445" s="11">
        <v>658.27</v>
      </c>
      <c r="AB445" s="7">
        <v>658.27</v>
      </c>
      <c r="AC445" s="17"/>
      <c r="AD445" s="17">
        <v>4999.47</v>
      </c>
      <c r="AE445" s="20"/>
    </row>
    <row r="446" spans="1:31" s="5" customFormat="1" ht="27" customHeight="1">
      <c r="A446" s="10">
        <v>445</v>
      </c>
      <c r="B446" s="11" t="s">
        <v>947</v>
      </c>
      <c r="C446" s="12" t="s">
        <v>948</v>
      </c>
      <c r="D446" s="12"/>
      <c r="E446" s="12">
        <v>45284.738078703696</v>
      </c>
      <c r="F446" s="78">
        <f t="shared" si="53"/>
        <v>45261</v>
      </c>
      <c r="G446" s="13" t="s">
        <v>312</v>
      </c>
      <c r="H446" s="15" t="str">
        <f t="shared" si="54"/>
        <v>IPHONE15</v>
      </c>
      <c r="I446" s="13">
        <v>9999</v>
      </c>
      <c r="J446" s="84">
        <f t="shared" si="55"/>
        <v>0</v>
      </c>
      <c r="K446" s="84">
        <f t="shared" si="56"/>
        <v>0</v>
      </c>
      <c r="L446" s="84">
        <f t="shared" si="57"/>
        <v>0</v>
      </c>
      <c r="M446" s="84">
        <f t="shared" si="58"/>
        <v>1</v>
      </c>
      <c r="N446" s="84">
        <f t="shared" si="59"/>
        <v>0</v>
      </c>
      <c r="O446" s="84">
        <f t="shared" si="60"/>
        <v>0</v>
      </c>
      <c r="P446" s="15" t="str">
        <f t="shared" si="61"/>
        <v/>
      </c>
      <c r="Q446" s="7">
        <v>1074.8900000000001</v>
      </c>
      <c r="R446" s="11">
        <v>1074.8900000000001</v>
      </c>
      <c r="S446" s="11">
        <v>1074.8900000000001</v>
      </c>
      <c r="T446" s="11">
        <v>1074.8900000000001</v>
      </c>
      <c r="U446" s="11">
        <v>1074.8900000000001</v>
      </c>
      <c r="V446" s="11">
        <v>1074.8900000000001</v>
      </c>
      <c r="W446" s="11">
        <v>1074.8900000000001</v>
      </c>
      <c r="X446" s="11">
        <v>1074.8900000000001</v>
      </c>
      <c r="Y446" s="11">
        <v>1074.8900000000001</v>
      </c>
      <c r="Z446" s="11">
        <v>1074.8900000000001</v>
      </c>
      <c r="AA446" s="11">
        <v>1074.8900000000001</v>
      </c>
      <c r="AB446" s="11">
        <v>1074.8900000000001</v>
      </c>
      <c r="AC446" s="17">
        <v>2000</v>
      </c>
      <c r="AD446" s="17"/>
      <c r="AE446" s="20"/>
    </row>
    <row r="447" spans="1:31" s="5" customFormat="1" ht="27" customHeight="1">
      <c r="A447" s="10">
        <v>446</v>
      </c>
      <c r="B447" s="34" t="s">
        <v>949</v>
      </c>
      <c r="C447" s="10" t="s">
        <v>950</v>
      </c>
      <c r="D447" s="35"/>
      <c r="E447" s="36">
        <v>45285.621851851902</v>
      </c>
      <c r="F447" s="79">
        <f t="shared" si="53"/>
        <v>45261</v>
      </c>
      <c r="G447" s="36" t="s">
        <v>312</v>
      </c>
      <c r="H447" s="15" t="str">
        <f t="shared" si="54"/>
        <v>IPHONE15</v>
      </c>
      <c r="I447" s="35">
        <v>9999</v>
      </c>
      <c r="J447" s="84">
        <f t="shared" si="55"/>
        <v>0</v>
      </c>
      <c r="K447" s="84">
        <f t="shared" si="56"/>
        <v>0</v>
      </c>
      <c r="L447" s="84">
        <f t="shared" si="57"/>
        <v>0</v>
      </c>
      <c r="M447" s="84">
        <f t="shared" si="58"/>
        <v>0</v>
      </c>
      <c r="N447" s="84">
        <f t="shared" si="59"/>
        <v>0</v>
      </c>
      <c r="O447" s="84">
        <f t="shared" si="60"/>
        <v>0</v>
      </c>
      <c r="P447" s="15" t="str">
        <f t="shared" si="61"/>
        <v/>
      </c>
      <c r="Q447" s="7">
        <v>1074.8900000000001</v>
      </c>
      <c r="R447" s="34">
        <v>1074.8900000000001</v>
      </c>
      <c r="S447" s="34">
        <v>1074.8900000000001</v>
      </c>
      <c r="T447" s="34">
        <v>1074.8900000000001</v>
      </c>
      <c r="U447" s="34">
        <v>1074.8900000000001</v>
      </c>
      <c r="V447" s="34">
        <v>1074.8900000000001</v>
      </c>
      <c r="W447" s="34">
        <v>1074.8900000000001</v>
      </c>
      <c r="X447" s="34">
        <v>1074.8900000000001</v>
      </c>
      <c r="Y447" s="34">
        <v>1074.8900000000001</v>
      </c>
      <c r="Z447" s="34">
        <v>1074.8900000000001</v>
      </c>
      <c r="AA447" s="34">
        <v>1074.8900000000001</v>
      </c>
      <c r="AB447" s="7">
        <v>1074.8900000000001</v>
      </c>
      <c r="AC447" s="7"/>
      <c r="AD447" s="17"/>
      <c r="AE447" s="20"/>
    </row>
    <row r="448" spans="1:31" s="5" customFormat="1" ht="27" customHeight="1">
      <c r="A448" s="10">
        <v>447</v>
      </c>
      <c r="B448" s="34" t="s">
        <v>951</v>
      </c>
      <c r="C448" s="10" t="s">
        <v>952</v>
      </c>
      <c r="D448" s="35"/>
      <c r="E448" s="36">
        <v>45285.691377314797</v>
      </c>
      <c r="F448" s="79">
        <f t="shared" si="53"/>
        <v>45261</v>
      </c>
      <c r="G448" s="36" t="s">
        <v>701</v>
      </c>
      <c r="H448" s="15" t="str">
        <f t="shared" si="54"/>
        <v>IPHONE15</v>
      </c>
      <c r="I448" s="35">
        <v>7999</v>
      </c>
      <c r="J448" s="84">
        <f t="shared" si="55"/>
        <v>0</v>
      </c>
      <c r="K448" s="84">
        <f t="shared" si="56"/>
        <v>0</v>
      </c>
      <c r="L448" s="84">
        <f t="shared" si="57"/>
        <v>1</v>
      </c>
      <c r="M448" s="84">
        <f t="shared" si="58"/>
        <v>1</v>
      </c>
      <c r="N448" s="84">
        <f t="shared" si="59"/>
        <v>1</v>
      </c>
      <c r="O448" s="84">
        <f t="shared" si="60"/>
        <v>0</v>
      </c>
      <c r="P448" s="15">
        <f t="shared" si="61"/>
        <v>3999.5300000000007</v>
      </c>
      <c r="Q448" s="7">
        <v>1</v>
      </c>
      <c r="R448" s="34">
        <v>574.38</v>
      </c>
      <c r="S448" s="34">
        <v>574.38</v>
      </c>
      <c r="T448" s="34">
        <v>574.38</v>
      </c>
      <c r="U448" s="34">
        <v>574.38</v>
      </c>
      <c r="V448" s="34">
        <v>574.38</v>
      </c>
      <c r="W448" s="34">
        <v>574.38</v>
      </c>
      <c r="X448" s="34">
        <v>574.38</v>
      </c>
      <c r="Y448" s="34">
        <v>574.38</v>
      </c>
      <c r="Z448" s="34">
        <v>574.38</v>
      </c>
      <c r="AA448" s="34">
        <v>574.38</v>
      </c>
      <c r="AB448" s="7">
        <v>574.38</v>
      </c>
      <c r="AC448" s="7">
        <v>1500</v>
      </c>
      <c r="AD448" s="17">
        <v>3999.51</v>
      </c>
      <c r="AE448" s="20"/>
    </row>
    <row r="449" spans="1:31" s="5" customFormat="1" ht="27" customHeight="1">
      <c r="A449" s="10">
        <v>448</v>
      </c>
      <c r="B449" s="34" t="s">
        <v>953</v>
      </c>
      <c r="C449" s="10" t="s">
        <v>954</v>
      </c>
      <c r="D449" s="35"/>
      <c r="E449" s="36">
        <v>45285.735254629602</v>
      </c>
      <c r="F449" s="79">
        <f t="shared" si="53"/>
        <v>45261</v>
      </c>
      <c r="G449" s="36" t="s">
        <v>312</v>
      </c>
      <c r="H449" s="15" t="str">
        <f t="shared" si="54"/>
        <v>IPHONE15</v>
      </c>
      <c r="I449" s="35">
        <v>9999</v>
      </c>
      <c r="J449" s="84">
        <f t="shared" si="55"/>
        <v>0</v>
      </c>
      <c r="K449" s="84">
        <f t="shared" si="56"/>
        <v>0</v>
      </c>
      <c r="L449" s="84">
        <f t="shared" si="57"/>
        <v>0</v>
      </c>
      <c r="M449" s="84">
        <f t="shared" si="58"/>
        <v>0</v>
      </c>
      <c r="N449" s="84">
        <f t="shared" si="59"/>
        <v>1</v>
      </c>
      <c r="O449" s="84">
        <f t="shared" si="60"/>
        <v>0</v>
      </c>
      <c r="P449" s="15">
        <f t="shared" si="61"/>
        <v>4999.4699999999993</v>
      </c>
      <c r="Q449" s="7">
        <v>658.27</v>
      </c>
      <c r="R449" s="34">
        <v>658.27</v>
      </c>
      <c r="S449" s="34">
        <v>658.27</v>
      </c>
      <c r="T449" s="34">
        <v>658.27</v>
      </c>
      <c r="U449" s="34">
        <v>658.27</v>
      </c>
      <c r="V449" s="34">
        <v>658.27</v>
      </c>
      <c r="W449" s="34">
        <v>658.27</v>
      </c>
      <c r="X449" s="34">
        <v>658.27</v>
      </c>
      <c r="Y449" s="34">
        <v>658.27</v>
      </c>
      <c r="Z449" s="34">
        <v>658.27</v>
      </c>
      <c r="AA449" s="34">
        <v>658.27</v>
      </c>
      <c r="AB449" s="7">
        <v>658.27</v>
      </c>
      <c r="AC449" s="7"/>
      <c r="AD449" s="17">
        <v>4999.47</v>
      </c>
      <c r="AE449" s="20"/>
    </row>
    <row r="450" spans="1:31" s="5" customFormat="1" ht="27" customHeight="1">
      <c r="A450" s="10">
        <v>449</v>
      </c>
      <c r="B450" s="34" t="s">
        <v>955</v>
      </c>
      <c r="C450" s="10" t="s">
        <v>956</v>
      </c>
      <c r="D450" s="35"/>
      <c r="E450" s="36">
        <v>45285.7828703704</v>
      </c>
      <c r="F450" s="79">
        <f t="shared" si="53"/>
        <v>45261</v>
      </c>
      <c r="G450" s="36" t="s">
        <v>312</v>
      </c>
      <c r="H450" s="15" t="str">
        <f t="shared" si="54"/>
        <v>IPHONE15</v>
      </c>
      <c r="I450" s="35">
        <v>9999</v>
      </c>
      <c r="J450" s="84">
        <f t="shared" si="55"/>
        <v>0</v>
      </c>
      <c r="K450" s="84">
        <f t="shared" si="56"/>
        <v>0</v>
      </c>
      <c r="L450" s="84">
        <f t="shared" si="57"/>
        <v>1</v>
      </c>
      <c r="M450" s="84">
        <f t="shared" si="58"/>
        <v>0</v>
      </c>
      <c r="N450" s="84">
        <f t="shared" si="59"/>
        <v>0</v>
      </c>
      <c r="O450" s="84">
        <f t="shared" si="60"/>
        <v>0</v>
      </c>
      <c r="P450" s="15" t="str">
        <f t="shared" si="61"/>
        <v/>
      </c>
      <c r="Q450" s="7">
        <v>1</v>
      </c>
      <c r="R450" s="34">
        <v>1172.52</v>
      </c>
      <c r="S450" s="34">
        <v>1172.52</v>
      </c>
      <c r="T450" s="34">
        <v>1172.52</v>
      </c>
      <c r="U450" s="34">
        <v>1172.52</v>
      </c>
      <c r="V450" s="34">
        <v>1172.52</v>
      </c>
      <c r="W450" s="34">
        <v>1172.52</v>
      </c>
      <c r="X450" s="34">
        <v>1172.52</v>
      </c>
      <c r="Y450" s="34">
        <v>1172.52</v>
      </c>
      <c r="Z450" s="34">
        <v>1172.52</v>
      </c>
      <c r="AA450" s="34">
        <v>1172.52</v>
      </c>
      <c r="AB450" s="7">
        <v>1172.52</v>
      </c>
      <c r="AC450" s="7"/>
      <c r="AD450" s="17"/>
      <c r="AE450" s="20"/>
    </row>
    <row r="451" spans="1:31" s="5" customFormat="1" ht="27" customHeight="1">
      <c r="A451" s="10">
        <v>450</v>
      </c>
      <c r="B451" s="34" t="s">
        <v>957</v>
      </c>
      <c r="C451" s="10" t="s">
        <v>958</v>
      </c>
      <c r="D451" s="35"/>
      <c r="E451" s="36">
        <v>45285.8112384259</v>
      </c>
      <c r="F451" s="79">
        <f t="shared" ref="F451:F514" si="62">DATE(YEAR(E451),MONTH(E451),"01")</f>
        <v>45261</v>
      </c>
      <c r="G451" s="36" t="s">
        <v>701</v>
      </c>
      <c r="H451" s="15" t="str">
        <f t="shared" ref="H451:H514" si="63">IF(OR(ISNUMBER(SEARCH("IPHONE14",UPPER(G451))),ISNUMBER(SEARCH("IPHONE 14",UPPER(G451))),ISNUMBER(SEARCH("PHONE 14",UPPER(G451)))),"IPHONE14",IF(OR(ISNUMBER(SEARCH("IPHONE15",UPPER(G451))),ISNUMBER(SEARCH("IPHONE 15",UPPER(G451))),ISNUMBER(SEARCH("PHONE 15",UPPER(G451)))),"IPHONE15", "其他") )</f>
        <v>IPHONE15</v>
      </c>
      <c r="I451" s="35">
        <v>8999</v>
      </c>
      <c r="J451" s="84">
        <f t="shared" ref="J451:J514" si="64">IFERROR(IF(Q451-R451&gt;0,Q451-R451,0),0)</f>
        <v>0</v>
      </c>
      <c r="K451" s="84">
        <f t="shared" ref="K451:K514" si="65">IF(J451&gt;0,1,0)</f>
        <v>0</v>
      </c>
      <c r="L451" s="84">
        <f t="shared" ref="L451:L514" si="66">IF(Q451=1,1,0)</f>
        <v>1</v>
      </c>
      <c r="M451" s="84">
        <f t="shared" ref="M451:M514" si="67">IF(ISBLANK(AC451),0,1)</f>
        <v>0</v>
      </c>
      <c r="N451" s="84">
        <f t="shared" ref="N451:N514" si="68">IF(P451="",0,1)</f>
        <v>0</v>
      </c>
      <c r="O451" s="84">
        <f t="shared" ref="O451:O514" si="69">IF(ISBLANK(W451),1,0)</f>
        <v>0</v>
      </c>
      <c r="P451" s="15" t="str">
        <f t="shared" ref="P451:P514" si="70">IF(I451*1.29-SUM(Q451:AB451)&lt;100,"",I451*1.29-SUM(Q451:AB451))</f>
        <v/>
      </c>
      <c r="Q451" s="7">
        <v>1</v>
      </c>
      <c r="R451" s="34">
        <v>1055.24</v>
      </c>
      <c r="S451" s="34">
        <v>1055.24</v>
      </c>
      <c r="T451" s="34">
        <v>1055.24</v>
      </c>
      <c r="U451" s="34">
        <v>1055.24</v>
      </c>
      <c r="V451" s="34">
        <v>1055.24</v>
      </c>
      <c r="W451" s="34">
        <v>1055.24</v>
      </c>
      <c r="X451" s="34">
        <v>1055.24</v>
      </c>
      <c r="Y451" s="34">
        <v>1055.24</v>
      </c>
      <c r="Z451" s="34">
        <v>1055.24</v>
      </c>
      <c r="AA451" s="34">
        <v>1055.24</v>
      </c>
      <c r="AB451" s="7">
        <v>1055.24</v>
      </c>
      <c r="AC451" s="7"/>
      <c r="AD451" s="17"/>
      <c r="AE451" s="20"/>
    </row>
    <row r="452" spans="1:31" s="5" customFormat="1" ht="27" customHeight="1">
      <c r="A452" s="10">
        <v>451</v>
      </c>
      <c r="B452" s="11" t="s">
        <v>959</v>
      </c>
      <c r="C452" s="12" t="s">
        <v>960</v>
      </c>
      <c r="D452" s="12"/>
      <c r="E452" s="12">
        <v>45286.319120370397</v>
      </c>
      <c r="F452" s="78">
        <f t="shared" si="62"/>
        <v>45261</v>
      </c>
      <c r="G452" s="13" t="s">
        <v>298</v>
      </c>
      <c r="H452" s="15" t="str">
        <f t="shared" si="63"/>
        <v>IPHONE15</v>
      </c>
      <c r="I452" s="13">
        <v>8999</v>
      </c>
      <c r="J452" s="84">
        <f t="shared" si="64"/>
        <v>0</v>
      </c>
      <c r="K452" s="84">
        <f t="shared" si="65"/>
        <v>0</v>
      </c>
      <c r="L452" s="84">
        <f t="shared" si="66"/>
        <v>0</v>
      </c>
      <c r="M452" s="84">
        <f t="shared" si="67"/>
        <v>0</v>
      </c>
      <c r="N452" s="84">
        <f t="shared" si="68"/>
        <v>0</v>
      </c>
      <c r="O452" s="84">
        <f t="shared" si="69"/>
        <v>0</v>
      </c>
      <c r="P452" s="15" t="str">
        <f t="shared" si="70"/>
        <v/>
      </c>
      <c r="Q452" s="7">
        <v>967.39</v>
      </c>
      <c r="R452" s="11">
        <v>967.39</v>
      </c>
      <c r="S452" s="11">
        <v>967.39</v>
      </c>
      <c r="T452" s="11">
        <v>967.39</v>
      </c>
      <c r="U452" s="11">
        <v>967.39</v>
      </c>
      <c r="V452" s="11">
        <v>967.39</v>
      </c>
      <c r="W452" s="11">
        <v>967.39</v>
      </c>
      <c r="X452" s="11">
        <v>967.39</v>
      </c>
      <c r="Y452" s="11">
        <v>967.39</v>
      </c>
      <c r="Z452" s="11">
        <v>967.39</v>
      </c>
      <c r="AA452" s="11">
        <v>967.39</v>
      </c>
      <c r="AB452" s="11">
        <v>967.39</v>
      </c>
      <c r="AC452" s="17"/>
      <c r="AD452" s="17"/>
      <c r="AE452" s="20"/>
    </row>
    <row r="453" spans="1:31" s="5" customFormat="1" ht="27" customHeight="1">
      <c r="A453" s="10">
        <v>452</v>
      </c>
      <c r="B453" s="11" t="s">
        <v>961</v>
      </c>
      <c r="C453" s="12" t="s">
        <v>962</v>
      </c>
      <c r="D453" s="12"/>
      <c r="E453" s="12">
        <v>45286.347974536999</v>
      </c>
      <c r="F453" s="78">
        <f t="shared" si="62"/>
        <v>45261</v>
      </c>
      <c r="G453" s="13" t="s">
        <v>312</v>
      </c>
      <c r="H453" s="15" t="str">
        <f t="shared" si="63"/>
        <v>IPHONE15</v>
      </c>
      <c r="I453" s="13">
        <v>9999</v>
      </c>
      <c r="J453" s="84">
        <f t="shared" si="64"/>
        <v>0</v>
      </c>
      <c r="K453" s="84">
        <f t="shared" si="65"/>
        <v>0</v>
      </c>
      <c r="L453" s="84">
        <f t="shared" si="66"/>
        <v>0</v>
      </c>
      <c r="M453" s="84">
        <f t="shared" si="67"/>
        <v>0</v>
      </c>
      <c r="N453" s="84">
        <f t="shared" si="68"/>
        <v>1</v>
      </c>
      <c r="O453" s="84">
        <f t="shared" si="69"/>
        <v>0</v>
      </c>
      <c r="P453" s="15">
        <f t="shared" si="70"/>
        <v>4999.45</v>
      </c>
      <c r="Q453" s="7">
        <v>65.83</v>
      </c>
      <c r="R453" s="11">
        <v>712.13</v>
      </c>
      <c r="S453" s="11">
        <v>712.13</v>
      </c>
      <c r="T453" s="11">
        <v>712.13</v>
      </c>
      <c r="U453" s="11">
        <v>712.13</v>
      </c>
      <c r="V453" s="11">
        <v>712.13</v>
      </c>
      <c r="W453" s="11">
        <v>712.13</v>
      </c>
      <c r="X453" s="11">
        <v>712.13</v>
      </c>
      <c r="Y453" s="11">
        <v>712.13</v>
      </c>
      <c r="Z453" s="11">
        <v>712.13</v>
      </c>
      <c r="AA453" s="7">
        <v>712.13</v>
      </c>
      <c r="AB453" s="7">
        <v>712.13</v>
      </c>
      <c r="AC453" s="7"/>
      <c r="AD453" s="17">
        <v>4999.47</v>
      </c>
      <c r="AE453" s="20"/>
    </row>
    <row r="454" spans="1:31" s="5" customFormat="1" ht="27" customHeight="1">
      <c r="A454" s="10">
        <v>453</v>
      </c>
      <c r="B454" s="11" t="s">
        <v>963</v>
      </c>
      <c r="C454" s="12" t="s">
        <v>964</v>
      </c>
      <c r="D454" s="12"/>
      <c r="E454" s="12">
        <v>45286.390636574099</v>
      </c>
      <c r="F454" s="78">
        <f t="shared" si="62"/>
        <v>45261</v>
      </c>
      <c r="G454" s="13" t="s">
        <v>312</v>
      </c>
      <c r="H454" s="15" t="str">
        <f t="shared" si="63"/>
        <v>IPHONE15</v>
      </c>
      <c r="I454" s="13">
        <v>9999</v>
      </c>
      <c r="J454" s="84">
        <f t="shared" si="64"/>
        <v>0</v>
      </c>
      <c r="K454" s="84">
        <f t="shared" si="65"/>
        <v>0</v>
      </c>
      <c r="L454" s="84">
        <f t="shared" si="66"/>
        <v>0</v>
      </c>
      <c r="M454" s="84">
        <f t="shared" si="67"/>
        <v>0</v>
      </c>
      <c r="N454" s="84">
        <f t="shared" si="68"/>
        <v>1</v>
      </c>
      <c r="O454" s="84">
        <f t="shared" si="69"/>
        <v>1</v>
      </c>
      <c r="P454" s="15">
        <f t="shared" si="70"/>
        <v>6399.3300000000017</v>
      </c>
      <c r="Q454" s="7">
        <v>1083.23</v>
      </c>
      <c r="R454" s="11">
        <v>1083.23</v>
      </c>
      <c r="S454" s="11">
        <v>1083.23</v>
      </c>
      <c r="T454" s="11">
        <v>1083.23</v>
      </c>
      <c r="U454" s="11">
        <v>1083.23</v>
      </c>
      <c r="V454" s="7">
        <v>1083.23</v>
      </c>
      <c r="W454" s="7"/>
      <c r="X454" s="7"/>
      <c r="Y454" s="7"/>
      <c r="Z454" s="7"/>
      <c r="AA454" s="7"/>
      <c r="AB454" s="7"/>
      <c r="AC454" s="17"/>
      <c r="AD454" s="17">
        <v>6499.32</v>
      </c>
      <c r="AE454" s="20"/>
    </row>
    <row r="455" spans="1:31" s="5" customFormat="1" ht="27" customHeight="1">
      <c r="A455" s="10">
        <v>454</v>
      </c>
      <c r="B455" s="11" t="s">
        <v>965</v>
      </c>
      <c r="C455" s="12" t="s">
        <v>966</v>
      </c>
      <c r="D455" s="12"/>
      <c r="E455" s="12">
        <v>45286.661111111098</v>
      </c>
      <c r="F455" s="78">
        <f t="shared" si="62"/>
        <v>45261</v>
      </c>
      <c r="G455" s="13" t="s">
        <v>312</v>
      </c>
      <c r="H455" s="15" t="str">
        <f t="shared" si="63"/>
        <v>IPHONE15</v>
      </c>
      <c r="I455" s="13">
        <v>9999</v>
      </c>
      <c r="J455" s="84">
        <f t="shared" si="64"/>
        <v>0</v>
      </c>
      <c r="K455" s="84">
        <f t="shared" si="65"/>
        <v>0</v>
      </c>
      <c r="L455" s="84">
        <f t="shared" si="66"/>
        <v>0</v>
      </c>
      <c r="M455" s="84">
        <f t="shared" si="67"/>
        <v>0</v>
      </c>
      <c r="N455" s="84">
        <f t="shared" si="68"/>
        <v>0</v>
      </c>
      <c r="O455" s="84">
        <f t="shared" si="69"/>
        <v>0</v>
      </c>
      <c r="P455" s="15" t="str">
        <f t="shared" si="70"/>
        <v/>
      </c>
      <c r="Q455" s="7">
        <v>1074.8900000000001</v>
      </c>
      <c r="R455" s="11">
        <v>1074.8900000000001</v>
      </c>
      <c r="S455" s="11">
        <v>1074.8900000000001</v>
      </c>
      <c r="T455" s="11">
        <v>1074.8900000000001</v>
      </c>
      <c r="U455" s="11">
        <v>1074.8900000000001</v>
      </c>
      <c r="V455" s="11">
        <v>1074.8900000000001</v>
      </c>
      <c r="W455" s="11">
        <v>1074.8900000000001</v>
      </c>
      <c r="X455" s="11">
        <v>1074.8900000000001</v>
      </c>
      <c r="Y455" s="11">
        <v>1074.8900000000001</v>
      </c>
      <c r="Z455" s="11">
        <v>1074.8900000000001</v>
      </c>
      <c r="AA455" s="11">
        <v>1074.8900000000001</v>
      </c>
      <c r="AB455" s="11">
        <v>1074.8900000000001</v>
      </c>
      <c r="AC455" s="17"/>
      <c r="AD455" s="17"/>
      <c r="AE455" s="20"/>
    </row>
    <row r="456" spans="1:31" s="5" customFormat="1" ht="27" customHeight="1">
      <c r="A456" s="10">
        <v>455</v>
      </c>
      <c r="B456" s="11" t="s">
        <v>967</v>
      </c>
      <c r="C456" s="12" t="s">
        <v>968</v>
      </c>
      <c r="D456" s="12"/>
      <c r="E456" s="12">
        <v>45286.700555555602</v>
      </c>
      <c r="F456" s="78">
        <f t="shared" si="62"/>
        <v>45261</v>
      </c>
      <c r="G456" s="13" t="s">
        <v>969</v>
      </c>
      <c r="H456" s="15" t="str">
        <f t="shared" si="63"/>
        <v>其他</v>
      </c>
      <c r="I456" s="13">
        <v>6999</v>
      </c>
      <c r="J456" s="84">
        <f t="shared" si="64"/>
        <v>0</v>
      </c>
      <c r="K456" s="84">
        <f t="shared" si="65"/>
        <v>0</v>
      </c>
      <c r="L456" s="84">
        <f t="shared" si="66"/>
        <v>0</v>
      </c>
      <c r="M456" s="84">
        <f t="shared" si="67"/>
        <v>0</v>
      </c>
      <c r="N456" s="84">
        <f t="shared" si="68"/>
        <v>1</v>
      </c>
      <c r="O456" s="84">
        <f t="shared" si="69"/>
        <v>0</v>
      </c>
      <c r="P456" s="15">
        <f t="shared" si="70"/>
        <v>3499.4699999999993</v>
      </c>
      <c r="Q456" s="7">
        <v>460.77</v>
      </c>
      <c r="R456" s="11">
        <v>460.77</v>
      </c>
      <c r="S456" s="11">
        <v>460.77</v>
      </c>
      <c r="T456" s="11">
        <v>460.77</v>
      </c>
      <c r="U456" s="11">
        <v>460.77</v>
      </c>
      <c r="V456" s="11">
        <v>460.77</v>
      </c>
      <c r="W456" s="11">
        <v>460.77</v>
      </c>
      <c r="X456" s="11">
        <v>460.77</v>
      </c>
      <c r="Y456" s="11">
        <v>460.77</v>
      </c>
      <c r="Z456" s="11">
        <v>460.77</v>
      </c>
      <c r="AA456" s="11">
        <v>460.77</v>
      </c>
      <c r="AB456" s="7">
        <v>460.77</v>
      </c>
      <c r="AC456" s="17"/>
      <c r="AD456" s="17" t="s">
        <v>970</v>
      </c>
      <c r="AE456" s="20"/>
    </row>
    <row r="457" spans="1:31" s="5" customFormat="1" ht="27" customHeight="1">
      <c r="A457" s="10">
        <v>456</v>
      </c>
      <c r="B457" s="11" t="s">
        <v>971</v>
      </c>
      <c r="C457" s="12" t="s">
        <v>972</v>
      </c>
      <c r="D457" s="12"/>
      <c r="E457" s="12">
        <v>45286.713136574101</v>
      </c>
      <c r="F457" s="78">
        <f t="shared" si="62"/>
        <v>45261</v>
      </c>
      <c r="G457" s="13" t="s">
        <v>312</v>
      </c>
      <c r="H457" s="15" t="str">
        <f t="shared" si="63"/>
        <v>IPHONE15</v>
      </c>
      <c r="I457" s="13">
        <v>9999</v>
      </c>
      <c r="J457" s="84">
        <f t="shared" si="64"/>
        <v>0</v>
      </c>
      <c r="K457" s="84">
        <f t="shared" si="65"/>
        <v>0</v>
      </c>
      <c r="L457" s="84">
        <f t="shared" si="66"/>
        <v>0</v>
      </c>
      <c r="M457" s="84">
        <f t="shared" si="67"/>
        <v>1</v>
      </c>
      <c r="N457" s="84">
        <f t="shared" si="68"/>
        <v>1</v>
      </c>
      <c r="O457" s="84">
        <f t="shared" si="69"/>
        <v>0</v>
      </c>
      <c r="P457" s="15">
        <f t="shared" si="70"/>
        <v>4999.4699999999993</v>
      </c>
      <c r="Q457" s="7">
        <v>658.27</v>
      </c>
      <c r="R457" s="11">
        <v>658.27</v>
      </c>
      <c r="S457" s="11">
        <v>658.27</v>
      </c>
      <c r="T457" s="11">
        <v>658.27</v>
      </c>
      <c r="U457" s="11">
        <v>658.27</v>
      </c>
      <c r="V457" s="11">
        <v>658.27</v>
      </c>
      <c r="W457" s="11">
        <v>658.27</v>
      </c>
      <c r="X457" s="11">
        <v>658.27</v>
      </c>
      <c r="Y457" s="11">
        <v>658.27</v>
      </c>
      <c r="Z457" s="11">
        <v>658.27</v>
      </c>
      <c r="AA457" s="11">
        <v>658.27</v>
      </c>
      <c r="AB457" s="11">
        <v>658.27</v>
      </c>
      <c r="AC457" s="17">
        <v>1500</v>
      </c>
      <c r="AD457" s="17">
        <v>4999.47</v>
      </c>
      <c r="AE457" s="20"/>
    </row>
    <row r="458" spans="1:31" s="5" customFormat="1" ht="27" customHeight="1">
      <c r="A458" s="10">
        <v>457</v>
      </c>
      <c r="B458" s="11" t="s">
        <v>973</v>
      </c>
      <c r="C458" s="12" t="s">
        <v>974</v>
      </c>
      <c r="D458" s="12"/>
      <c r="E458" s="12">
        <v>45286.7583564815</v>
      </c>
      <c r="F458" s="78">
        <f t="shared" si="62"/>
        <v>45261</v>
      </c>
      <c r="G458" s="13" t="s">
        <v>312</v>
      </c>
      <c r="H458" s="15" t="str">
        <f t="shared" si="63"/>
        <v>IPHONE15</v>
      </c>
      <c r="I458" s="13">
        <v>9999</v>
      </c>
      <c r="J458" s="84">
        <f t="shared" si="64"/>
        <v>0</v>
      </c>
      <c r="K458" s="84">
        <f t="shared" si="65"/>
        <v>0</v>
      </c>
      <c r="L458" s="84">
        <f t="shared" si="66"/>
        <v>0</v>
      </c>
      <c r="M458" s="84">
        <f t="shared" si="67"/>
        <v>0</v>
      </c>
      <c r="N458" s="84">
        <f t="shared" si="68"/>
        <v>1</v>
      </c>
      <c r="O458" s="84">
        <f t="shared" si="69"/>
        <v>0</v>
      </c>
      <c r="P458" s="15">
        <f t="shared" si="70"/>
        <v>4999.4699999999993</v>
      </c>
      <c r="Q458" s="7">
        <v>658.27</v>
      </c>
      <c r="R458" s="11">
        <v>658.27</v>
      </c>
      <c r="S458" s="11">
        <v>658.27</v>
      </c>
      <c r="T458" s="11">
        <v>658.27</v>
      </c>
      <c r="U458" s="11">
        <v>658.27</v>
      </c>
      <c r="V458" s="11">
        <v>658.27</v>
      </c>
      <c r="W458" s="11">
        <v>658.27</v>
      </c>
      <c r="X458" s="11">
        <v>658.27</v>
      </c>
      <c r="Y458" s="11">
        <v>658.27</v>
      </c>
      <c r="Z458" s="11">
        <v>658.27</v>
      </c>
      <c r="AA458" s="11">
        <v>658.27</v>
      </c>
      <c r="AB458" s="11">
        <v>658.27</v>
      </c>
      <c r="AC458" s="17"/>
      <c r="AD458" s="17">
        <v>4999.47</v>
      </c>
      <c r="AE458" s="20"/>
    </row>
    <row r="459" spans="1:31" s="5" customFormat="1" ht="27" customHeight="1">
      <c r="A459" s="10">
        <v>458</v>
      </c>
      <c r="B459" s="11" t="s">
        <v>975</v>
      </c>
      <c r="C459" s="12" t="s">
        <v>976</v>
      </c>
      <c r="D459" s="12"/>
      <c r="E459" s="12">
        <v>45286.765914351898</v>
      </c>
      <c r="F459" s="78">
        <f t="shared" si="62"/>
        <v>45261</v>
      </c>
      <c r="G459" s="13" t="s">
        <v>312</v>
      </c>
      <c r="H459" s="15" t="str">
        <f t="shared" si="63"/>
        <v>IPHONE15</v>
      </c>
      <c r="I459" s="13">
        <v>9999</v>
      </c>
      <c r="J459" s="84">
        <f t="shared" si="64"/>
        <v>0</v>
      </c>
      <c r="K459" s="84">
        <f t="shared" si="65"/>
        <v>0</v>
      </c>
      <c r="L459" s="84">
        <f t="shared" si="66"/>
        <v>0</v>
      </c>
      <c r="M459" s="84">
        <f t="shared" si="67"/>
        <v>0</v>
      </c>
      <c r="N459" s="84">
        <f t="shared" si="68"/>
        <v>1</v>
      </c>
      <c r="O459" s="84">
        <f t="shared" si="69"/>
        <v>0</v>
      </c>
      <c r="P459" s="15">
        <f t="shared" si="70"/>
        <v>4999.45</v>
      </c>
      <c r="Q459" s="7">
        <v>65.83</v>
      </c>
      <c r="R459" s="11">
        <v>712.13</v>
      </c>
      <c r="S459" s="11">
        <v>712.13</v>
      </c>
      <c r="T459" s="11">
        <v>712.13</v>
      </c>
      <c r="U459" s="11">
        <v>712.13</v>
      </c>
      <c r="V459" s="11">
        <v>712.13</v>
      </c>
      <c r="W459" s="11">
        <v>712.13</v>
      </c>
      <c r="X459" s="11">
        <v>712.13</v>
      </c>
      <c r="Y459" s="11">
        <v>712.13</v>
      </c>
      <c r="Z459" s="11">
        <v>712.13</v>
      </c>
      <c r="AA459" s="11">
        <v>712.13</v>
      </c>
      <c r="AB459" s="7">
        <v>712.13</v>
      </c>
      <c r="AC459" s="17"/>
      <c r="AD459" s="17">
        <v>4999.47</v>
      </c>
      <c r="AE459" s="20"/>
    </row>
    <row r="460" spans="1:31" s="5" customFormat="1" ht="27" customHeight="1">
      <c r="A460" s="10">
        <v>459</v>
      </c>
      <c r="B460" s="34" t="s">
        <v>977</v>
      </c>
      <c r="C460" s="10" t="s">
        <v>978</v>
      </c>
      <c r="D460" s="35"/>
      <c r="E460" s="36">
        <v>45287.643587963001</v>
      </c>
      <c r="F460" s="79">
        <f t="shared" si="62"/>
        <v>45261</v>
      </c>
      <c r="G460" s="36" t="s">
        <v>312</v>
      </c>
      <c r="H460" s="15" t="str">
        <f t="shared" si="63"/>
        <v>IPHONE15</v>
      </c>
      <c r="I460" s="35">
        <v>9999</v>
      </c>
      <c r="J460" s="84">
        <f t="shared" si="64"/>
        <v>0</v>
      </c>
      <c r="K460" s="84">
        <f t="shared" si="65"/>
        <v>0</v>
      </c>
      <c r="L460" s="84">
        <f t="shared" si="66"/>
        <v>0</v>
      </c>
      <c r="M460" s="84">
        <f t="shared" si="67"/>
        <v>0</v>
      </c>
      <c r="N460" s="84">
        <f t="shared" si="68"/>
        <v>1</v>
      </c>
      <c r="O460" s="84">
        <f t="shared" si="69"/>
        <v>0</v>
      </c>
      <c r="P460" s="15">
        <f t="shared" si="70"/>
        <v>4999.4699999999993</v>
      </c>
      <c r="Q460" s="7">
        <v>658.27</v>
      </c>
      <c r="R460" s="34">
        <v>658.27</v>
      </c>
      <c r="S460" s="34">
        <v>658.27</v>
      </c>
      <c r="T460" s="34">
        <v>658.27</v>
      </c>
      <c r="U460" s="34">
        <v>658.27</v>
      </c>
      <c r="V460" s="34">
        <v>658.27</v>
      </c>
      <c r="W460" s="34">
        <v>658.27</v>
      </c>
      <c r="X460" s="34">
        <v>658.27</v>
      </c>
      <c r="Y460" s="34">
        <v>658.27</v>
      </c>
      <c r="Z460" s="34">
        <v>658.27</v>
      </c>
      <c r="AA460" s="34">
        <v>658.27</v>
      </c>
      <c r="AB460" s="7">
        <v>658.27</v>
      </c>
      <c r="AC460" s="17"/>
      <c r="AD460" s="17">
        <v>4999.47</v>
      </c>
      <c r="AE460" s="20"/>
    </row>
    <row r="461" spans="1:31" s="5" customFormat="1" ht="27" customHeight="1">
      <c r="A461" s="10">
        <v>460</v>
      </c>
      <c r="B461" s="34" t="s">
        <v>979</v>
      </c>
      <c r="C461" s="10" t="s">
        <v>980</v>
      </c>
      <c r="D461" s="35"/>
      <c r="E461" s="36">
        <v>45287.660370370402</v>
      </c>
      <c r="F461" s="79">
        <f t="shared" si="62"/>
        <v>45261</v>
      </c>
      <c r="G461" s="36" t="s">
        <v>312</v>
      </c>
      <c r="H461" s="15" t="str">
        <f t="shared" si="63"/>
        <v>IPHONE15</v>
      </c>
      <c r="I461" s="35">
        <v>9999</v>
      </c>
      <c r="J461" s="84">
        <f t="shared" si="64"/>
        <v>0</v>
      </c>
      <c r="K461" s="84">
        <f t="shared" si="65"/>
        <v>0</v>
      </c>
      <c r="L461" s="84">
        <f t="shared" si="66"/>
        <v>1</v>
      </c>
      <c r="M461" s="84">
        <f t="shared" si="67"/>
        <v>1</v>
      </c>
      <c r="N461" s="84">
        <f t="shared" si="68"/>
        <v>0</v>
      </c>
      <c r="O461" s="84">
        <f t="shared" si="69"/>
        <v>0</v>
      </c>
      <c r="P461" s="15" t="str">
        <f t="shared" si="70"/>
        <v/>
      </c>
      <c r="Q461" s="7">
        <v>1</v>
      </c>
      <c r="R461" s="34">
        <v>1172.52</v>
      </c>
      <c r="S461" s="34">
        <v>1172.52</v>
      </c>
      <c r="T461" s="34">
        <v>1172.52</v>
      </c>
      <c r="U461" s="34">
        <v>1172.52</v>
      </c>
      <c r="V461" s="34">
        <v>1172.52</v>
      </c>
      <c r="W461" s="34">
        <v>1172.52</v>
      </c>
      <c r="X461" s="34">
        <v>1172.52</v>
      </c>
      <c r="Y461" s="34">
        <v>1172.52</v>
      </c>
      <c r="Z461" s="34">
        <v>1172.52</v>
      </c>
      <c r="AA461" s="34">
        <v>1172.52</v>
      </c>
      <c r="AB461" s="34">
        <v>1172.52</v>
      </c>
      <c r="AC461" s="7">
        <v>1500</v>
      </c>
      <c r="AD461" s="17"/>
      <c r="AE461" s="20"/>
    </row>
    <row r="462" spans="1:31" s="5" customFormat="1" ht="27" customHeight="1">
      <c r="A462" s="10">
        <v>461</v>
      </c>
      <c r="B462" s="34" t="s">
        <v>981</v>
      </c>
      <c r="C462" s="10" t="s">
        <v>982</v>
      </c>
      <c r="D462" s="35"/>
      <c r="E462" s="36">
        <v>45287.675023148098</v>
      </c>
      <c r="F462" s="79">
        <f t="shared" si="62"/>
        <v>45261</v>
      </c>
      <c r="G462" s="36" t="s">
        <v>312</v>
      </c>
      <c r="H462" s="15" t="str">
        <f t="shared" si="63"/>
        <v>IPHONE15</v>
      </c>
      <c r="I462" s="35">
        <v>9999</v>
      </c>
      <c r="J462" s="84">
        <f t="shared" si="64"/>
        <v>0</v>
      </c>
      <c r="K462" s="84">
        <f t="shared" si="65"/>
        <v>0</v>
      </c>
      <c r="L462" s="84">
        <f t="shared" si="66"/>
        <v>0</v>
      </c>
      <c r="M462" s="84">
        <f t="shared" si="67"/>
        <v>0</v>
      </c>
      <c r="N462" s="84">
        <f t="shared" si="68"/>
        <v>0</v>
      </c>
      <c r="O462" s="84">
        <f t="shared" si="69"/>
        <v>0</v>
      </c>
      <c r="P462" s="15" t="str">
        <f t="shared" si="70"/>
        <v/>
      </c>
      <c r="Q462" s="7">
        <v>1074.8900000000001</v>
      </c>
      <c r="R462" s="34">
        <v>1074.8900000000001</v>
      </c>
      <c r="S462" s="34">
        <v>1074.8900000000001</v>
      </c>
      <c r="T462" s="34">
        <v>1074.8900000000001</v>
      </c>
      <c r="U462" s="34">
        <v>1074.8900000000001</v>
      </c>
      <c r="V462" s="34">
        <v>1074.8900000000001</v>
      </c>
      <c r="W462" s="34">
        <v>1074.8900000000001</v>
      </c>
      <c r="X462" s="34">
        <v>1074.8900000000001</v>
      </c>
      <c r="Y462" s="34">
        <v>1074.8900000000001</v>
      </c>
      <c r="Z462" s="34">
        <v>1074.8900000000001</v>
      </c>
      <c r="AA462" s="34">
        <v>1074.8900000000001</v>
      </c>
      <c r="AB462" s="34">
        <v>1074.8900000000001</v>
      </c>
      <c r="AC462" s="7"/>
      <c r="AD462" s="17"/>
      <c r="AE462" s="20"/>
    </row>
    <row r="463" spans="1:31" s="5" customFormat="1" ht="27" customHeight="1">
      <c r="A463" s="10">
        <v>462</v>
      </c>
      <c r="B463" s="34" t="s">
        <v>983</v>
      </c>
      <c r="C463" s="10" t="s">
        <v>984</v>
      </c>
      <c r="D463" s="35"/>
      <c r="E463" s="36">
        <v>45287.707638888904</v>
      </c>
      <c r="F463" s="79">
        <f t="shared" si="62"/>
        <v>45261</v>
      </c>
      <c r="G463" s="36" t="s">
        <v>312</v>
      </c>
      <c r="H463" s="15" t="str">
        <f t="shared" si="63"/>
        <v>IPHONE15</v>
      </c>
      <c r="I463" s="35">
        <v>9999</v>
      </c>
      <c r="J463" s="84">
        <f t="shared" si="64"/>
        <v>0</v>
      </c>
      <c r="K463" s="84">
        <f t="shared" si="65"/>
        <v>0</v>
      </c>
      <c r="L463" s="84">
        <f t="shared" si="66"/>
        <v>0</v>
      </c>
      <c r="M463" s="84">
        <f t="shared" si="67"/>
        <v>0</v>
      </c>
      <c r="N463" s="84">
        <f t="shared" si="68"/>
        <v>0</v>
      </c>
      <c r="O463" s="84">
        <f t="shared" si="69"/>
        <v>0</v>
      </c>
      <c r="P463" s="15" t="str">
        <f t="shared" si="70"/>
        <v/>
      </c>
      <c r="Q463" s="7">
        <v>1074.8900000000001</v>
      </c>
      <c r="R463" s="34">
        <v>1074.8900000000001</v>
      </c>
      <c r="S463" s="34">
        <v>1074.8900000000001</v>
      </c>
      <c r="T463" s="34">
        <v>1074.8900000000001</v>
      </c>
      <c r="U463" s="34">
        <v>1074.8900000000001</v>
      </c>
      <c r="V463" s="34">
        <v>1074.8900000000001</v>
      </c>
      <c r="W463" s="34">
        <v>1074.8900000000001</v>
      </c>
      <c r="X463" s="34">
        <v>1074.8900000000001</v>
      </c>
      <c r="Y463" s="34">
        <v>1074.8900000000001</v>
      </c>
      <c r="Z463" s="34">
        <v>1074.8900000000001</v>
      </c>
      <c r="AA463" s="34">
        <v>1074.8900000000001</v>
      </c>
      <c r="AB463" s="7">
        <v>1074.8900000000001</v>
      </c>
      <c r="AC463" s="7"/>
      <c r="AD463" s="17"/>
      <c r="AE463" s="20"/>
    </row>
    <row r="464" spans="1:31" s="5" customFormat="1" ht="27" customHeight="1">
      <c r="A464" s="10">
        <v>463</v>
      </c>
      <c r="B464" s="34" t="s">
        <v>985</v>
      </c>
      <c r="C464" s="10" t="s">
        <v>986</v>
      </c>
      <c r="D464" s="35"/>
      <c r="E464" s="36">
        <v>45287.7113425926</v>
      </c>
      <c r="F464" s="79">
        <f t="shared" si="62"/>
        <v>45261</v>
      </c>
      <c r="G464" s="36" t="s">
        <v>312</v>
      </c>
      <c r="H464" s="15" t="str">
        <f t="shared" si="63"/>
        <v>IPHONE15</v>
      </c>
      <c r="I464" s="35">
        <v>9999</v>
      </c>
      <c r="J464" s="84">
        <f t="shared" si="64"/>
        <v>0</v>
      </c>
      <c r="K464" s="84">
        <f t="shared" si="65"/>
        <v>0</v>
      </c>
      <c r="L464" s="84">
        <f t="shared" si="66"/>
        <v>0</v>
      </c>
      <c r="M464" s="84">
        <f t="shared" si="67"/>
        <v>1</v>
      </c>
      <c r="N464" s="84">
        <f t="shared" si="68"/>
        <v>1</v>
      </c>
      <c r="O464" s="84">
        <f t="shared" si="69"/>
        <v>0</v>
      </c>
      <c r="P464" s="15">
        <f t="shared" si="70"/>
        <v>4999.4699999999993</v>
      </c>
      <c r="Q464" s="7">
        <v>658.27</v>
      </c>
      <c r="R464" s="34">
        <v>658.27</v>
      </c>
      <c r="S464" s="34">
        <v>658.27</v>
      </c>
      <c r="T464" s="34">
        <v>658.27</v>
      </c>
      <c r="U464" s="34">
        <v>658.27</v>
      </c>
      <c r="V464" s="34">
        <v>658.27</v>
      </c>
      <c r="W464" s="34">
        <v>658.27</v>
      </c>
      <c r="X464" s="34">
        <v>658.27</v>
      </c>
      <c r="Y464" s="34">
        <v>658.27</v>
      </c>
      <c r="Z464" s="34">
        <v>658.27</v>
      </c>
      <c r="AA464" s="34">
        <v>658.27</v>
      </c>
      <c r="AB464" s="34">
        <v>658.27</v>
      </c>
      <c r="AC464" s="7">
        <v>1500</v>
      </c>
      <c r="AD464" s="17">
        <v>4999.47</v>
      </c>
      <c r="AE464" s="20"/>
    </row>
    <row r="465" spans="1:31" s="5" customFormat="1" ht="27" customHeight="1">
      <c r="A465" s="10">
        <v>464</v>
      </c>
      <c r="B465" s="34" t="s">
        <v>987</v>
      </c>
      <c r="C465" s="10" t="s">
        <v>988</v>
      </c>
      <c r="D465" s="35"/>
      <c r="E465" s="36">
        <v>45287.720069444404</v>
      </c>
      <c r="F465" s="79">
        <f t="shared" si="62"/>
        <v>45261</v>
      </c>
      <c r="G465" s="36" t="s">
        <v>298</v>
      </c>
      <c r="H465" s="15" t="str">
        <f t="shared" si="63"/>
        <v>IPHONE15</v>
      </c>
      <c r="I465" s="35">
        <v>7999</v>
      </c>
      <c r="J465" s="84">
        <f t="shared" si="64"/>
        <v>0</v>
      </c>
      <c r="K465" s="84">
        <f t="shared" si="65"/>
        <v>0</v>
      </c>
      <c r="L465" s="84">
        <f t="shared" si="66"/>
        <v>0</v>
      </c>
      <c r="M465" s="84">
        <f t="shared" si="67"/>
        <v>0</v>
      </c>
      <c r="N465" s="84">
        <f t="shared" si="68"/>
        <v>0</v>
      </c>
      <c r="O465" s="84">
        <f t="shared" si="69"/>
        <v>0</v>
      </c>
      <c r="P465" s="15" t="str">
        <f t="shared" si="70"/>
        <v/>
      </c>
      <c r="Q465" s="7">
        <v>859.89</v>
      </c>
      <c r="R465" s="34">
        <v>859.89</v>
      </c>
      <c r="S465" s="34">
        <v>859.89</v>
      </c>
      <c r="T465" s="34">
        <v>859.89</v>
      </c>
      <c r="U465" s="34">
        <v>859.89</v>
      </c>
      <c r="V465" s="34">
        <v>859.89</v>
      </c>
      <c r="W465" s="34">
        <v>859.89</v>
      </c>
      <c r="X465" s="34">
        <v>859.89</v>
      </c>
      <c r="Y465" s="34">
        <v>859.89</v>
      </c>
      <c r="Z465" s="34">
        <v>859.89</v>
      </c>
      <c r="AA465" s="34">
        <v>859.89</v>
      </c>
      <c r="AB465" s="34">
        <v>859.89</v>
      </c>
      <c r="AC465" s="7"/>
      <c r="AD465" s="17"/>
      <c r="AE465" s="20"/>
    </row>
    <row r="466" spans="1:31" s="5" customFormat="1" ht="27" customHeight="1">
      <c r="A466" s="10">
        <v>465</v>
      </c>
      <c r="B466" s="34" t="s">
        <v>989</v>
      </c>
      <c r="C466" s="10" t="s">
        <v>990</v>
      </c>
      <c r="D466" s="35"/>
      <c r="E466" s="36">
        <v>45287.728842592602</v>
      </c>
      <c r="F466" s="79">
        <f t="shared" si="62"/>
        <v>45261</v>
      </c>
      <c r="G466" s="36" t="s">
        <v>701</v>
      </c>
      <c r="H466" s="15" t="str">
        <f t="shared" si="63"/>
        <v>IPHONE15</v>
      </c>
      <c r="I466" s="35">
        <v>7999</v>
      </c>
      <c r="J466" s="84">
        <f t="shared" si="64"/>
        <v>0</v>
      </c>
      <c r="K466" s="84">
        <f t="shared" si="65"/>
        <v>0</v>
      </c>
      <c r="L466" s="84">
        <f t="shared" si="66"/>
        <v>1</v>
      </c>
      <c r="M466" s="84">
        <f t="shared" si="67"/>
        <v>1</v>
      </c>
      <c r="N466" s="84">
        <f t="shared" si="68"/>
        <v>1</v>
      </c>
      <c r="O466" s="84">
        <f t="shared" si="69"/>
        <v>0</v>
      </c>
      <c r="P466" s="15">
        <f t="shared" si="70"/>
        <v>2419.4899999999998</v>
      </c>
      <c r="Q466" s="7">
        <v>1</v>
      </c>
      <c r="R466" s="34">
        <v>718.02</v>
      </c>
      <c r="S466" s="34">
        <v>718.02</v>
      </c>
      <c r="T466" s="34">
        <v>718.02</v>
      </c>
      <c r="U466" s="34">
        <v>718.02</v>
      </c>
      <c r="V466" s="34">
        <v>718.02</v>
      </c>
      <c r="W466" s="34">
        <v>718.02</v>
      </c>
      <c r="X466" s="34">
        <v>718.02</v>
      </c>
      <c r="Y466" s="34">
        <v>718.02</v>
      </c>
      <c r="Z466" s="34">
        <v>718.02</v>
      </c>
      <c r="AA466" s="34">
        <v>718.02</v>
      </c>
      <c r="AB466" s="34">
        <v>718.02</v>
      </c>
      <c r="AC466" s="17">
        <v>2000</v>
      </c>
      <c r="AD466" s="17">
        <v>4999.47</v>
      </c>
      <c r="AE466" s="20"/>
    </row>
    <row r="467" spans="1:31" s="5" customFormat="1" ht="27" customHeight="1">
      <c r="A467" s="10">
        <v>466</v>
      </c>
      <c r="B467" s="34" t="s">
        <v>991</v>
      </c>
      <c r="C467" s="10" t="s">
        <v>992</v>
      </c>
      <c r="D467" s="35"/>
      <c r="E467" s="36">
        <v>45287.814699074101</v>
      </c>
      <c r="F467" s="79">
        <f t="shared" si="62"/>
        <v>45261</v>
      </c>
      <c r="G467" s="36" t="s">
        <v>701</v>
      </c>
      <c r="H467" s="15" t="str">
        <f t="shared" si="63"/>
        <v>IPHONE15</v>
      </c>
      <c r="I467" s="35">
        <v>8999</v>
      </c>
      <c r="J467" s="84">
        <f t="shared" si="64"/>
        <v>0</v>
      </c>
      <c r="K467" s="84">
        <f t="shared" si="65"/>
        <v>0</v>
      </c>
      <c r="L467" s="84">
        <f t="shared" si="66"/>
        <v>0</v>
      </c>
      <c r="M467" s="84">
        <f t="shared" si="67"/>
        <v>0</v>
      </c>
      <c r="N467" s="84">
        <f t="shared" si="68"/>
        <v>0</v>
      </c>
      <c r="O467" s="84">
        <f t="shared" si="69"/>
        <v>0</v>
      </c>
      <c r="P467" s="15" t="str">
        <f t="shared" si="70"/>
        <v/>
      </c>
      <c r="Q467" s="7">
        <v>96.74</v>
      </c>
      <c r="R467" s="34">
        <v>1046.54</v>
      </c>
      <c r="S467" s="34">
        <v>1046.54</v>
      </c>
      <c r="T467" s="34">
        <v>1046.54</v>
      </c>
      <c r="U467" s="34">
        <v>1046.54</v>
      </c>
      <c r="V467" s="34">
        <v>1046.54</v>
      </c>
      <c r="W467" s="34">
        <v>1046.54</v>
      </c>
      <c r="X467" s="34">
        <v>1046.54</v>
      </c>
      <c r="Y467" s="34">
        <v>1046.54</v>
      </c>
      <c r="Z467" s="34">
        <v>1046.54</v>
      </c>
      <c r="AA467" s="34">
        <v>1046.54</v>
      </c>
      <c r="AB467" s="7">
        <v>1046.54</v>
      </c>
      <c r="AC467" s="7"/>
      <c r="AD467" s="17"/>
      <c r="AE467" s="20"/>
    </row>
    <row r="468" spans="1:31" s="5" customFormat="1" ht="27" customHeight="1">
      <c r="A468" s="10">
        <v>467</v>
      </c>
      <c r="B468" s="34" t="s">
        <v>993</v>
      </c>
      <c r="C468" s="10" t="s">
        <v>994</v>
      </c>
      <c r="D468" s="35"/>
      <c r="E468" s="36">
        <v>45287.836111111101</v>
      </c>
      <c r="F468" s="79">
        <f t="shared" si="62"/>
        <v>45261</v>
      </c>
      <c r="G468" s="36" t="s">
        <v>312</v>
      </c>
      <c r="H468" s="15" t="str">
        <f t="shared" si="63"/>
        <v>IPHONE15</v>
      </c>
      <c r="I468" s="35">
        <v>9999</v>
      </c>
      <c r="J468" s="84">
        <f t="shared" si="64"/>
        <v>0</v>
      </c>
      <c r="K468" s="84">
        <f t="shared" si="65"/>
        <v>0</v>
      </c>
      <c r="L468" s="84">
        <f t="shared" si="66"/>
        <v>0</v>
      </c>
      <c r="M468" s="84">
        <f t="shared" si="67"/>
        <v>1</v>
      </c>
      <c r="N468" s="84">
        <f t="shared" si="68"/>
        <v>1</v>
      </c>
      <c r="O468" s="84">
        <f t="shared" si="69"/>
        <v>0</v>
      </c>
      <c r="P468" s="15">
        <f t="shared" si="70"/>
        <v>4999.4699999999993</v>
      </c>
      <c r="Q468" s="7">
        <v>658.27</v>
      </c>
      <c r="R468" s="34">
        <v>658.27</v>
      </c>
      <c r="S468" s="34">
        <v>658.27</v>
      </c>
      <c r="T468" s="34">
        <v>658.27</v>
      </c>
      <c r="U468" s="34">
        <v>658.27</v>
      </c>
      <c r="V468" s="34">
        <v>658.27</v>
      </c>
      <c r="W468" s="34">
        <v>658.27</v>
      </c>
      <c r="X468" s="34">
        <v>658.27</v>
      </c>
      <c r="Y468" s="34">
        <v>658.27</v>
      </c>
      <c r="Z468" s="34">
        <v>658.27</v>
      </c>
      <c r="AA468" s="34">
        <v>658.27</v>
      </c>
      <c r="AB468" s="7">
        <v>658.27</v>
      </c>
      <c r="AC468" s="7">
        <v>1500</v>
      </c>
      <c r="AD468" s="17">
        <v>4999.47</v>
      </c>
      <c r="AE468" s="20"/>
    </row>
    <row r="469" spans="1:31" s="5" customFormat="1" ht="27" customHeight="1">
      <c r="A469" s="10">
        <v>468</v>
      </c>
      <c r="B469" s="11" t="s">
        <v>995</v>
      </c>
      <c r="C469" s="12" t="s">
        <v>996</v>
      </c>
      <c r="D469" s="12"/>
      <c r="E469" s="12">
        <v>45288.020439814798</v>
      </c>
      <c r="F469" s="78">
        <f t="shared" si="62"/>
        <v>45261</v>
      </c>
      <c r="G469" s="13" t="s">
        <v>312</v>
      </c>
      <c r="H469" s="15" t="str">
        <f t="shared" si="63"/>
        <v>IPHONE15</v>
      </c>
      <c r="I469" s="13">
        <v>9999</v>
      </c>
      <c r="J469" s="84">
        <f t="shared" si="64"/>
        <v>0</v>
      </c>
      <c r="K469" s="84">
        <f t="shared" si="65"/>
        <v>0</v>
      </c>
      <c r="L469" s="84">
        <f t="shared" si="66"/>
        <v>1</v>
      </c>
      <c r="M469" s="84">
        <f t="shared" si="67"/>
        <v>0</v>
      </c>
      <c r="N469" s="84">
        <f t="shared" si="68"/>
        <v>1</v>
      </c>
      <c r="O469" s="84">
        <f t="shared" si="69"/>
        <v>0</v>
      </c>
      <c r="P469" s="15">
        <f t="shared" si="70"/>
        <v>4999.49</v>
      </c>
      <c r="Q469" s="7">
        <v>1</v>
      </c>
      <c r="R469" s="11">
        <v>718.02</v>
      </c>
      <c r="S469" s="11">
        <v>718.02</v>
      </c>
      <c r="T469" s="11">
        <v>718.02</v>
      </c>
      <c r="U469" s="11">
        <v>718.02</v>
      </c>
      <c r="V469" s="11">
        <v>718.02</v>
      </c>
      <c r="W469" s="11">
        <v>718.02</v>
      </c>
      <c r="X469" s="11">
        <v>718.02</v>
      </c>
      <c r="Y469" s="11">
        <v>718.02</v>
      </c>
      <c r="Z469" s="11">
        <v>718.02</v>
      </c>
      <c r="AA469" s="7">
        <v>718.02</v>
      </c>
      <c r="AB469" s="7">
        <v>718.02</v>
      </c>
      <c r="AC469" s="17"/>
      <c r="AD469" s="17">
        <v>4999.47</v>
      </c>
      <c r="AE469" s="20"/>
    </row>
    <row r="470" spans="1:31" s="5" customFormat="1" ht="27" customHeight="1">
      <c r="A470" s="10">
        <v>469</v>
      </c>
      <c r="B470" s="11" t="s">
        <v>997</v>
      </c>
      <c r="C470" s="12" t="s">
        <v>998</v>
      </c>
      <c r="D470" s="12"/>
      <c r="E470" s="12">
        <v>45288.481064814798</v>
      </c>
      <c r="F470" s="78">
        <f t="shared" si="62"/>
        <v>45261</v>
      </c>
      <c r="G470" s="13" t="s">
        <v>312</v>
      </c>
      <c r="H470" s="15" t="str">
        <f t="shared" si="63"/>
        <v>IPHONE15</v>
      </c>
      <c r="I470" s="13">
        <v>9999</v>
      </c>
      <c r="J470" s="84">
        <f t="shared" si="64"/>
        <v>0</v>
      </c>
      <c r="K470" s="84">
        <f t="shared" si="65"/>
        <v>0</v>
      </c>
      <c r="L470" s="84">
        <f t="shared" si="66"/>
        <v>1</v>
      </c>
      <c r="M470" s="84">
        <f t="shared" si="67"/>
        <v>0</v>
      </c>
      <c r="N470" s="84">
        <f t="shared" si="68"/>
        <v>1</v>
      </c>
      <c r="O470" s="84">
        <f t="shared" si="69"/>
        <v>0</v>
      </c>
      <c r="P470" s="15">
        <f t="shared" si="70"/>
        <v>4999.49</v>
      </c>
      <c r="Q470" s="7">
        <v>1</v>
      </c>
      <c r="R470" s="11">
        <v>718.02</v>
      </c>
      <c r="S470" s="11">
        <v>718.02</v>
      </c>
      <c r="T470" s="11">
        <v>718.02</v>
      </c>
      <c r="U470" s="11">
        <v>718.02</v>
      </c>
      <c r="V470" s="11">
        <v>718.02</v>
      </c>
      <c r="W470" s="11">
        <v>718.02</v>
      </c>
      <c r="X470" s="11">
        <v>718.02</v>
      </c>
      <c r="Y470" s="11">
        <v>718.02</v>
      </c>
      <c r="Z470" s="11">
        <v>718.02</v>
      </c>
      <c r="AA470" s="7">
        <v>718.02</v>
      </c>
      <c r="AB470" s="7">
        <v>718.02</v>
      </c>
      <c r="AC470" s="17"/>
      <c r="AD470" s="17">
        <v>4999.47</v>
      </c>
      <c r="AE470" s="20"/>
    </row>
    <row r="471" spans="1:31" s="5" customFormat="1" ht="27" customHeight="1">
      <c r="A471" s="10">
        <v>470</v>
      </c>
      <c r="B471" s="11" t="s">
        <v>999</v>
      </c>
      <c r="C471" s="12" t="s">
        <v>1000</v>
      </c>
      <c r="D471" s="12"/>
      <c r="E471" s="12">
        <v>45288.495983796303</v>
      </c>
      <c r="F471" s="78">
        <f t="shared" si="62"/>
        <v>45261</v>
      </c>
      <c r="G471" s="13" t="s">
        <v>665</v>
      </c>
      <c r="H471" s="15" t="str">
        <f t="shared" si="63"/>
        <v>IPHONE15</v>
      </c>
      <c r="I471" s="13">
        <v>8999</v>
      </c>
      <c r="J471" s="84">
        <f t="shared" si="64"/>
        <v>0</v>
      </c>
      <c r="K471" s="84">
        <f t="shared" si="65"/>
        <v>0</v>
      </c>
      <c r="L471" s="84">
        <f t="shared" si="66"/>
        <v>0</v>
      </c>
      <c r="M471" s="84">
        <f t="shared" si="67"/>
        <v>0</v>
      </c>
      <c r="N471" s="84">
        <f t="shared" si="68"/>
        <v>0</v>
      </c>
      <c r="O471" s="84">
        <f t="shared" si="69"/>
        <v>0</v>
      </c>
      <c r="P471" s="15" t="str">
        <f t="shared" si="70"/>
        <v/>
      </c>
      <c r="Q471" s="7">
        <v>967.39</v>
      </c>
      <c r="R471" s="11">
        <v>967.39</v>
      </c>
      <c r="S471" s="11">
        <v>967.39</v>
      </c>
      <c r="T471" s="11">
        <v>967.39</v>
      </c>
      <c r="U471" s="11">
        <v>967.39</v>
      </c>
      <c r="V471" s="11">
        <v>967.39</v>
      </c>
      <c r="W471" s="11">
        <v>967.39</v>
      </c>
      <c r="X471" s="11">
        <v>967.39</v>
      </c>
      <c r="Y471" s="11">
        <v>967.39</v>
      </c>
      <c r="Z471" s="11">
        <v>967.39</v>
      </c>
      <c r="AA471" s="11">
        <v>967.39</v>
      </c>
      <c r="AB471" s="11">
        <v>967.39</v>
      </c>
      <c r="AC471" s="17"/>
      <c r="AD471" s="17"/>
      <c r="AE471" s="20"/>
    </row>
    <row r="472" spans="1:31" s="5" customFormat="1" ht="27" customHeight="1">
      <c r="A472" s="10">
        <v>471</v>
      </c>
      <c r="B472" s="11" t="s">
        <v>1001</v>
      </c>
      <c r="C472" s="12" t="s">
        <v>1002</v>
      </c>
      <c r="D472" s="12"/>
      <c r="E472" s="12">
        <v>45288.518425925897</v>
      </c>
      <c r="F472" s="78">
        <f t="shared" si="62"/>
        <v>45261</v>
      </c>
      <c r="G472" s="13" t="s">
        <v>665</v>
      </c>
      <c r="H472" s="15" t="str">
        <f t="shared" si="63"/>
        <v>IPHONE15</v>
      </c>
      <c r="I472" s="13">
        <v>7999</v>
      </c>
      <c r="J472" s="84">
        <f t="shared" si="64"/>
        <v>0</v>
      </c>
      <c r="K472" s="84">
        <f t="shared" si="65"/>
        <v>0</v>
      </c>
      <c r="L472" s="84">
        <f t="shared" si="66"/>
        <v>0</v>
      </c>
      <c r="M472" s="84">
        <f t="shared" si="67"/>
        <v>0</v>
      </c>
      <c r="N472" s="84">
        <f t="shared" si="68"/>
        <v>0</v>
      </c>
      <c r="O472" s="84">
        <f t="shared" si="69"/>
        <v>0</v>
      </c>
      <c r="P472" s="15" t="str">
        <f t="shared" si="70"/>
        <v/>
      </c>
      <c r="Q472" s="7">
        <v>859.89</v>
      </c>
      <c r="R472" s="11">
        <v>859.89</v>
      </c>
      <c r="S472" s="11">
        <v>859.89</v>
      </c>
      <c r="T472" s="11">
        <v>859.89</v>
      </c>
      <c r="U472" s="11">
        <v>859.89</v>
      </c>
      <c r="V472" s="11">
        <v>859.89</v>
      </c>
      <c r="W472" s="11">
        <v>859.89</v>
      </c>
      <c r="X472" s="11">
        <v>859.89</v>
      </c>
      <c r="Y472" s="11">
        <v>859.89</v>
      </c>
      <c r="Z472" s="11">
        <v>859.89</v>
      </c>
      <c r="AA472" s="7">
        <v>859.89</v>
      </c>
      <c r="AB472" s="7">
        <v>859.89</v>
      </c>
      <c r="AC472" s="17"/>
      <c r="AD472" s="17"/>
      <c r="AE472" s="20"/>
    </row>
    <row r="473" spans="1:31" s="5" customFormat="1" ht="27" customHeight="1">
      <c r="A473" s="10">
        <v>472</v>
      </c>
      <c r="B473" s="11" t="s">
        <v>1003</v>
      </c>
      <c r="C473" s="12" t="s">
        <v>1004</v>
      </c>
      <c r="D473" s="12"/>
      <c r="E473" s="12">
        <v>45288.566053240698</v>
      </c>
      <c r="F473" s="78">
        <f t="shared" si="62"/>
        <v>45261</v>
      </c>
      <c r="G473" s="13" t="s">
        <v>665</v>
      </c>
      <c r="H473" s="15" t="str">
        <f t="shared" si="63"/>
        <v>IPHONE15</v>
      </c>
      <c r="I473" s="13">
        <v>8999</v>
      </c>
      <c r="J473" s="84">
        <f t="shared" si="64"/>
        <v>0</v>
      </c>
      <c r="K473" s="84">
        <f t="shared" si="65"/>
        <v>0</v>
      </c>
      <c r="L473" s="84">
        <f t="shared" si="66"/>
        <v>0</v>
      </c>
      <c r="M473" s="84">
        <f t="shared" si="67"/>
        <v>0</v>
      </c>
      <c r="N473" s="84">
        <f t="shared" si="68"/>
        <v>0</v>
      </c>
      <c r="O473" s="84">
        <f t="shared" si="69"/>
        <v>0</v>
      </c>
      <c r="P473" s="15" t="str">
        <f t="shared" si="70"/>
        <v/>
      </c>
      <c r="Q473" s="7">
        <v>967.39</v>
      </c>
      <c r="R473" s="11">
        <v>967.39</v>
      </c>
      <c r="S473" s="11">
        <v>967.39</v>
      </c>
      <c r="T473" s="11">
        <v>967.39</v>
      </c>
      <c r="U473" s="11">
        <v>967.39</v>
      </c>
      <c r="V473" s="11">
        <v>967.39</v>
      </c>
      <c r="W473" s="11">
        <v>967.39</v>
      </c>
      <c r="X473" s="11">
        <v>967.39</v>
      </c>
      <c r="Y473" s="11">
        <v>967.39</v>
      </c>
      <c r="Z473" s="11">
        <v>967.39</v>
      </c>
      <c r="AA473" s="11">
        <v>967.39</v>
      </c>
      <c r="AB473" s="7">
        <v>967.39</v>
      </c>
      <c r="AC473" s="17"/>
      <c r="AD473" s="17"/>
      <c r="AE473" s="20"/>
    </row>
    <row r="474" spans="1:31" s="5" customFormat="1" ht="27" customHeight="1">
      <c r="A474" s="10">
        <v>473</v>
      </c>
      <c r="B474" s="11" t="s">
        <v>1005</v>
      </c>
      <c r="C474" s="12" t="s">
        <v>1006</v>
      </c>
      <c r="D474" s="12"/>
      <c r="E474" s="12">
        <v>45288.5308912037</v>
      </c>
      <c r="F474" s="78">
        <f t="shared" si="62"/>
        <v>45261</v>
      </c>
      <c r="G474" s="13" t="s">
        <v>312</v>
      </c>
      <c r="H474" s="15" t="str">
        <f t="shared" si="63"/>
        <v>IPHONE15</v>
      </c>
      <c r="I474" s="13">
        <v>9999</v>
      </c>
      <c r="J474" s="84">
        <f t="shared" si="64"/>
        <v>0</v>
      </c>
      <c r="K474" s="84">
        <f t="shared" si="65"/>
        <v>0</v>
      </c>
      <c r="L474" s="84">
        <f t="shared" si="66"/>
        <v>0</v>
      </c>
      <c r="M474" s="84">
        <f t="shared" si="67"/>
        <v>0</v>
      </c>
      <c r="N474" s="84">
        <f t="shared" si="68"/>
        <v>0</v>
      </c>
      <c r="O474" s="84">
        <f t="shared" si="69"/>
        <v>0</v>
      </c>
      <c r="P474" s="15" t="str">
        <f t="shared" si="70"/>
        <v/>
      </c>
      <c r="Q474" s="7">
        <v>1074.8900000000001</v>
      </c>
      <c r="R474" s="11">
        <v>1074.8900000000001</v>
      </c>
      <c r="S474" s="11">
        <v>1074.8900000000001</v>
      </c>
      <c r="T474" s="11">
        <v>1074.8900000000001</v>
      </c>
      <c r="U474" s="11">
        <v>1074.8900000000001</v>
      </c>
      <c r="V474" s="11">
        <v>1074.8900000000001</v>
      </c>
      <c r="W474" s="11">
        <v>1074.8900000000001</v>
      </c>
      <c r="X474" s="11">
        <v>1074.8900000000001</v>
      </c>
      <c r="Y474" s="11">
        <v>1074.8900000000001</v>
      </c>
      <c r="Z474" s="11">
        <v>1074.8900000000001</v>
      </c>
      <c r="AA474" s="11">
        <v>1074.8900000000001</v>
      </c>
      <c r="AB474" s="7">
        <v>1074.8900000000001</v>
      </c>
      <c r="AC474" s="17"/>
      <c r="AD474" s="17"/>
      <c r="AE474" s="20"/>
    </row>
    <row r="475" spans="1:31" s="5" customFormat="1" ht="27" customHeight="1">
      <c r="A475" s="10">
        <v>474</v>
      </c>
      <c r="B475" s="11" t="s">
        <v>1007</v>
      </c>
      <c r="C475" s="12" t="s">
        <v>1008</v>
      </c>
      <c r="D475" s="12"/>
      <c r="E475" s="12">
        <v>45288.555381944403</v>
      </c>
      <c r="F475" s="78">
        <f t="shared" si="62"/>
        <v>45261</v>
      </c>
      <c r="G475" s="13" t="s">
        <v>312</v>
      </c>
      <c r="H475" s="15" t="str">
        <f t="shared" si="63"/>
        <v>IPHONE15</v>
      </c>
      <c r="I475" s="13">
        <v>9999</v>
      </c>
      <c r="J475" s="84">
        <f t="shared" si="64"/>
        <v>0</v>
      </c>
      <c r="K475" s="84">
        <f t="shared" si="65"/>
        <v>0</v>
      </c>
      <c r="L475" s="84">
        <f t="shared" si="66"/>
        <v>0</v>
      </c>
      <c r="M475" s="84">
        <f t="shared" si="67"/>
        <v>0</v>
      </c>
      <c r="N475" s="84">
        <f t="shared" si="68"/>
        <v>0</v>
      </c>
      <c r="O475" s="84">
        <f t="shared" si="69"/>
        <v>0</v>
      </c>
      <c r="P475" s="15" t="str">
        <f t="shared" si="70"/>
        <v/>
      </c>
      <c r="Q475" s="7">
        <v>107.49</v>
      </c>
      <c r="R475" s="11">
        <v>1162.8399999999999</v>
      </c>
      <c r="S475" s="11">
        <v>1162.8399999999999</v>
      </c>
      <c r="T475" s="11">
        <v>1162.8399999999999</v>
      </c>
      <c r="U475" s="11">
        <v>1162.8399999999999</v>
      </c>
      <c r="V475" s="11">
        <v>1162.8399999999999</v>
      </c>
      <c r="W475" s="11">
        <v>1162.8399999999999</v>
      </c>
      <c r="X475" s="11">
        <v>1162.8399999999999</v>
      </c>
      <c r="Y475" s="11">
        <v>1162.8399999999999</v>
      </c>
      <c r="Z475" s="11">
        <v>1162.8399999999999</v>
      </c>
      <c r="AA475" s="11">
        <v>1162.8399999999999</v>
      </c>
      <c r="AB475" s="7">
        <v>1162.8399999999999</v>
      </c>
      <c r="AC475" s="17"/>
      <c r="AD475" s="17"/>
      <c r="AE475" s="20"/>
    </row>
    <row r="476" spans="1:31" s="5" customFormat="1" ht="27" customHeight="1">
      <c r="A476" s="10">
        <v>475</v>
      </c>
      <c r="B476" s="11" t="s">
        <v>1009</v>
      </c>
      <c r="C476" s="12" t="s">
        <v>1010</v>
      </c>
      <c r="D476" s="12"/>
      <c r="E476" s="12">
        <v>45288.576562499999</v>
      </c>
      <c r="F476" s="78">
        <f t="shared" si="62"/>
        <v>45261</v>
      </c>
      <c r="G476" s="13" t="s">
        <v>1011</v>
      </c>
      <c r="H476" s="15" t="str">
        <f t="shared" si="63"/>
        <v>IPHONE15</v>
      </c>
      <c r="I476" s="13">
        <v>6999</v>
      </c>
      <c r="J476" s="84">
        <f t="shared" si="64"/>
        <v>0</v>
      </c>
      <c r="K476" s="84">
        <f t="shared" si="65"/>
        <v>0</v>
      </c>
      <c r="L476" s="84">
        <f t="shared" si="66"/>
        <v>0</v>
      </c>
      <c r="M476" s="84">
        <f t="shared" si="67"/>
        <v>0</v>
      </c>
      <c r="N476" s="84">
        <f t="shared" si="68"/>
        <v>1</v>
      </c>
      <c r="O476" s="84">
        <f t="shared" si="69"/>
        <v>0</v>
      </c>
      <c r="P476" s="15">
        <f t="shared" si="70"/>
        <v>3499.4699999999993</v>
      </c>
      <c r="Q476" s="7">
        <v>460.77</v>
      </c>
      <c r="R476" s="11">
        <v>460.77</v>
      </c>
      <c r="S476" s="11">
        <v>460.77</v>
      </c>
      <c r="T476" s="11">
        <v>460.77</v>
      </c>
      <c r="U476" s="11">
        <v>460.77</v>
      </c>
      <c r="V476" s="11">
        <v>460.77</v>
      </c>
      <c r="W476" s="11">
        <v>460.77</v>
      </c>
      <c r="X476" s="11">
        <v>460.77</v>
      </c>
      <c r="Y476" s="11">
        <v>460.77</v>
      </c>
      <c r="Z476" s="11">
        <v>460.77</v>
      </c>
      <c r="AA476" s="11">
        <v>460.77</v>
      </c>
      <c r="AB476" s="7">
        <v>460.77</v>
      </c>
      <c r="AC476" s="17"/>
      <c r="AD476" s="17">
        <v>3499.47</v>
      </c>
      <c r="AE476" s="20"/>
    </row>
    <row r="477" spans="1:31" s="5" customFormat="1" ht="27" customHeight="1">
      <c r="A477" s="10">
        <v>476</v>
      </c>
      <c r="B477" s="11" t="s">
        <v>1012</v>
      </c>
      <c r="C477" s="12" t="s">
        <v>1013</v>
      </c>
      <c r="D477" s="12"/>
      <c r="E477" s="12">
        <v>45288.611400463</v>
      </c>
      <c r="F477" s="78">
        <f t="shared" si="62"/>
        <v>45261</v>
      </c>
      <c r="G477" s="13" t="s">
        <v>312</v>
      </c>
      <c r="H477" s="15" t="str">
        <f t="shared" si="63"/>
        <v>IPHONE15</v>
      </c>
      <c r="I477" s="13">
        <v>9999</v>
      </c>
      <c r="J477" s="84">
        <f t="shared" si="64"/>
        <v>0</v>
      </c>
      <c r="K477" s="84">
        <f t="shared" si="65"/>
        <v>0</v>
      </c>
      <c r="L477" s="84">
        <f t="shared" si="66"/>
        <v>0</v>
      </c>
      <c r="M477" s="84">
        <f t="shared" si="67"/>
        <v>1</v>
      </c>
      <c r="N477" s="84">
        <f t="shared" si="68"/>
        <v>0</v>
      </c>
      <c r="O477" s="84">
        <f t="shared" si="69"/>
        <v>0</v>
      </c>
      <c r="P477" s="15" t="str">
        <f t="shared" si="70"/>
        <v/>
      </c>
      <c r="Q477" s="7">
        <v>1074.8900000000001</v>
      </c>
      <c r="R477" s="11">
        <v>1074.8900000000001</v>
      </c>
      <c r="S477" s="11">
        <v>1074.8900000000001</v>
      </c>
      <c r="T477" s="11">
        <v>1074.8900000000001</v>
      </c>
      <c r="U477" s="11">
        <v>1074.8900000000001</v>
      </c>
      <c r="V477" s="11">
        <v>1074.8900000000001</v>
      </c>
      <c r="W477" s="11">
        <v>1074.8900000000001</v>
      </c>
      <c r="X477" s="11">
        <v>1074.8900000000001</v>
      </c>
      <c r="Y477" s="11">
        <v>1074.8900000000001</v>
      </c>
      <c r="Z477" s="11">
        <v>1074.8900000000001</v>
      </c>
      <c r="AA477" s="11">
        <v>1074.8900000000001</v>
      </c>
      <c r="AB477" s="11">
        <v>1074.8900000000001</v>
      </c>
      <c r="AC477" s="17">
        <v>1500</v>
      </c>
      <c r="AD477" s="17"/>
      <c r="AE477" s="20"/>
    </row>
    <row r="478" spans="1:31" s="5" customFormat="1" ht="27" customHeight="1">
      <c r="A478" s="10">
        <v>477</v>
      </c>
      <c r="B478" s="34" t="s">
        <v>1014</v>
      </c>
      <c r="C478" s="10" t="s">
        <v>1015</v>
      </c>
      <c r="D478" s="35"/>
      <c r="E478" s="36">
        <v>45289.437847222202</v>
      </c>
      <c r="F478" s="79">
        <f t="shared" si="62"/>
        <v>45261</v>
      </c>
      <c r="G478" s="36" t="s">
        <v>1016</v>
      </c>
      <c r="H478" s="15" t="str">
        <f t="shared" si="63"/>
        <v>其他</v>
      </c>
      <c r="I478" s="35">
        <v>6999</v>
      </c>
      <c r="J478" s="84">
        <f t="shared" si="64"/>
        <v>0</v>
      </c>
      <c r="K478" s="84">
        <f t="shared" si="65"/>
        <v>0</v>
      </c>
      <c r="L478" s="84">
        <f t="shared" si="66"/>
        <v>0</v>
      </c>
      <c r="M478" s="84">
        <f t="shared" si="67"/>
        <v>0</v>
      </c>
      <c r="N478" s="84">
        <f t="shared" si="68"/>
        <v>1</v>
      </c>
      <c r="O478" s="84">
        <f t="shared" si="69"/>
        <v>0</v>
      </c>
      <c r="P478" s="15">
        <f t="shared" si="70"/>
        <v>3499.4699999999993</v>
      </c>
      <c r="Q478" s="7">
        <v>460.77</v>
      </c>
      <c r="R478" s="34">
        <v>460.77</v>
      </c>
      <c r="S478" s="34">
        <v>460.77</v>
      </c>
      <c r="T478" s="34">
        <v>460.77</v>
      </c>
      <c r="U478" s="34">
        <v>460.77</v>
      </c>
      <c r="V478" s="34">
        <v>460.77</v>
      </c>
      <c r="W478" s="34">
        <v>460.77</v>
      </c>
      <c r="X478" s="34">
        <v>460.77</v>
      </c>
      <c r="Y478" s="34">
        <v>460.77</v>
      </c>
      <c r="Z478" s="34">
        <v>460.77</v>
      </c>
      <c r="AA478" s="34">
        <v>460.77</v>
      </c>
      <c r="AB478" s="34">
        <v>460.77</v>
      </c>
      <c r="AC478" s="7"/>
      <c r="AD478" s="17">
        <v>3429.48</v>
      </c>
      <c r="AE478" s="20"/>
    </row>
    <row r="479" spans="1:31" s="5" customFormat="1" ht="27" customHeight="1">
      <c r="A479" s="10">
        <v>478</v>
      </c>
      <c r="B479" s="34" t="s">
        <v>1017</v>
      </c>
      <c r="C479" s="10" t="s">
        <v>1018</v>
      </c>
      <c r="D479" s="35"/>
      <c r="E479" s="36">
        <v>45289.449872685203</v>
      </c>
      <c r="F479" s="79">
        <f t="shared" si="62"/>
        <v>45261</v>
      </c>
      <c r="G479" s="36" t="s">
        <v>312</v>
      </c>
      <c r="H479" s="15" t="str">
        <f t="shared" si="63"/>
        <v>IPHONE15</v>
      </c>
      <c r="I479" s="35">
        <v>9999</v>
      </c>
      <c r="J479" s="84">
        <f t="shared" si="64"/>
        <v>0</v>
      </c>
      <c r="K479" s="84">
        <f t="shared" si="65"/>
        <v>0</v>
      </c>
      <c r="L479" s="84">
        <f t="shared" si="66"/>
        <v>0</v>
      </c>
      <c r="M479" s="84">
        <f t="shared" si="67"/>
        <v>0</v>
      </c>
      <c r="N479" s="84">
        <f t="shared" si="68"/>
        <v>1</v>
      </c>
      <c r="O479" s="84">
        <f t="shared" si="69"/>
        <v>0</v>
      </c>
      <c r="P479" s="15">
        <f t="shared" si="70"/>
        <v>4999.4699999999993</v>
      </c>
      <c r="Q479" s="7">
        <v>658.27</v>
      </c>
      <c r="R479" s="34">
        <v>658.27</v>
      </c>
      <c r="S479" s="34">
        <v>658.27</v>
      </c>
      <c r="T479" s="34">
        <v>658.27</v>
      </c>
      <c r="U479" s="34">
        <v>658.27</v>
      </c>
      <c r="V479" s="34">
        <v>658.27</v>
      </c>
      <c r="W479" s="34">
        <v>658.27</v>
      </c>
      <c r="X479" s="34">
        <v>658.27</v>
      </c>
      <c r="Y479" s="34">
        <v>658.27</v>
      </c>
      <c r="Z479" s="34">
        <v>658.27</v>
      </c>
      <c r="AA479" s="34">
        <v>658.27</v>
      </c>
      <c r="AB479" s="7">
        <v>658.27</v>
      </c>
      <c r="AC479" s="7"/>
      <c r="AD479" s="17">
        <v>4999.47</v>
      </c>
      <c r="AE479" s="20"/>
    </row>
    <row r="480" spans="1:31" s="5" customFormat="1" ht="27" customHeight="1">
      <c r="A480" s="10">
        <v>479</v>
      </c>
      <c r="B480" s="34" t="s">
        <v>1019</v>
      </c>
      <c r="C480" s="10" t="s">
        <v>1020</v>
      </c>
      <c r="D480" s="35"/>
      <c r="E480" s="36">
        <v>45289.721192129597</v>
      </c>
      <c r="F480" s="79">
        <f t="shared" si="62"/>
        <v>45261</v>
      </c>
      <c r="G480" s="36" t="s">
        <v>312</v>
      </c>
      <c r="H480" s="15" t="str">
        <f t="shared" si="63"/>
        <v>IPHONE15</v>
      </c>
      <c r="I480" s="35">
        <v>9999</v>
      </c>
      <c r="J480" s="84">
        <f t="shared" si="64"/>
        <v>0</v>
      </c>
      <c r="K480" s="84">
        <f t="shared" si="65"/>
        <v>0</v>
      </c>
      <c r="L480" s="84">
        <f t="shared" si="66"/>
        <v>0</v>
      </c>
      <c r="M480" s="84">
        <f t="shared" si="67"/>
        <v>0</v>
      </c>
      <c r="N480" s="84">
        <f t="shared" si="68"/>
        <v>1</v>
      </c>
      <c r="O480" s="84">
        <f t="shared" si="69"/>
        <v>0</v>
      </c>
      <c r="P480" s="15">
        <f t="shared" si="70"/>
        <v>4999.4699999999993</v>
      </c>
      <c r="Q480" s="7">
        <v>658.27</v>
      </c>
      <c r="R480" s="34">
        <v>658.27</v>
      </c>
      <c r="S480" s="34">
        <v>658.27</v>
      </c>
      <c r="T480" s="34">
        <v>658.27</v>
      </c>
      <c r="U480" s="34">
        <v>658.27</v>
      </c>
      <c r="V480" s="34">
        <v>658.27</v>
      </c>
      <c r="W480" s="34">
        <v>658.27</v>
      </c>
      <c r="X480" s="34">
        <v>658.27</v>
      </c>
      <c r="Y480" s="34">
        <v>658.27</v>
      </c>
      <c r="Z480" s="34">
        <v>658.27</v>
      </c>
      <c r="AA480" s="34">
        <v>658.27</v>
      </c>
      <c r="AB480" s="7">
        <v>658.27</v>
      </c>
      <c r="AC480" s="7"/>
      <c r="AD480" s="17">
        <v>4999.47</v>
      </c>
      <c r="AE480" s="20"/>
    </row>
    <row r="481" spans="1:31" s="5" customFormat="1" ht="27" customHeight="1">
      <c r="A481" s="10">
        <v>480</v>
      </c>
      <c r="B481" s="34" t="s">
        <v>1021</v>
      </c>
      <c r="C481" s="10" t="s">
        <v>1022</v>
      </c>
      <c r="D481" s="35"/>
      <c r="E481" s="36">
        <v>45289.645370370403</v>
      </c>
      <c r="F481" s="79">
        <f t="shared" si="62"/>
        <v>45261</v>
      </c>
      <c r="G481" s="36" t="s">
        <v>312</v>
      </c>
      <c r="H481" s="15" t="str">
        <f t="shared" si="63"/>
        <v>IPHONE15</v>
      </c>
      <c r="I481" s="35">
        <v>9999</v>
      </c>
      <c r="J481" s="84">
        <f t="shared" si="64"/>
        <v>0</v>
      </c>
      <c r="K481" s="84">
        <f t="shared" si="65"/>
        <v>0</v>
      </c>
      <c r="L481" s="84">
        <f t="shared" si="66"/>
        <v>0</v>
      </c>
      <c r="M481" s="84">
        <f t="shared" si="67"/>
        <v>1</v>
      </c>
      <c r="N481" s="84">
        <f t="shared" si="68"/>
        <v>1</v>
      </c>
      <c r="O481" s="84">
        <f t="shared" si="69"/>
        <v>0</v>
      </c>
      <c r="P481" s="15">
        <f t="shared" si="70"/>
        <v>4999.4699999999993</v>
      </c>
      <c r="Q481" s="7">
        <v>658.27</v>
      </c>
      <c r="R481" s="34">
        <v>658.27</v>
      </c>
      <c r="S481" s="34">
        <v>658.27</v>
      </c>
      <c r="T481" s="34">
        <v>658.27</v>
      </c>
      <c r="U481" s="34">
        <v>658.27</v>
      </c>
      <c r="V481" s="34">
        <v>658.27</v>
      </c>
      <c r="W481" s="34">
        <v>658.27</v>
      </c>
      <c r="X481" s="34">
        <v>658.27</v>
      </c>
      <c r="Y481" s="34">
        <v>658.27</v>
      </c>
      <c r="Z481" s="34">
        <v>658.27</v>
      </c>
      <c r="AA481" s="34">
        <v>658.27</v>
      </c>
      <c r="AB481" s="34">
        <v>658.27</v>
      </c>
      <c r="AC481" s="7">
        <v>1000</v>
      </c>
      <c r="AD481" s="17">
        <v>4999.47</v>
      </c>
      <c r="AE481" s="20"/>
    </row>
    <row r="482" spans="1:31" s="5" customFormat="1" ht="27" customHeight="1">
      <c r="A482" s="10">
        <v>481</v>
      </c>
      <c r="B482" s="34" t="s">
        <v>1023</v>
      </c>
      <c r="C482" s="10" t="s">
        <v>1024</v>
      </c>
      <c r="D482" s="35"/>
      <c r="E482" s="36">
        <v>45289.702395833301</v>
      </c>
      <c r="F482" s="79">
        <f t="shared" si="62"/>
        <v>45261</v>
      </c>
      <c r="G482" s="36" t="s">
        <v>665</v>
      </c>
      <c r="H482" s="15" t="str">
        <f t="shared" si="63"/>
        <v>IPHONE15</v>
      </c>
      <c r="I482" s="34">
        <v>7999</v>
      </c>
      <c r="J482" s="84">
        <f t="shared" si="64"/>
        <v>0</v>
      </c>
      <c r="K482" s="84">
        <f t="shared" si="65"/>
        <v>0</v>
      </c>
      <c r="L482" s="84">
        <f t="shared" si="66"/>
        <v>0</v>
      </c>
      <c r="M482" s="84">
        <f t="shared" si="67"/>
        <v>0</v>
      </c>
      <c r="N482" s="84">
        <f t="shared" si="68"/>
        <v>1</v>
      </c>
      <c r="O482" s="84">
        <f t="shared" si="69"/>
        <v>0</v>
      </c>
      <c r="P482" s="15">
        <f t="shared" si="70"/>
        <v>3999.5099999999993</v>
      </c>
      <c r="Q482" s="7">
        <v>526.6</v>
      </c>
      <c r="R482" s="34">
        <v>526.6</v>
      </c>
      <c r="S482" s="34">
        <v>526.6</v>
      </c>
      <c r="T482" s="34">
        <v>526.6</v>
      </c>
      <c r="U482" s="34">
        <v>526.6</v>
      </c>
      <c r="V482" s="34">
        <v>526.6</v>
      </c>
      <c r="W482" s="34">
        <v>526.6</v>
      </c>
      <c r="X482" s="34">
        <v>526.6</v>
      </c>
      <c r="Y482" s="34">
        <v>526.6</v>
      </c>
      <c r="Z482" s="34">
        <v>526.6</v>
      </c>
      <c r="AA482" s="34">
        <v>526.6</v>
      </c>
      <c r="AB482" s="7">
        <v>526.6</v>
      </c>
      <c r="AC482" s="7"/>
      <c r="AD482" s="17">
        <v>3999.51</v>
      </c>
      <c r="AE482" s="20"/>
    </row>
    <row r="483" spans="1:31" s="5" customFormat="1" ht="27" customHeight="1">
      <c r="A483" s="10">
        <v>482</v>
      </c>
      <c r="B483" s="34" t="s">
        <v>1025</v>
      </c>
      <c r="C483" s="10" t="s">
        <v>1026</v>
      </c>
      <c r="D483" s="35"/>
      <c r="E483" s="36">
        <v>45289.813148148103</v>
      </c>
      <c r="F483" s="79">
        <f t="shared" si="62"/>
        <v>45261</v>
      </c>
      <c r="G483" s="36" t="s">
        <v>619</v>
      </c>
      <c r="H483" s="15" t="str">
        <f t="shared" si="63"/>
        <v>IPHONE15</v>
      </c>
      <c r="I483" s="34">
        <v>5999</v>
      </c>
      <c r="J483" s="84">
        <f t="shared" si="64"/>
        <v>0</v>
      </c>
      <c r="K483" s="84">
        <f t="shared" si="65"/>
        <v>0</v>
      </c>
      <c r="L483" s="84">
        <f t="shared" si="66"/>
        <v>0</v>
      </c>
      <c r="M483" s="84">
        <f t="shared" si="67"/>
        <v>1</v>
      </c>
      <c r="N483" s="84">
        <f t="shared" si="68"/>
        <v>0</v>
      </c>
      <c r="O483" s="84">
        <f t="shared" si="69"/>
        <v>0</v>
      </c>
      <c r="P483" s="15" t="str">
        <f t="shared" si="70"/>
        <v/>
      </c>
      <c r="Q483" s="7">
        <v>644.89</v>
      </c>
      <c r="R483" s="34">
        <v>644.89</v>
      </c>
      <c r="S483" s="34">
        <v>644.89</v>
      </c>
      <c r="T483" s="34">
        <v>644.89</v>
      </c>
      <c r="U483" s="34">
        <v>644.89</v>
      </c>
      <c r="V483" s="34">
        <v>644.89</v>
      </c>
      <c r="W483" s="34">
        <v>644.89</v>
      </c>
      <c r="X483" s="34">
        <v>644.89</v>
      </c>
      <c r="Y483" s="34">
        <v>644.89</v>
      </c>
      <c r="Z483" s="34">
        <v>644.89</v>
      </c>
      <c r="AA483" s="34">
        <v>644.89</v>
      </c>
      <c r="AB483" s="34">
        <v>644.89</v>
      </c>
      <c r="AC483" s="7">
        <v>1000</v>
      </c>
      <c r="AD483" s="17"/>
      <c r="AE483" s="20"/>
    </row>
    <row r="484" spans="1:31" s="5" customFormat="1" ht="27" customHeight="1">
      <c r="A484" s="10">
        <v>483</v>
      </c>
      <c r="B484" s="11" t="s">
        <v>1027</v>
      </c>
      <c r="C484" s="12" t="s">
        <v>1028</v>
      </c>
      <c r="D484" s="12"/>
      <c r="E484" s="12">
        <v>45290.518715277802</v>
      </c>
      <c r="F484" s="78">
        <f t="shared" si="62"/>
        <v>45261</v>
      </c>
      <c r="G484" s="13" t="s">
        <v>312</v>
      </c>
      <c r="H484" s="15" t="str">
        <f t="shared" si="63"/>
        <v>IPHONE15</v>
      </c>
      <c r="I484" s="13">
        <v>9999</v>
      </c>
      <c r="J484" s="84">
        <f t="shared" si="64"/>
        <v>0</v>
      </c>
      <c r="K484" s="84">
        <f t="shared" si="65"/>
        <v>0</v>
      </c>
      <c r="L484" s="84">
        <f t="shared" si="66"/>
        <v>0</v>
      </c>
      <c r="M484" s="84">
        <f t="shared" si="67"/>
        <v>0</v>
      </c>
      <c r="N484" s="84">
        <f t="shared" si="68"/>
        <v>1</v>
      </c>
      <c r="O484" s="84">
        <f t="shared" si="69"/>
        <v>0</v>
      </c>
      <c r="P484" s="15">
        <f t="shared" si="70"/>
        <v>4999.4699999999993</v>
      </c>
      <c r="Q484" s="7">
        <v>658.27</v>
      </c>
      <c r="R484" s="11">
        <v>658.27</v>
      </c>
      <c r="S484" s="11">
        <v>658.27</v>
      </c>
      <c r="T484" s="11">
        <v>658.27</v>
      </c>
      <c r="U484" s="11">
        <v>658.27</v>
      </c>
      <c r="V484" s="11">
        <v>658.27</v>
      </c>
      <c r="W484" s="11">
        <v>658.27</v>
      </c>
      <c r="X484" s="11">
        <v>658.27</v>
      </c>
      <c r="Y484" s="11">
        <v>658.27</v>
      </c>
      <c r="Z484" s="11">
        <v>658.27</v>
      </c>
      <c r="AA484" s="11">
        <v>658.27</v>
      </c>
      <c r="AB484" s="7">
        <v>658.27</v>
      </c>
      <c r="AC484" s="17"/>
      <c r="AD484" s="17">
        <v>4999.47</v>
      </c>
      <c r="AE484" s="20"/>
    </row>
    <row r="485" spans="1:31" s="5" customFormat="1" ht="27" customHeight="1">
      <c r="A485" s="10">
        <v>484</v>
      </c>
      <c r="B485" s="11" t="s">
        <v>1029</v>
      </c>
      <c r="C485" s="12" t="s">
        <v>1030</v>
      </c>
      <c r="D485" s="12"/>
      <c r="E485" s="12">
        <v>45290.686469907399</v>
      </c>
      <c r="F485" s="78">
        <f t="shared" si="62"/>
        <v>45261</v>
      </c>
      <c r="G485" s="13" t="s">
        <v>665</v>
      </c>
      <c r="H485" s="15" t="str">
        <f t="shared" si="63"/>
        <v>IPHONE15</v>
      </c>
      <c r="I485" s="13">
        <v>8999</v>
      </c>
      <c r="J485" s="84">
        <f t="shared" si="64"/>
        <v>0</v>
      </c>
      <c r="K485" s="84">
        <f t="shared" si="65"/>
        <v>0</v>
      </c>
      <c r="L485" s="84">
        <f t="shared" si="66"/>
        <v>1</v>
      </c>
      <c r="M485" s="84">
        <f t="shared" si="67"/>
        <v>0</v>
      </c>
      <c r="N485" s="84">
        <f t="shared" si="68"/>
        <v>1</v>
      </c>
      <c r="O485" s="84">
        <f t="shared" si="69"/>
        <v>0</v>
      </c>
      <c r="P485" s="15">
        <f t="shared" si="70"/>
        <v>4499.510000000002</v>
      </c>
      <c r="Q485" s="7">
        <v>1</v>
      </c>
      <c r="R485" s="11">
        <v>646.20000000000005</v>
      </c>
      <c r="S485" s="11">
        <v>646.20000000000005</v>
      </c>
      <c r="T485" s="11">
        <v>646.20000000000005</v>
      </c>
      <c r="U485" s="11">
        <v>646.20000000000005</v>
      </c>
      <c r="V485" s="11">
        <v>646.20000000000005</v>
      </c>
      <c r="W485" s="11">
        <v>646.20000000000005</v>
      </c>
      <c r="X485" s="11">
        <v>646.20000000000005</v>
      </c>
      <c r="Y485" s="11">
        <v>646.20000000000005</v>
      </c>
      <c r="Z485" s="11">
        <v>646.20000000000005</v>
      </c>
      <c r="AA485" s="7">
        <v>646.20000000000005</v>
      </c>
      <c r="AB485" s="7">
        <v>646.20000000000005</v>
      </c>
      <c r="AC485" s="17"/>
      <c r="AD485" s="17">
        <v>4499.55</v>
      </c>
      <c r="AE485" s="20"/>
    </row>
    <row r="486" spans="1:31" s="5" customFormat="1" ht="27" customHeight="1">
      <c r="A486" s="10">
        <v>485</v>
      </c>
      <c r="B486" s="11" t="s">
        <v>1031</v>
      </c>
      <c r="C486" s="12" t="s">
        <v>1032</v>
      </c>
      <c r="D486" s="12"/>
      <c r="E486" s="12">
        <v>45290.705069444397</v>
      </c>
      <c r="F486" s="78">
        <f t="shared" si="62"/>
        <v>45261</v>
      </c>
      <c r="G486" s="13" t="s">
        <v>312</v>
      </c>
      <c r="H486" s="15" t="str">
        <f t="shared" si="63"/>
        <v>IPHONE15</v>
      </c>
      <c r="I486" s="13">
        <v>9999</v>
      </c>
      <c r="J486" s="84">
        <f t="shared" si="64"/>
        <v>0</v>
      </c>
      <c r="K486" s="84">
        <f t="shared" si="65"/>
        <v>0</v>
      </c>
      <c r="L486" s="84">
        <f t="shared" si="66"/>
        <v>0</v>
      </c>
      <c r="M486" s="84">
        <f t="shared" si="67"/>
        <v>0</v>
      </c>
      <c r="N486" s="84">
        <f t="shared" si="68"/>
        <v>0</v>
      </c>
      <c r="O486" s="84">
        <f t="shared" si="69"/>
        <v>0</v>
      </c>
      <c r="P486" s="15" t="str">
        <f t="shared" si="70"/>
        <v/>
      </c>
      <c r="Q486" s="7">
        <v>1074.8900000000001</v>
      </c>
      <c r="R486" s="11">
        <v>1074.8900000000001</v>
      </c>
      <c r="S486" s="11">
        <v>1074.8900000000001</v>
      </c>
      <c r="T486" s="11">
        <v>1074.8900000000001</v>
      </c>
      <c r="U486" s="11">
        <v>1074.8900000000001</v>
      </c>
      <c r="V486" s="11">
        <v>1074.8900000000001</v>
      </c>
      <c r="W486" s="11">
        <v>1074.8900000000001</v>
      </c>
      <c r="X486" s="11">
        <v>1074.8900000000001</v>
      </c>
      <c r="Y486" s="11">
        <v>1074.8900000000001</v>
      </c>
      <c r="Z486" s="11">
        <v>1074.8900000000001</v>
      </c>
      <c r="AA486" s="11">
        <v>1074.8900000000001</v>
      </c>
      <c r="AB486" s="11">
        <v>1074.8900000000001</v>
      </c>
      <c r="AC486" s="17"/>
      <c r="AD486" s="17"/>
      <c r="AE486" s="20"/>
    </row>
    <row r="487" spans="1:31" s="5" customFormat="1" ht="27" customHeight="1">
      <c r="A487" s="10">
        <v>486</v>
      </c>
      <c r="B487" s="11" t="s">
        <v>1033</v>
      </c>
      <c r="C487" s="12" t="s">
        <v>1034</v>
      </c>
      <c r="D487" s="12"/>
      <c r="E487" s="12">
        <v>45290.714351851799</v>
      </c>
      <c r="F487" s="78">
        <f t="shared" si="62"/>
        <v>45261</v>
      </c>
      <c r="G487" s="13" t="s">
        <v>665</v>
      </c>
      <c r="H487" s="15" t="str">
        <f t="shared" si="63"/>
        <v>IPHONE15</v>
      </c>
      <c r="I487" s="13">
        <v>8999</v>
      </c>
      <c r="J487" s="84">
        <f t="shared" si="64"/>
        <v>0</v>
      </c>
      <c r="K487" s="84">
        <f t="shared" si="65"/>
        <v>0</v>
      </c>
      <c r="L487" s="84">
        <f t="shared" si="66"/>
        <v>0</v>
      </c>
      <c r="M487" s="84">
        <f t="shared" si="67"/>
        <v>0</v>
      </c>
      <c r="N487" s="84">
        <f t="shared" si="68"/>
        <v>0</v>
      </c>
      <c r="O487" s="84">
        <f t="shared" si="69"/>
        <v>0</v>
      </c>
      <c r="P487" s="15" t="str">
        <f t="shared" si="70"/>
        <v/>
      </c>
      <c r="Q487" s="7">
        <v>967.39</v>
      </c>
      <c r="R487" s="11">
        <v>967.39</v>
      </c>
      <c r="S487" s="11">
        <v>967.39</v>
      </c>
      <c r="T487" s="11">
        <v>967.39</v>
      </c>
      <c r="U487" s="11">
        <v>967.39</v>
      </c>
      <c r="V487" s="11">
        <v>967.39</v>
      </c>
      <c r="W487" s="11">
        <v>967.39</v>
      </c>
      <c r="X487" s="11">
        <v>967.39</v>
      </c>
      <c r="Y487" s="11">
        <v>967.39</v>
      </c>
      <c r="Z487" s="11">
        <v>967.39</v>
      </c>
      <c r="AA487" s="11">
        <v>967.39</v>
      </c>
      <c r="AB487" s="7">
        <v>967.39</v>
      </c>
      <c r="AC487" s="17"/>
      <c r="AD487" s="17"/>
      <c r="AE487" s="20"/>
    </row>
    <row r="488" spans="1:31" s="5" customFormat="1" ht="27" customHeight="1">
      <c r="A488" s="10">
        <v>487</v>
      </c>
      <c r="B488" s="11" t="s">
        <v>1035</v>
      </c>
      <c r="C488" s="12" t="s">
        <v>1036</v>
      </c>
      <c r="D488" s="12"/>
      <c r="E488" s="12">
        <v>45290.7500462963</v>
      </c>
      <c r="F488" s="78">
        <f t="shared" si="62"/>
        <v>45261</v>
      </c>
      <c r="G488" s="13" t="s">
        <v>312</v>
      </c>
      <c r="H488" s="15" t="str">
        <f t="shared" si="63"/>
        <v>IPHONE15</v>
      </c>
      <c r="I488" s="13">
        <v>11999</v>
      </c>
      <c r="J488" s="84">
        <f t="shared" si="64"/>
        <v>0</v>
      </c>
      <c r="K488" s="84">
        <f t="shared" si="65"/>
        <v>0</v>
      </c>
      <c r="L488" s="84">
        <f t="shared" si="66"/>
        <v>0</v>
      </c>
      <c r="M488" s="84">
        <f t="shared" si="67"/>
        <v>0</v>
      </c>
      <c r="N488" s="84">
        <f t="shared" si="68"/>
        <v>0</v>
      </c>
      <c r="O488" s="84">
        <f t="shared" si="69"/>
        <v>0</v>
      </c>
      <c r="P488" s="15" t="str">
        <f t="shared" si="70"/>
        <v/>
      </c>
      <c r="Q488" s="7">
        <v>1289.8900000000001</v>
      </c>
      <c r="R488" s="11">
        <v>1289.8900000000001</v>
      </c>
      <c r="S488" s="11">
        <v>1289.8900000000001</v>
      </c>
      <c r="T488" s="11">
        <v>1289.8900000000001</v>
      </c>
      <c r="U488" s="11">
        <v>1289.8900000000001</v>
      </c>
      <c r="V488" s="11">
        <v>1289.8900000000001</v>
      </c>
      <c r="W488" s="11">
        <v>1289.8900000000001</v>
      </c>
      <c r="X488" s="11">
        <v>1289.8900000000001</v>
      </c>
      <c r="Y488" s="11">
        <v>1289.8900000000001</v>
      </c>
      <c r="Z488" s="11">
        <v>1289.8900000000001</v>
      </c>
      <c r="AA488" s="11">
        <v>1289.8900000000001</v>
      </c>
      <c r="AB488" s="7">
        <v>1289.8900000000001</v>
      </c>
      <c r="AC488" s="17"/>
      <c r="AD488" s="17"/>
      <c r="AE488" s="20"/>
    </row>
    <row r="489" spans="1:31" s="5" customFormat="1" ht="27" customHeight="1">
      <c r="A489" s="10">
        <v>488</v>
      </c>
      <c r="B489" s="11" t="s">
        <v>1037</v>
      </c>
      <c r="C489" s="12" t="s">
        <v>1038</v>
      </c>
      <c r="D489" s="12"/>
      <c r="E489" s="12">
        <v>45290.844282407401</v>
      </c>
      <c r="F489" s="78">
        <f t="shared" si="62"/>
        <v>45261</v>
      </c>
      <c r="G489" s="13" t="s">
        <v>312</v>
      </c>
      <c r="H489" s="15" t="str">
        <f t="shared" si="63"/>
        <v>IPHONE15</v>
      </c>
      <c r="I489" s="13">
        <v>9999</v>
      </c>
      <c r="J489" s="84">
        <f t="shared" si="64"/>
        <v>0</v>
      </c>
      <c r="K489" s="84">
        <f t="shared" si="65"/>
        <v>0</v>
      </c>
      <c r="L489" s="84">
        <f t="shared" si="66"/>
        <v>0</v>
      </c>
      <c r="M489" s="84">
        <f t="shared" si="67"/>
        <v>0</v>
      </c>
      <c r="N489" s="84">
        <f t="shared" si="68"/>
        <v>1</v>
      </c>
      <c r="O489" s="84">
        <f t="shared" si="69"/>
        <v>0</v>
      </c>
      <c r="P489" s="15">
        <f t="shared" si="70"/>
        <v>4999.4699999999993</v>
      </c>
      <c r="Q489" s="7">
        <v>658.27</v>
      </c>
      <c r="R489" s="11">
        <v>658.27</v>
      </c>
      <c r="S489" s="11">
        <v>658.27</v>
      </c>
      <c r="T489" s="11">
        <v>658.27</v>
      </c>
      <c r="U489" s="11">
        <v>658.27</v>
      </c>
      <c r="V489" s="11">
        <v>658.27</v>
      </c>
      <c r="W489" s="11">
        <v>658.27</v>
      </c>
      <c r="X489" s="11">
        <v>658.27</v>
      </c>
      <c r="Y489" s="11">
        <v>658.27</v>
      </c>
      <c r="Z489" s="11">
        <v>658.27</v>
      </c>
      <c r="AA489" s="11">
        <v>658.27</v>
      </c>
      <c r="AB489" s="7">
        <v>658.27</v>
      </c>
      <c r="AC489" s="17"/>
      <c r="AD489" s="17">
        <v>4999.47</v>
      </c>
      <c r="AE489" s="20"/>
    </row>
    <row r="490" spans="1:31" s="5" customFormat="1" ht="27" customHeight="1">
      <c r="A490" s="10">
        <v>489</v>
      </c>
      <c r="B490" s="7"/>
      <c r="C490" s="7"/>
      <c r="D490" s="7"/>
      <c r="E490" s="7"/>
      <c r="F490" s="80">
        <f t="shared" si="62"/>
        <v>1</v>
      </c>
      <c r="G490" s="7"/>
      <c r="H490" s="15" t="str">
        <f t="shared" si="63"/>
        <v>其他</v>
      </c>
      <c r="I490" s="7"/>
      <c r="J490" s="84">
        <f t="shared" si="64"/>
        <v>0</v>
      </c>
      <c r="K490" s="84">
        <f t="shared" si="65"/>
        <v>0</v>
      </c>
      <c r="L490" s="84">
        <f t="shared" si="66"/>
        <v>0</v>
      </c>
      <c r="M490" s="84">
        <f t="shared" si="67"/>
        <v>0</v>
      </c>
      <c r="N490" s="84">
        <f t="shared" si="68"/>
        <v>0</v>
      </c>
      <c r="O490" s="84">
        <f t="shared" si="69"/>
        <v>1</v>
      </c>
      <c r="P490" s="15" t="str">
        <f t="shared" si="70"/>
        <v/>
      </c>
      <c r="Q490" s="7" t="s">
        <v>1039</v>
      </c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17"/>
      <c r="AD490" s="17"/>
      <c r="AE490" s="20"/>
    </row>
    <row r="491" spans="1:31" s="5" customFormat="1" ht="27" customHeight="1">
      <c r="A491" s="10">
        <v>490</v>
      </c>
      <c r="B491" s="34" t="s">
        <v>1040</v>
      </c>
      <c r="C491" s="10" t="s">
        <v>1041</v>
      </c>
      <c r="D491" s="35"/>
      <c r="E491" s="36">
        <v>45291.387268518498</v>
      </c>
      <c r="F491" s="79">
        <f t="shared" si="62"/>
        <v>45261</v>
      </c>
      <c r="G491" s="36" t="s">
        <v>312</v>
      </c>
      <c r="H491" s="15" t="str">
        <f t="shared" si="63"/>
        <v>IPHONE15</v>
      </c>
      <c r="I491" s="35">
        <v>9999</v>
      </c>
      <c r="J491" s="84">
        <f t="shared" si="64"/>
        <v>0</v>
      </c>
      <c r="K491" s="84">
        <f t="shared" si="65"/>
        <v>0</v>
      </c>
      <c r="L491" s="84">
        <f t="shared" si="66"/>
        <v>0</v>
      </c>
      <c r="M491" s="84">
        <f t="shared" si="67"/>
        <v>0</v>
      </c>
      <c r="N491" s="84">
        <f t="shared" si="68"/>
        <v>1</v>
      </c>
      <c r="O491" s="84">
        <f t="shared" si="69"/>
        <v>0</v>
      </c>
      <c r="P491" s="15">
        <f t="shared" si="70"/>
        <v>4999.4699999999993</v>
      </c>
      <c r="Q491" s="7">
        <v>658.27</v>
      </c>
      <c r="R491" s="34">
        <v>658.27</v>
      </c>
      <c r="S491" s="34">
        <v>658.27</v>
      </c>
      <c r="T491" s="34">
        <v>658.27</v>
      </c>
      <c r="U491" s="34">
        <v>658.27</v>
      </c>
      <c r="V491" s="34">
        <v>658.27</v>
      </c>
      <c r="W491" s="34">
        <v>658.27</v>
      </c>
      <c r="X491" s="34">
        <v>658.27</v>
      </c>
      <c r="Y491" s="34">
        <v>658.27</v>
      </c>
      <c r="Z491" s="34">
        <v>658.27</v>
      </c>
      <c r="AA491" s="34">
        <v>658.27</v>
      </c>
      <c r="AB491" s="7">
        <v>658.27</v>
      </c>
      <c r="AC491" s="17"/>
      <c r="AD491" s="17">
        <v>4999.47</v>
      </c>
      <c r="AE491" s="20"/>
    </row>
    <row r="492" spans="1:31" s="5" customFormat="1" ht="27" customHeight="1">
      <c r="A492" s="10">
        <v>491</v>
      </c>
      <c r="B492" s="34" t="s">
        <v>1042</v>
      </c>
      <c r="C492" s="10" t="s">
        <v>1043</v>
      </c>
      <c r="D492" s="35"/>
      <c r="E492" s="36">
        <v>45291.616932870398</v>
      </c>
      <c r="F492" s="79">
        <f t="shared" si="62"/>
        <v>45261</v>
      </c>
      <c r="G492" s="36" t="s">
        <v>312</v>
      </c>
      <c r="H492" s="15" t="str">
        <f t="shared" si="63"/>
        <v>IPHONE15</v>
      </c>
      <c r="I492" s="35">
        <v>9999</v>
      </c>
      <c r="J492" s="84">
        <f t="shared" si="64"/>
        <v>0</v>
      </c>
      <c r="K492" s="84">
        <f t="shared" si="65"/>
        <v>0</v>
      </c>
      <c r="L492" s="84">
        <f t="shared" si="66"/>
        <v>1</v>
      </c>
      <c r="M492" s="84">
        <f t="shared" si="67"/>
        <v>0</v>
      </c>
      <c r="N492" s="84">
        <f t="shared" si="68"/>
        <v>0</v>
      </c>
      <c r="O492" s="84">
        <f t="shared" si="69"/>
        <v>0</v>
      </c>
      <c r="P492" s="15" t="str">
        <f t="shared" si="70"/>
        <v/>
      </c>
      <c r="Q492" s="7">
        <v>1</v>
      </c>
      <c r="R492" s="34">
        <v>1172.52</v>
      </c>
      <c r="S492" s="34">
        <v>1172.52</v>
      </c>
      <c r="T492" s="34">
        <v>1172.52</v>
      </c>
      <c r="U492" s="34">
        <v>1172.52</v>
      </c>
      <c r="V492" s="34">
        <v>1172.52</v>
      </c>
      <c r="W492" s="34">
        <v>1172.52</v>
      </c>
      <c r="X492" s="34">
        <v>1172.52</v>
      </c>
      <c r="Y492" s="34">
        <v>1172.52</v>
      </c>
      <c r="Z492" s="34">
        <v>1172.52</v>
      </c>
      <c r="AA492" s="7">
        <v>1172.52</v>
      </c>
      <c r="AB492" s="7">
        <v>1172.52</v>
      </c>
      <c r="AC492" s="7"/>
      <c r="AD492" s="17"/>
      <c r="AE492" s="20"/>
    </row>
    <row r="493" spans="1:31" s="5" customFormat="1" ht="27" customHeight="1">
      <c r="A493" s="10">
        <v>492</v>
      </c>
      <c r="B493" s="34" t="s">
        <v>1044</v>
      </c>
      <c r="C493" s="10" t="s">
        <v>1045</v>
      </c>
      <c r="D493" s="35"/>
      <c r="E493" s="36">
        <v>45291.623576388898</v>
      </c>
      <c r="F493" s="79">
        <f t="shared" si="62"/>
        <v>45261</v>
      </c>
      <c r="G493" s="36" t="s">
        <v>312</v>
      </c>
      <c r="H493" s="15" t="str">
        <f t="shared" si="63"/>
        <v>IPHONE15</v>
      </c>
      <c r="I493" s="35">
        <v>9999</v>
      </c>
      <c r="J493" s="84">
        <f t="shared" si="64"/>
        <v>0</v>
      </c>
      <c r="K493" s="84">
        <f t="shared" si="65"/>
        <v>0</v>
      </c>
      <c r="L493" s="84">
        <f t="shared" si="66"/>
        <v>1</v>
      </c>
      <c r="M493" s="84">
        <f t="shared" si="67"/>
        <v>1</v>
      </c>
      <c r="N493" s="84">
        <f t="shared" si="68"/>
        <v>1</v>
      </c>
      <c r="O493" s="84">
        <f t="shared" si="69"/>
        <v>0</v>
      </c>
      <c r="P493" s="15">
        <f t="shared" si="70"/>
        <v>4999.49</v>
      </c>
      <c r="Q493" s="7">
        <v>1</v>
      </c>
      <c r="R493" s="34">
        <v>718.02</v>
      </c>
      <c r="S493" s="34">
        <v>718.02</v>
      </c>
      <c r="T493" s="34">
        <v>718.02</v>
      </c>
      <c r="U493" s="34">
        <v>718.02</v>
      </c>
      <c r="V493" s="34">
        <v>718.02</v>
      </c>
      <c r="W493" s="34">
        <v>718.02</v>
      </c>
      <c r="X493" s="34">
        <v>718.02</v>
      </c>
      <c r="Y493" s="34">
        <v>718.02</v>
      </c>
      <c r="Z493" s="34">
        <v>718.02</v>
      </c>
      <c r="AA493" s="34">
        <v>718.02</v>
      </c>
      <c r="AB493" s="34">
        <v>718.02</v>
      </c>
      <c r="AC493" s="7">
        <v>1500</v>
      </c>
      <c r="AD493" s="17">
        <v>4999.47</v>
      </c>
      <c r="AE493" s="20"/>
    </row>
    <row r="494" spans="1:31" s="5" customFormat="1" ht="27" customHeight="1">
      <c r="A494" s="10">
        <v>493</v>
      </c>
      <c r="B494" s="34" t="s">
        <v>1046</v>
      </c>
      <c r="C494" s="10" t="s">
        <v>1047</v>
      </c>
      <c r="D494" s="35"/>
      <c r="E494" s="36">
        <v>45291.667905092603</v>
      </c>
      <c r="F494" s="79">
        <f t="shared" si="62"/>
        <v>45261</v>
      </c>
      <c r="G494" s="36" t="s">
        <v>1016</v>
      </c>
      <c r="H494" s="15" t="str">
        <f t="shared" si="63"/>
        <v>其他</v>
      </c>
      <c r="I494" s="35">
        <v>6999</v>
      </c>
      <c r="J494" s="84">
        <f t="shared" si="64"/>
        <v>0</v>
      </c>
      <c r="K494" s="84">
        <f t="shared" si="65"/>
        <v>0</v>
      </c>
      <c r="L494" s="84">
        <f t="shared" si="66"/>
        <v>0</v>
      </c>
      <c r="M494" s="84">
        <f t="shared" si="67"/>
        <v>1</v>
      </c>
      <c r="N494" s="84">
        <f t="shared" si="68"/>
        <v>1</v>
      </c>
      <c r="O494" s="84">
        <f t="shared" si="69"/>
        <v>0</v>
      </c>
      <c r="P494" s="15">
        <f t="shared" si="70"/>
        <v>3499.4699999999993</v>
      </c>
      <c r="Q494" s="7">
        <v>460.77</v>
      </c>
      <c r="R494" s="34">
        <v>460.77</v>
      </c>
      <c r="S494" s="34">
        <v>460.77</v>
      </c>
      <c r="T494" s="34">
        <v>460.77</v>
      </c>
      <c r="U494" s="34">
        <v>460.77</v>
      </c>
      <c r="V494" s="34">
        <v>460.77</v>
      </c>
      <c r="W494" s="34">
        <v>460.77</v>
      </c>
      <c r="X494" s="34">
        <v>460.77</v>
      </c>
      <c r="Y494" s="34">
        <v>460.77</v>
      </c>
      <c r="Z494" s="34">
        <v>460.77</v>
      </c>
      <c r="AA494" s="34">
        <v>460.77</v>
      </c>
      <c r="AB494" s="34">
        <v>460.77</v>
      </c>
      <c r="AC494" s="7">
        <v>1200</v>
      </c>
      <c r="AD494" s="17">
        <v>3429.48</v>
      </c>
      <c r="AE494" s="20"/>
    </row>
    <row r="495" spans="1:31" s="5" customFormat="1" ht="27" customHeight="1">
      <c r="A495" s="10">
        <v>494</v>
      </c>
      <c r="B495" s="34" t="s">
        <v>1048</v>
      </c>
      <c r="C495" s="10" t="s">
        <v>1049</v>
      </c>
      <c r="D495" s="35"/>
      <c r="E495" s="36">
        <v>45291.6827430556</v>
      </c>
      <c r="F495" s="79">
        <f t="shared" si="62"/>
        <v>45261</v>
      </c>
      <c r="G495" s="36" t="s">
        <v>312</v>
      </c>
      <c r="H495" s="15" t="str">
        <f t="shared" si="63"/>
        <v>IPHONE15</v>
      </c>
      <c r="I495" s="35">
        <v>9999</v>
      </c>
      <c r="J495" s="84">
        <f t="shared" si="64"/>
        <v>0</v>
      </c>
      <c r="K495" s="84">
        <f t="shared" si="65"/>
        <v>0</v>
      </c>
      <c r="L495" s="84">
        <f t="shared" si="66"/>
        <v>1</v>
      </c>
      <c r="M495" s="84">
        <f t="shared" si="67"/>
        <v>0</v>
      </c>
      <c r="N495" s="84">
        <f t="shared" si="68"/>
        <v>0</v>
      </c>
      <c r="O495" s="84">
        <f t="shared" si="69"/>
        <v>0</v>
      </c>
      <c r="P495" s="15" t="str">
        <f t="shared" si="70"/>
        <v/>
      </c>
      <c r="Q495" s="7">
        <v>1</v>
      </c>
      <c r="R495" s="34">
        <v>1172.52</v>
      </c>
      <c r="S495" s="34">
        <v>1172.52</v>
      </c>
      <c r="T495" s="34">
        <v>1172.52</v>
      </c>
      <c r="U495" s="34">
        <v>1172.52</v>
      </c>
      <c r="V495" s="34">
        <v>1172.52</v>
      </c>
      <c r="W495" s="34">
        <v>1172.52</v>
      </c>
      <c r="X495" s="34">
        <v>1172.52</v>
      </c>
      <c r="Y495" s="34">
        <v>1172.52</v>
      </c>
      <c r="Z495" s="34">
        <v>1172.52</v>
      </c>
      <c r="AA495" s="7">
        <v>1172.52</v>
      </c>
      <c r="AB495" s="7">
        <v>1172.52</v>
      </c>
      <c r="AC495" s="7"/>
      <c r="AD495" s="17"/>
      <c r="AE495" s="20"/>
    </row>
    <row r="496" spans="1:31" s="5" customFormat="1" ht="27" customHeight="1">
      <c r="A496" s="10">
        <v>495</v>
      </c>
      <c r="B496" s="34" t="s">
        <v>1050</v>
      </c>
      <c r="C496" s="10" t="s">
        <v>1051</v>
      </c>
      <c r="D496" s="35"/>
      <c r="E496" s="36">
        <v>45291.695648148103</v>
      </c>
      <c r="F496" s="79">
        <f t="shared" si="62"/>
        <v>45261</v>
      </c>
      <c r="G496" s="36" t="s">
        <v>665</v>
      </c>
      <c r="H496" s="15" t="str">
        <f t="shared" si="63"/>
        <v>IPHONE15</v>
      </c>
      <c r="I496" s="35">
        <v>8999</v>
      </c>
      <c r="J496" s="84">
        <f t="shared" si="64"/>
        <v>0</v>
      </c>
      <c r="K496" s="84">
        <f t="shared" si="65"/>
        <v>0</v>
      </c>
      <c r="L496" s="84">
        <f t="shared" si="66"/>
        <v>0</v>
      </c>
      <c r="M496" s="84">
        <f t="shared" si="67"/>
        <v>0</v>
      </c>
      <c r="N496" s="84">
        <f t="shared" si="68"/>
        <v>1</v>
      </c>
      <c r="O496" s="84">
        <f t="shared" si="69"/>
        <v>0</v>
      </c>
      <c r="P496" s="15">
        <f t="shared" si="70"/>
        <v>4499.55</v>
      </c>
      <c r="Q496" s="7">
        <v>592.42999999999995</v>
      </c>
      <c r="R496" s="34">
        <v>592.42999999999995</v>
      </c>
      <c r="S496" s="34">
        <v>592.42999999999995</v>
      </c>
      <c r="T496" s="34">
        <v>592.42999999999995</v>
      </c>
      <c r="U496" s="34">
        <v>592.42999999999995</v>
      </c>
      <c r="V496" s="34">
        <v>592.42999999999995</v>
      </c>
      <c r="W496" s="34">
        <v>592.42999999999995</v>
      </c>
      <c r="X496" s="34">
        <v>592.42999999999995</v>
      </c>
      <c r="Y496" s="34">
        <v>592.42999999999995</v>
      </c>
      <c r="Z496" s="34">
        <v>592.42999999999995</v>
      </c>
      <c r="AA496" s="34">
        <v>592.42999999999995</v>
      </c>
      <c r="AB496" s="7">
        <v>592.42999999999995</v>
      </c>
      <c r="AC496" s="7"/>
      <c r="AD496" s="17">
        <v>4499.55</v>
      </c>
      <c r="AE496" s="20"/>
    </row>
    <row r="497" spans="1:31" s="5" customFormat="1" ht="27" customHeight="1">
      <c r="A497" s="10">
        <v>496</v>
      </c>
      <c r="B497" s="34" t="s">
        <v>1052</v>
      </c>
      <c r="C497" s="10" t="s">
        <v>1053</v>
      </c>
      <c r="D497" s="35"/>
      <c r="E497" s="36">
        <v>45291.736886574101</v>
      </c>
      <c r="F497" s="79">
        <f t="shared" si="62"/>
        <v>45261</v>
      </c>
      <c r="G497" s="36" t="s">
        <v>312</v>
      </c>
      <c r="H497" s="15" t="str">
        <f t="shared" si="63"/>
        <v>IPHONE15</v>
      </c>
      <c r="I497" s="35">
        <v>9999</v>
      </c>
      <c r="J497" s="84">
        <f t="shared" si="64"/>
        <v>0</v>
      </c>
      <c r="K497" s="84">
        <f t="shared" si="65"/>
        <v>0</v>
      </c>
      <c r="L497" s="84">
        <f t="shared" si="66"/>
        <v>0</v>
      </c>
      <c r="M497" s="84">
        <f t="shared" si="67"/>
        <v>0</v>
      </c>
      <c r="N497" s="84">
        <f t="shared" si="68"/>
        <v>1</v>
      </c>
      <c r="O497" s="84">
        <f t="shared" si="69"/>
        <v>0</v>
      </c>
      <c r="P497" s="15">
        <f t="shared" si="70"/>
        <v>4999.4699999999993</v>
      </c>
      <c r="Q497" s="7">
        <v>658.27</v>
      </c>
      <c r="R497" s="34">
        <v>658.27</v>
      </c>
      <c r="S497" s="34">
        <v>658.27</v>
      </c>
      <c r="T497" s="34">
        <v>658.27</v>
      </c>
      <c r="U497" s="34">
        <v>658.27</v>
      </c>
      <c r="V497" s="34">
        <v>658.27</v>
      </c>
      <c r="W497" s="34">
        <v>658.27</v>
      </c>
      <c r="X497" s="34">
        <v>658.27</v>
      </c>
      <c r="Y497" s="34">
        <v>658.27</v>
      </c>
      <c r="Z497" s="34">
        <v>658.27</v>
      </c>
      <c r="AA497" s="34">
        <v>658.27</v>
      </c>
      <c r="AB497" s="34">
        <v>658.27</v>
      </c>
      <c r="AC497" s="7"/>
      <c r="AD497" s="17">
        <v>4999.47</v>
      </c>
      <c r="AE497" s="20"/>
    </row>
    <row r="498" spans="1:31" s="5" customFormat="1" ht="27" customHeight="1">
      <c r="A498" s="10">
        <v>497</v>
      </c>
      <c r="B498" s="34" t="s">
        <v>1054</v>
      </c>
      <c r="C498" s="10" t="s">
        <v>1055</v>
      </c>
      <c r="D498" s="35"/>
      <c r="E498" s="36">
        <v>45291.406979166699</v>
      </c>
      <c r="F498" s="79">
        <f t="shared" si="62"/>
        <v>45261</v>
      </c>
      <c r="G498" s="36" t="s">
        <v>1016</v>
      </c>
      <c r="H498" s="15" t="str">
        <f t="shared" si="63"/>
        <v>其他</v>
      </c>
      <c r="I498" s="35">
        <v>6999</v>
      </c>
      <c r="J498" s="84">
        <f t="shared" si="64"/>
        <v>0</v>
      </c>
      <c r="K498" s="84">
        <f t="shared" si="65"/>
        <v>0</v>
      </c>
      <c r="L498" s="84">
        <f t="shared" si="66"/>
        <v>0</v>
      </c>
      <c r="M498" s="84">
        <f t="shared" si="67"/>
        <v>0</v>
      </c>
      <c r="N498" s="84">
        <f t="shared" si="68"/>
        <v>1</v>
      </c>
      <c r="O498" s="84">
        <f t="shared" si="69"/>
        <v>0</v>
      </c>
      <c r="P498" s="15">
        <f t="shared" si="70"/>
        <v>3499.4699999999993</v>
      </c>
      <c r="Q498" s="7">
        <v>460.77</v>
      </c>
      <c r="R498" s="34">
        <v>460.77</v>
      </c>
      <c r="S498" s="34">
        <v>460.77</v>
      </c>
      <c r="T498" s="34">
        <v>460.77</v>
      </c>
      <c r="U498" s="34">
        <v>460.77</v>
      </c>
      <c r="V498" s="34">
        <v>460.77</v>
      </c>
      <c r="W498" s="34">
        <v>460.77</v>
      </c>
      <c r="X498" s="34">
        <v>460.77</v>
      </c>
      <c r="Y498" s="34">
        <v>460.77</v>
      </c>
      <c r="Z498" s="34">
        <v>460.77</v>
      </c>
      <c r="AA498" s="34">
        <v>460.77</v>
      </c>
      <c r="AB498" s="7">
        <v>460.77</v>
      </c>
      <c r="AC498" s="7"/>
      <c r="AD498" s="17">
        <v>3429.48</v>
      </c>
      <c r="AE498" s="20"/>
    </row>
    <row r="499" spans="1:31" s="5" customFormat="1" ht="27" customHeight="1">
      <c r="A499" s="10">
        <v>498</v>
      </c>
      <c r="B499" s="11" t="s">
        <v>1056</v>
      </c>
      <c r="C499" s="12" t="s">
        <v>1057</v>
      </c>
      <c r="D499" s="12"/>
      <c r="E499" s="12">
        <v>45293.528460648202</v>
      </c>
      <c r="F499" s="78">
        <f t="shared" si="62"/>
        <v>45292</v>
      </c>
      <c r="G499" s="13" t="s">
        <v>312</v>
      </c>
      <c r="H499" s="15" t="str">
        <f t="shared" si="63"/>
        <v>IPHONE15</v>
      </c>
      <c r="I499" s="13">
        <v>9999</v>
      </c>
      <c r="J499" s="84">
        <f t="shared" si="64"/>
        <v>0</v>
      </c>
      <c r="K499" s="84">
        <f t="shared" si="65"/>
        <v>0</v>
      </c>
      <c r="L499" s="84">
        <f t="shared" si="66"/>
        <v>0</v>
      </c>
      <c r="M499" s="84">
        <f t="shared" si="67"/>
        <v>1</v>
      </c>
      <c r="N499" s="84">
        <f t="shared" si="68"/>
        <v>0</v>
      </c>
      <c r="O499" s="84">
        <f t="shared" si="69"/>
        <v>0</v>
      </c>
      <c r="P499" s="15" t="str">
        <f t="shared" si="70"/>
        <v/>
      </c>
      <c r="Q499" s="7">
        <v>1074.8900000000001</v>
      </c>
      <c r="R499" s="11">
        <v>1074.8900000000001</v>
      </c>
      <c r="S499" s="11">
        <v>1074.8900000000001</v>
      </c>
      <c r="T499" s="11">
        <v>1074.8900000000001</v>
      </c>
      <c r="U499" s="11">
        <v>1074.8900000000001</v>
      </c>
      <c r="V499" s="11">
        <v>1074.8900000000001</v>
      </c>
      <c r="W499" s="11">
        <v>1074.8900000000001</v>
      </c>
      <c r="X499" s="11">
        <v>1074.8900000000001</v>
      </c>
      <c r="Y499" s="11">
        <v>1074.8900000000001</v>
      </c>
      <c r="Z499" s="11">
        <v>1074.8900000000001</v>
      </c>
      <c r="AA499" s="11">
        <v>1074.8900000000001</v>
      </c>
      <c r="AB499" s="11">
        <v>1074.8900000000001</v>
      </c>
      <c r="AC499" s="17">
        <v>2000</v>
      </c>
      <c r="AD499" s="17"/>
      <c r="AE499" s="20"/>
    </row>
    <row r="500" spans="1:31" s="5" customFormat="1" ht="27" customHeight="1">
      <c r="A500" s="10">
        <v>499</v>
      </c>
      <c r="B500" s="11" t="s">
        <v>1058</v>
      </c>
      <c r="C500" s="12" t="s">
        <v>1059</v>
      </c>
      <c r="D500" s="12"/>
      <c r="E500" s="12">
        <v>45293.592152777797</v>
      </c>
      <c r="F500" s="78">
        <f t="shared" si="62"/>
        <v>45292</v>
      </c>
      <c r="G500" s="13" t="s">
        <v>312</v>
      </c>
      <c r="H500" s="15" t="str">
        <f t="shared" si="63"/>
        <v>IPHONE15</v>
      </c>
      <c r="I500" s="13">
        <v>9999</v>
      </c>
      <c r="J500" s="84">
        <f t="shared" si="64"/>
        <v>0</v>
      </c>
      <c r="K500" s="84">
        <f t="shared" si="65"/>
        <v>0</v>
      </c>
      <c r="L500" s="84">
        <f t="shared" si="66"/>
        <v>0</v>
      </c>
      <c r="M500" s="84">
        <f t="shared" si="67"/>
        <v>0</v>
      </c>
      <c r="N500" s="84">
        <f t="shared" si="68"/>
        <v>0</v>
      </c>
      <c r="O500" s="84">
        <f t="shared" si="69"/>
        <v>0</v>
      </c>
      <c r="P500" s="15" t="str">
        <f t="shared" si="70"/>
        <v/>
      </c>
      <c r="Q500" s="7">
        <v>1074.8900000000001</v>
      </c>
      <c r="R500" s="11">
        <v>1074.8900000000001</v>
      </c>
      <c r="S500" s="11">
        <v>1074.8900000000001</v>
      </c>
      <c r="T500" s="11">
        <v>1074.8900000000001</v>
      </c>
      <c r="U500" s="11">
        <v>1074.8900000000001</v>
      </c>
      <c r="V500" s="11">
        <v>1074.8900000000001</v>
      </c>
      <c r="W500" s="11">
        <v>1074.8900000000001</v>
      </c>
      <c r="X500" s="11">
        <v>1074.8900000000001</v>
      </c>
      <c r="Y500" s="11">
        <v>1074.8900000000001</v>
      </c>
      <c r="Z500" s="11">
        <v>1074.8900000000001</v>
      </c>
      <c r="AA500" s="11">
        <v>1074.8900000000001</v>
      </c>
      <c r="AB500" s="7">
        <v>1074.8900000000001</v>
      </c>
      <c r="AC500" s="17"/>
      <c r="AD500" s="17"/>
      <c r="AE500" s="20"/>
    </row>
    <row r="501" spans="1:31" s="5" customFormat="1" ht="27" customHeight="1">
      <c r="A501" s="10">
        <v>500</v>
      </c>
      <c r="B501" s="11" t="s">
        <v>1060</v>
      </c>
      <c r="C501" s="12" t="s">
        <v>1061</v>
      </c>
      <c r="D501" s="12"/>
      <c r="E501" s="12">
        <v>45293.594456018502</v>
      </c>
      <c r="F501" s="78">
        <f t="shared" si="62"/>
        <v>45292</v>
      </c>
      <c r="G501" s="13" t="s">
        <v>665</v>
      </c>
      <c r="H501" s="15" t="str">
        <f t="shared" si="63"/>
        <v>IPHONE15</v>
      </c>
      <c r="I501" s="13">
        <v>7999</v>
      </c>
      <c r="J501" s="84">
        <f t="shared" si="64"/>
        <v>0</v>
      </c>
      <c r="K501" s="84">
        <f t="shared" si="65"/>
        <v>0</v>
      </c>
      <c r="L501" s="84">
        <f t="shared" si="66"/>
        <v>1</v>
      </c>
      <c r="M501" s="84">
        <f t="shared" si="67"/>
        <v>0</v>
      </c>
      <c r="N501" s="84">
        <f t="shared" si="68"/>
        <v>1</v>
      </c>
      <c r="O501" s="84">
        <f t="shared" si="69"/>
        <v>0</v>
      </c>
      <c r="P501" s="15">
        <f t="shared" si="70"/>
        <v>858.92000000000007</v>
      </c>
      <c r="Q501" s="7">
        <v>1</v>
      </c>
      <c r="R501" s="11">
        <v>859.89</v>
      </c>
      <c r="S501" s="11">
        <v>859.89</v>
      </c>
      <c r="T501" s="11">
        <v>859.89</v>
      </c>
      <c r="U501" s="11">
        <v>859.89</v>
      </c>
      <c r="V501" s="11">
        <v>859.89</v>
      </c>
      <c r="W501" s="11">
        <v>859.89</v>
      </c>
      <c r="X501" s="11">
        <v>859.89</v>
      </c>
      <c r="Y501" s="11">
        <v>859.89</v>
      </c>
      <c r="Z501" s="11">
        <v>859.89</v>
      </c>
      <c r="AA501" s="11">
        <v>859.89</v>
      </c>
      <c r="AB501" s="7">
        <v>859.89</v>
      </c>
      <c r="AC501" s="17"/>
      <c r="AD501" s="17"/>
      <c r="AE501" s="20"/>
    </row>
    <row r="502" spans="1:31" s="5" customFormat="1" ht="27" customHeight="1">
      <c r="A502" s="10">
        <v>501</v>
      </c>
      <c r="B502" s="11" t="s">
        <v>1062</v>
      </c>
      <c r="C502" s="12" t="s">
        <v>70</v>
      </c>
      <c r="D502" s="12"/>
      <c r="E502" s="12">
        <v>45293.595706018503</v>
      </c>
      <c r="F502" s="78">
        <f t="shared" si="62"/>
        <v>45292</v>
      </c>
      <c r="G502" s="13" t="s">
        <v>665</v>
      </c>
      <c r="H502" s="15" t="str">
        <f t="shared" si="63"/>
        <v>IPHONE15</v>
      </c>
      <c r="I502" s="13">
        <v>8999</v>
      </c>
      <c r="J502" s="84">
        <f t="shared" si="64"/>
        <v>0</v>
      </c>
      <c r="K502" s="84">
        <f t="shared" si="65"/>
        <v>0</v>
      </c>
      <c r="L502" s="84">
        <f t="shared" si="66"/>
        <v>0</v>
      </c>
      <c r="M502" s="84">
        <f t="shared" si="67"/>
        <v>1</v>
      </c>
      <c r="N502" s="84">
        <f t="shared" si="68"/>
        <v>1</v>
      </c>
      <c r="O502" s="84">
        <f t="shared" si="69"/>
        <v>0</v>
      </c>
      <c r="P502" s="15">
        <f t="shared" si="70"/>
        <v>4499.55</v>
      </c>
      <c r="Q502" s="7">
        <v>592.42999999999995</v>
      </c>
      <c r="R502" s="11">
        <v>592.42999999999995</v>
      </c>
      <c r="S502" s="11">
        <v>592.42999999999995</v>
      </c>
      <c r="T502" s="11">
        <v>592.42999999999995</v>
      </c>
      <c r="U502" s="11">
        <v>592.42999999999995</v>
      </c>
      <c r="V502" s="11">
        <v>592.42999999999995</v>
      </c>
      <c r="W502" s="11">
        <v>592.42999999999995</v>
      </c>
      <c r="X502" s="11">
        <v>592.42999999999995</v>
      </c>
      <c r="Y502" s="11">
        <v>592.42999999999995</v>
      </c>
      <c r="Z502" s="11">
        <v>592.42999999999995</v>
      </c>
      <c r="AA502" s="11">
        <v>592.42999999999995</v>
      </c>
      <c r="AB502" s="11">
        <v>592.42999999999995</v>
      </c>
      <c r="AC502" s="17">
        <v>1500</v>
      </c>
      <c r="AD502" s="17"/>
      <c r="AE502" s="20"/>
    </row>
    <row r="503" spans="1:31" s="5" customFormat="1" ht="27" customHeight="1">
      <c r="A503" s="10">
        <v>502</v>
      </c>
      <c r="B503" s="11" t="s">
        <v>1063</v>
      </c>
      <c r="C503" s="12" t="s">
        <v>1064</v>
      </c>
      <c r="D503" s="12"/>
      <c r="E503" s="12">
        <v>45293.596643518496</v>
      </c>
      <c r="F503" s="78">
        <f t="shared" si="62"/>
        <v>45292</v>
      </c>
      <c r="G503" s="13" t="s">
        <v>665</v>
      </c>
      <c r="H503" s="15" t="str">
        <f t="shared" si="63"/>
        <v>IPHONE15</v>
      </c>
      <c r="I503" s="13">
        <v>8999</v>
      </c>
      <c r="J503" s="84">
        <f t="shared" si="64"/>
        <v>0</v>
      </c>
      <c r="K503" s="84">
        <f t="shared" si="65"/>
        <v>0</v>
      </c>
      <c r="L503" s="84">
        <f t="shared" si="66"/>
        <v>0</v>
      </c>
      <c r="M503" s="84">
        <f t="shared" si="67"/>
        <v>0</v>
      </c>
      <c r="N503" s="84">
        <f t="shared" si="68"/>
        <v>0</v>
      </c>
      <c r="O503" s="84">
        <f t="shared" si="69"/>
        <v>0</v>
      </c>
      <c r="P503" s="15" t="str">
        <f t="shared" si="70"/>
        <v/>
      </c>
      <c r="Q503" s="7">
        <v>967.39</v>
      </c>
      <c r="R503" s="11">
        <v>967.39</v>
      </c>
      <c r="S503" s="11">
        <v>967.39</v>
      </c>
      <c r="T503" s="11">
        <v>967.39</v>
      </c>
      <c r="U503" s="11">
        <v>967.39</v>
      </c>
      <c r="V503" s="11">
        <v>967.39</v>
      </c>
      <c r="W503" s="11">
        <v>967.39</v>
      </c>
      <c r="X503" s="11">
        <v>967.39</v>
      </c>
      <c r="Y503" s="11">
        <v>967.39</v>
      </c>
      <c r="Z503" s="11">
        <v>967.39</v>
      </c>
      <c r="AA503" s="11">
        <v>967.39</v>
      </c>
      <c r="AB503" s="11">
        <v>967.39</v>
      </c>
      <c r="AC503" s="17"/>
      <c r="AD503" s="17"/>
      <c r="AE503" s="20"/>
    </row>
    <row r="504" spans="1:31" s="5" customFormat="1" ht="27" customHeight="1">
      <c r="A504" s="10">
        <v>503</v>
      </c>
      <c r="B504" s="11" t="s">
        <v>1065</v>
      </c>
      <c r="C504" s="12" t="s">
        <v>1066</v>
      </c>
      <c r="D504" s="12"/>
      <c r="E504" s="12">
        <v>45293.604074074101</v>
      </c>
      <c r="F504" s="78">
        <f t="shared" si="62"/>
        <v>45292</v>
      </c>
      <c r="G504" s="13" t="s">
        <v>312</v>
      </c>
      <c r="H504" s="15" t="str">
        <f t="shared" si="63"/>
        <v>IPHONE15</v>
      </c>
      <c r="I504" s="13">
        <v>9999</v>
      </c>
      <c r="J504" s="84">
        <f t="shared" si="64"/>
        <v>0</v>
      </c>
      <c r="K504" s="84">
        <f t="shared" si="65"/>
        <v>0</v>
      </c>
      <c r="L504" s="84">
        <f t="shared" si="66"/>
        <v>0</v>
      </c>
      <c r="M504" s="84">
        <f t="shared" si="67"/>
        <v>0</v>
      </c>
      <c r="N504" s="84">
        <f t="shared" si="68"/>
        <v>1</v>
      </c>
      <c r="O504" s="84">
        <f t="shared" si="69"/>
        <v>0</v>
      </c>
      <c r="P504" s="15">
        <f t="shared" si="70"/>
        <v>4999.4699999999993</v>
      </c>
      <c r="Q504" s="7">
        <v>658.27</v>
      </c>
      <c r="R504" s="11">
        <v>658.27</v>
      </c>
      <c r="S504" s="11">
        <v>658.27</v>
      </c>
      <c r="T504" s="11">
        <v>658.27</v>
      </c>
      <c r="U504" s="11">
        <v>658.27</v>
      </c>
      <c r="V504" s="11">
        <v>658.27</v>
      </c>
      <c r="W504" s="11">
        <v>658.27</v>
      </c>
      <c r="X504" s="11">
        <v>658.27</v>
      </c>
      <c r="Y504" s="11">
        <v>658.27</v>
      </c>
      <c r="Z504" s="11">
        <v>658.27</v>
      </c>
      <c r="AA504" s="11">
        <v>658.27</v>
      </c>
      <c r="AB504" s="11">
        <v>658.27</v>
      </c>
      <c r="AC504" s="17"/>
      <c r="AD504" s="17">
        <v>4999.47</v>
      </c>
      <c r="AE504" s="20"/>
    </row>
    <row r="505" spans="1:31" s="5" customFormat="1" ht="27" customHeight="1">
      <c r="A505" s="10">
        <v>504</v>
      </c>
      <c r="B505" s="11" t="s">
        <v>1067</v>
      </c>
      <c r="C505" s="12" t="s">
        <v>1068</v>
      </c>
      <c r="D505" s="12"/>
      <c r="E505" s="12">
        <v>45293.605740740699</v>
      </c>
      <c r="F505" s="78">
        <f t="shared" si="62"/>
        <v>45292</v>
      </c>
      <c r="G505" s="13" t="s">
        <v>312</v>
      </c>
      <c r="H505" s="15" t="str">
        <f t="shared" si="63"/>
        <v>IPHONE15</v>
      </c>
      <c r="I505" s="13">
        <v>9999</v>
      </c>
      <c r="J505" s="84">
        <f t="shared" si="64"/>
        <v>0</v>
      </c>
      <c r="K505" s="84">
        <f t="shared" si="65"/>
        <v>0</v>
      </c>
      <c r="L505" s="84">
        <f t="shared" si="66"/>
        <v>0</v>
      </c>
      <c r="M505" s="84">
        <f t="shared" si="67"/>
        <v>0</v>
      </c>
      <c r="N505" s="84">
        <f t="shared" si="68"/>
        <v>0</v>
      </c>
      <c r="O505" s="84">
        <f t="shared" si="69"/>
        <v>0</v>
      </c>
      <c r="P505" s="15" t="str">
        <f t="shared" si="70"/>
        <v/>
      </c>
      <c r="Q505" s="7">
        <v>1074.8900000000001</v>
      </c>
      <c r="R505" s="11">
        <v>1074.8900000000001</v>
      </c>
      <c r="S505" s="11">
        <v>1074.8900000000001</v>
      </c>
      <c r="T505" s="11">
        <v>1074.8900000000001</v>
      </c>
      <c r="U505" s="11">
        <v>1074.8900000000001</v>
      </c>
      <c r="V505" s="11">
        <v>1074.8900000000001</v>
      </c>
      <c r="W505" s="11">
        <v>1074.8900000000001</v>
      </c>
      <c r="X505" s="11">
        <v>1074.8900000000001</v>
      </c>
      <c r="Y505" s="11">
        <v>1074.8900000000001</v>
      </c>
      <c r="Z505" s="11">
        <v>1074.8900000000001</v>
      </c>
      <c r="AA505" s="11">
        <v>1074.8900000000001</v>
      </c>
      <c r="AB505" s="11">
        <v>1074.8900000000001</v>
      </c>
      <c r="AC505" s="17"/>
      <c r="AD505" s="17"/>
      <c r="AE505" s="20"/>
    </row>
    <row r="506" spans="1:31" s="5" customFormat="1" ht="27" customHeight="1">
      <c r="A506" s="10">
        <v>505</v>
      </c>
      <c r="B506" s="11" t="s">
        <v>1069</v>
      </c>
      <c r="C506" s="12" t="s">
        <v>1070</v>
      </c>
      <c r="D506" s="12"/>
      <c r="E506" s="12">
        <v>45293.6300694444</v>
      </c>
      <c r="F506" s="78">
        <f t="shared" si="62"/>
        <v>45292</v>
      </c>
      <c r="G506" s="13" t="s">
        <v>665</v>
      </c>
      <c r="H506" s="15" t="str">
        <f t="shared" si="63"/>
        <v>IPHONE15</v>
      </c>
      <c r="I506" s="13">
        <v>8999</v>
      </c>
      <c r="J506" s="84">
        <f t="shared" si="64"/>
        <v>0</v>
      </c>
      <c r="K506" s="84">
        <f t="shared" si="65"/>
        <v>0</v>
      </c>
      <c r="L506" s="84">
        <f t="shared" si="66"/>
        <v>1</v>
      </c>
      <c r="M506" s="84">
        <f t="shared" si="67"/>
        <v>1</v>
      </c>
      <c r="N506" s="84">
        <f t="shared" si="68"/>
        <v>1</v>
      </c>
      <c r="O506" s="84">
        <f t="shared" si="69"/>
        <v>0</v>
      </c>
      <c r="P506" s="15">
        <f t="shared" si="70"/>
        <v>4499.510000000002</v>
      </c>
      <c r="Q506" s="7">
        <v>1</v>
      </c>
      <c r="R506" s="11">
        <v>646.20000000000005</v>
      </c>
      <c r="S506" s="11">
        <v>646.20000000000005</v>
      </c>
      <c r="T506" s="11">
        <v>646.20000000000005</v>
      </c>
      <c r="U506" s="11">
        <v>646.20000000000005</v>
      </c>
      <c r="V506" s="11">
        <v>646.20000000000005</v>
      </c>
      <c r="W506" s="11">
        <v>646.20000000000005</v>
      </c>
      <c r="X506" s="11">
        <v>646.20000000000005</v>
      </c>
      <c r="Y506" s="11">
        <v>646.20000000000005</v>
      </c>
      <c r="Z506" s="11">
        <v>646.20000000000005</v>
      </c>
      <c r="AA506" s="11">
        <v>646.20000000000005</v>
      </c>
      <c r="AB506" s="17">
        <v>646.20000000000005</v>
      </c>
      <c r="AC506" s="17">
        <v>1500</v>
      </c>
      <c r="AD506" s="17">
        <v>4499.55</v>
      </c>
      <c r="AE506" s="20"/>
    </row>
    <row r="507" spans="1:31" s="5" customFormat="1" ht="27" customHeight="1">
      <c r="A507" s="10">
        <v>506</v>
      </c>
      <c r="B507" s="11" t="s">
        <v>1071</v>
      </c>
      <c r="C507" s="12" t="s">
        <v>1072</v>
      </c>
      <c r="D507" s="12"/>
      <c r="E507" s="12">
        <v>45293.614189814798</v>
      </c>
      <c r="F507" s="78">
        <f t="shared" si="62"/>
        <v>45292</v>
      </c>
      <c r="G507" s="13" t="s">
        <v>312</v>
      </c>
      <c r="H507" s="15" t="str">
        <f t="shared" si="63"/>
        <v>IPHONE15</v>
      </c>
      <c r="I507" s="13">
        <v>9999</v>
      </c>
      <c r="J507" s="84">
        <f t="shared" si="64"/>
        <v>0</v>
      </c>
      <c r="K507" s="84">
        <f t="shared" si="65"/>
        <v>0</v>
      </c>
      <c r="L507" s="84">
        <f t="shared" si="66"/>
        <v>1</v>
      </c>
      <c r="M507" s="84">
        <f t="shared" si="67"/>
        <v>0</v>
      </c>
      <c r="N507" s="84">
        <f t="shared" si="68"/>
        <v>0</v>
      </c>
      <c r="O507" s="84">
        <f t="shared" si="69"/>
        <v>0</v>
      </c>
      <c r="P507" s="15" t="str">
        <f t="shared" si="70"/>
        <v/>
      </c>
      <c r="Q507" s="7">
        <v>1</v>
      </c>
      <c r="R507" s="11">
        <v>1172.52</v>
      </c>
      <c r="S507" s="11">
        <v>1172.52</v>
      </c>
      <c r="T507" s="11">
        <v>1172.52</v>
      </c>
      <c r="U507" s="11">
        <v>1172.52</v>
      </c>
      <c r="V507" s="11">
        <v>1172.52</v>
      </c>
      <c r="W507" s="11">
        <v>1172.52</v>
      </c>
      <c r="X507" s="11">
        <v>1172.52</v>
      </c>
      <c r="Y507" s="11">
        <v>1172.52</v>
      </c>
      <c r="Z507" s="11">
        <v>1172.52</v>
      </c>
      <c r="AA507" s="11">
        <v>1172.52</v>
      </c>
      <c r="AB507" s="17">
        <v>1172.52</v>
      </c>
      <c r="AC507" s="17"/>
      <c r="AD507" s="17"/>
      <c r="AE507" s="20"/>
    </row>
    <row r="508" spans="1:31" s="5" customFormat="1" ht="27" customHeight="1">
      <c r="A508" s="10">
        <v>507</v>
      </c>
      <c r="B508" s="11" t="s">
        <v>1073</v>
      </c>
      <c r="C508" s="12" t="s">
        <v>1074</v>
      </c>
      <c r="D508" s="12"/>
      <c r="E508" s="12">
        <v>45293.6183564815</v>
      </c>
      <c r="F508" s="78">
        <f t="shared" si="62"/>
        <v>45292</v>
      </c>
      <c r="G508" s="13" t="s">
        <v>665</v>
      </c>
      <c r="H508" s="15" t="str">
        <f t="shared" si="63"/>
        <v>IPHONE15</v>
      </c>
      <c r="I508" s="13">
        <v>8999</v>
      </c>
      <c r="J508" s="84">
        <f t="shared" si="64"/>
        <v>0</v>
      </c>
      <c r="K508" s="84">
        <f t="shared" si="65"/>
        <v>0</v>
      </c>
      <c r="L508" s="84">
        <f t="shared" si="66"/>
        <v>0</v>
      </c>
      <c r="M508" s="84">
        <f t="shared" si="67"/>
        <v>0</v>
      </c>
      <c r="N508" s="84">
        <f t="shared" si="68"/>
        <v>0</v>
      </c>
      <c r="O508" s="84">
        <f t="shared" si="69"/>
        <v>0</v>
      </c>
      <c r="P508" s="15" t="str">
        <f t="shared" si="70"/>
        <v/>
      </c>
      <c r="Q508" s="7">
        <v>967.39</v>
      </c>
      <c r="R508" s="11">
        <v>967.39</v>
      </c>
      <c r="S508" s="11">
        <v>967.39</v>
      </c>
      <c r="T508" s="11">
        <v>967.39</v>
      </c>
      <c r="U508" s="11">
        <v>967.39</v>
      </c>
      <c r="V508" s="11">
        <v>967.39</v>
      </c>
      <c r="W508" s="11">
        <v>967.39</v>
      </c>
      <c r="X508" s="11">
        <v>967.39</v>
      </c>
      <c r="Y508" s="11">
        <v>967.39</v>
      </c>
      <c r="Z508" s="11">
        <v>967.39</v>
      </c>
      <c r="AA508" s="11">
        <v>967.39</v>
      </c>
      <c r="AB508" s="11">
        <v>967.39</v>
      </c>
      <c r="AC508" s="17"/>
      <c r="AD508" s="17"/>
      <c r="AE508" s="20"/>
    </row>
    <row r="509" spans="1:31" s="5" customFormat="1" ht="27" customHeight="1">
      <c r="A509" s="10">
        <v>508</v>
      </c>
      <c r="B509" s="11" t="s">
        <v>1075</v>
      </c>
      <c r="C509" s="12" t="s">
        <v>1076</v>
      </c>
      <c r="D509" s="12"/>
      <c r="E509" s="12">
        <v>45293.620787036998</v>
      </c>
      <c r="F509" s="78">
        <f t="shared" si="62"/>
        <v>45292</v>
      </c>
      <c r="G509" s="13" t="s">
        <v>312</v>
      </c>
      <c r="H509" s="15" t="str">
        <f t="shared" si="63"/>
        <v>IPHONE15</v>
      </c>
      <c r="I509" s="13">
        <v>9999</v>
      </c>
      <c r="J509" s="84">
        <f t="shared" si="64"/>
        <v>0</v>
      </c>
      <c r="K509" s="84">
        <f t="shared" si="65"/>
        <v>0</v>
      </c>
      <c r="L509" s="84">
        <f t="shared" si="66"/>
        <v>1</v>
      </c>
      <c r="M509" s="84">
        <f t="shared" si="67"/>
        <v>0</v>
      </c>
      <c r="N509" s="84">
        <f t="shared" si="68"/>
        <v>1</v>
      </c>
      <c r="O509" s="84">
        <f t="shared" si="69"/>
        <v>0</v>
      </c>
      <c r="P509" s="15">
        <f t="shared" si="70"/>
        <v>4999.49</v>
      </c>
      <c r="Q509" s="7">
        <v>1</v>
      </c>
      <c r="R509" s="11">
        <v>718.02</v>
      </c>
      <c r="S509" s="11">
        <v>718.02</v>
      </c>
      <c r="T509" s="11">
        <v>718.02</v>
      </c>
      <c r="U509" s="11">
        <v>718.02</v>
      </c>
      <c r="V509" s="11">
        <v>718.02</v>
      </c>
      <c r="W509" s="11">
        <v>718.02</v>
      </c>
      <c r="X509" s="11">
        <v>718.02</v>
      </c>
      <c r="Y509" s="11">
        <v>718.02</v>
      </c>
      <c r="Z509" s="11">
        <v>718.02</v>
      </c>
      <c r="AA509" s="11">
        <v>718.02</v>
      </c>
      <c r="AB509" s="17">
        <v>718.02</v>
      </c>
      <c r="AC509" s="17"/>
      <c r="AD509" s="17">
        <v>4999.47</v>
      </c>
      <c r="AE509" s="20"/>
    </row>
    <row r="510" spans="1:31" s="5" customFormat="1" ht="27" customHeight="1">
      <c r="A510" s="10">
        <v>509</v>
      </c>
      <c r="B510" s="11" t="s">
        <v>1077</v>
      </c>
      <c r="C510" s="12" t="s">
        <v>1078</v>
      </c>
      <c r="D510" s="12"/>
      <c r="E510" s="12">
        <v>45293.621215277803</v>
      </c>
      <c r="F510" s="78">
        <f t="shared" si="62"/>
        <v>45292</v>
      </c>
      <c r="G510" s="13" t="s">
        <v>312</v>
      </c>
      <c r="H510" s="15" t="str">
        <f t="shared" si="63"/>
        <v>IPHONE15</v>
      </c>
      <c r="I510" s="13">
        <v>9999</v>
      </c>
      <c r="J510" s="84">
        <f t="shared" si="64"/>
        <v>0</v>
      </c>
      <c r="K510" s="84">
        <f t="shared" si="65"/>
        <v>0</v>
      </c>
      <c r="L510" s="84">
        <f t="shared" si="66"/>
        <v>1</v>
      </c>
      <c r="M510" s="84">
        <f t="shared" si="67"/>
        <v>0</v>
      </c>
      <c r="N510" s="84">
        <f t="shared" si="68"/>
        <v>1</v>
      </c>
      <c r="O510" s="84">
        <f t="shared" si="69"/>
        <v>0</v>
      </c>
      <c r="P510" s="15">
        <f t="shared" si="70"/>
        <v>4999.49</v>
      </c>
      <c r="Q510" s="7">
        <v>1</v>
      </c>
      <c r="R510" s="11">
        <v>718.02</v>
      </c>
      <c r="S510" s="11">
        <v>718.02</v>
      </c>
      <c r="T510" s="11">
        <v>718.02</v>
      </c>
      <c r="U510" s="11">
        <v>718.02</v>
      </c>
      <c r="V510" s="11">
        <v>718.02</v>
      </c>
      <c r="W510" s="11">
        <v>718.02</v>
      </c>
      <c r="X510" s="11">
        <v>718.02</v>
      </c>
      <c r="Y510" s="11">
        <v>718.02</v>
      </c>
      <c r="Z510" s="11">
        <v>718.02</v>
      </c>
      <c r="AA510" s="17">
        <v>718.02</v>
      </c>
      <c r="AB510" s="17">
        <v>718.02</v>
      </c>
      <c r="AC510" s="17"/>
      <c r="AD510" s="17">
        <v>4999.47</v>
      </c>
      <c r="AE510" s="20"/>
    </row>
    <row r="511" spans="1:31" s="5" customFormat="1" ht="27" customHeight="1">
      <c r="A511" s="10">
        <v>510</v>
      </c>
      <c r="B511" s="11" t="s">
        <v>1079</v>
      </c>
      <c r="C511" s="12" t="s">
        <v>1080</v>
      </c>
      <c r="D511" s="12"/>
      <c r="E511" s="12">
        <v>45293.637546296297</v>
      </c>
      <c r="F511" s="78">
        <f t="shared" si="62"/>
        <v>45292</v>
      </c>
      <c r="G511" s="13" t="s">
        <v>312</v>
      </c>
      <c r="H511" s="15" t="str">
        <f t="shared" si="63"/>
        <v>IPHONE15</v>
      </c>
      <c r="I511" s="13">
        <v>9999</v>
      </c>
      <c r="J511" s="84">
        <f t="shared" si="64"/>
        <v>0</v>
      </c>
      <c r="K511" s="84">
        <f t="shared" si="65"/>
        <v>0</v>
      </c>
      <c r="L511" s="84">
        <f t="shared" si="66"/>
        <v>1</v>
      </c>
      <c r="M511" s="84">
        <f t="shared" si="67"/>
        <v>1</v>
      </c>
      <c r="N511" s="84">
        <f t="shared" si="68"/>
        <v>1</v>
      </c>
      <c r="O511" s="84">
        <f t="shared" si="69"/>
        <v>0</v>
      </c>
      <c r="P511" s="15">
        <f t="shared" si="70"/>
        <v>4999.49</v>
      </c>
      <c r="Q511" s="7">
        <v>1</v>
      </c>
      <c r="R511" s="11">
        <v>718.02</v>
      </c>
      <c r="S511" s="11">
        <v>718.02</v>
      </c>
      <c r="T511" s="11">
        <v>718.02</v>
      </c>
      <c r="U511" s="11">
        <v>718.02</v>
      </c>
      <c r="V511" s="11">
        <v>718.02</v>
      </c>
      <c r="W511" s="11">
        <v>718.02</v>
      </c>
      <c r="X511" s="11">
        <v>718.02</v>
      </c>
      <c r="Y511" s="11">
        <v>718.02</v>
      </c>
      <c r="Z511" s="11">
        <v>718.02</v>
      </c>
      <c r="AA511" s="11">
        <v>718.02</v>
      </c>
      <c r="AB511" s="17">
        <v>718.02</v>
      </c>
      <c r="AC511" s="17">
        <v>1700</v>
      </c>
      <c r="AD511" s="17">
        <v>4999.47</v>
      </c>
      <c r="AE511" s="20"/>
    </row>
    <row r="512" spans="1:31" s="5" customFormat="1" ht="27" customHeight="1">
      <c r="A512" s="10">
        <v>511</v>
      </c>
      <c r="B512" s="11" t="s">
        <v>1081</v>
      </c>
      <c r="C512" s="12" t="s">
        <v>1082</v>
      </c>
      <c r="D512" s="12"/>
      <c r="E512" s="12">
        <v>45293.650983796302</v>
      </c>
      <c r="F512" s="78">
        <f t="shared" si="62"/>
        <v>45292</v>
      </c>
      <c r="G512" s="13" t="s">
        <v>665</v>
      </c>
      <c r="H512" s="15" t="str">
        <f t="shared" si="63"/>
        <v>IPHONE15</v>
      </c>
      <c r="I512" s="13">
        <v>8999</v>
      </c>
      <c r="J512" s="84">
        <f t="shared" si="64"/>
        <v>0</v>
      </c>
      <c r="K512" s="84">
        <f t="shared" si="65"/>
        <v>0</v>
      </c>
      <c r="L512" s="84">
        <f t="shared" si="66"/>
        <v>0</v>
      </c>
      <c r="M512" s="84">
        <f t="shared" si="67"/>
        <v>0</v>
      </c>
      <c r="N512" s="84">
        <f t="shared" si="68"/>
        <v>0</v>
      </c>
      <c r="O512" s="84">
        <f t="shared" si="69"/>
        <v>0</v>
      </c>
      <c r="P512" s="15" t="str">
        <f t="shared" si="70"/>
        <v/>
      </c>
      <c r="Q512" s="7">
        <v>967.39</v>
      </c>
      <c r="R512" s="11">
        <v>967.39</v>
      </c>
      <c r="S512" s="11">
        <v>967.39</v>
      </c>
      <c r="T512" s="11">
        <v>967.39</v>
      </c>
      <c r="U512" s="11">
        <v>967.39</v>
      </c>
      <c r="V512" s="11">
        <v>967.39</v>
      </c>
      <c r="W512" s="11">
        <v>967.39</v>
      </c>
      <c r="X512" s="11">
        <v>967.39</v>
      </c>
      <c r="Y512" s="11">
        <v>967.39</v>
      </c>
      <c r="Z512" s="11">
        <v>967.39</v>
      </c>
      <c r="AA512" s="11">
        <v>967.39</v>
      </c>
      <c r="AB512" s="17">
        <v>967.39</v>
      </c>
      <c r="AC512" s="17"/>
      <c r="AD512" s="17"/>
      <c r="AE512" s="20"/>
    </row>
    <row r="513" spans="1:31" s="5" customFormat="1" ht="27" customHeight="1">
      <c r="A513" s="10">
        <v>512</v>
      </c>
      <c r="B513" s="11" t="s">
        <v>1083</v>
      </c>
      <c r="C513" s="12" t="s">
        <v>1084</v>
      </c>
      <c r="D513" s="12"/>
      <c r="E513" s="12">
        <v>45293.665057870399</v>
      </c>
      <c r="F513" s="78">
        <f t="shared" si="62"/>
        <v>45292</v>
      </c>
      <c r="G513" s="13" t="s">
        <v>312</v>
      </c>
      <c r="H513" s="15" t="str">
        <f t="shared" si="63"/>
        <v>IPHONE15</v>
      </c>
      <c r="I513" s="13">
        <v>9999</v>
      </c>
      <c r="J513" s="84">
        <f t="shared" si="64"/>
        <v>0</v>
      </c>
      <c r="K513" s="84">
        <f t="shared" si="65"/>
        <v>0</v>
      </c>
      <c r="L513" s="84">
        <f t="shared" si="66"/>
        <v>0</v>
      </c>
      <c r="M513" s="84">
        <f t="shared" si="67"/>
        <v>0</v>
      </c>
      <c r="N513" s="84">
        <f t="shared" si="68"/>
        <v>0</v>
      </c>
      <c r="O513" s="84">
        <f t="shared" si="69"/>
        <v>0</v>
      </c>
      <c r="P513" s="15" t="str">
        <f t="shared" si="70"/>
        <v/>
      </c>
      <c r="Q513" s="7">
        <v>874.89</v>
      </c>
      <c r="R513" s="11">
        <v>1093.07</v>
      </c>
      <c r="S513" s="11">
        <v>1093.07</v>
      </c>
      <c r="T513" s="11">
        <v>1093.07</v>
      </c>
      <c r="U513" s="11">
        <v>1093.07</v>
      </c>
      <c r="V513" s="11">
        <v>1093.07</v>
      </c>
      <c r="W513" s="11">
        <v>1093.07</v>
      </c>
      <c r="X513" s="11">
        <v>1093.07</v>
      </c>
      <c r="Y513" s="11">
        <v>1093.07</v>
      </c>
      <c r="Z513" s="11">
        <v>1093.07</v>
      </c>
      <c r="AA513" s="11">
        <v>1093.07</v>
      </c>
      <c r="AB513" s="7">
        <v>1093.07</v>
      </c>
      <c r="AC513" s="17"/>
      <c r="AD513" s="17"/>
      <c r="AE513" s="20"/>
    </row>
    <row r="514" spans="1:31" s="5" customFormat="1" ht="27" customHeight="1">
      <c r="A514" s="10">
        <v>513</v>
      </c>
      <c r="B514" s="11" t="s">
        <v>1085</v>
      </c>
      <c r="C514" s="12" t="s">
        <v>1086</v>
      </c>
      <c r="D514" s="12"/>
      <c r="E514" s="12">
        <v>45293.671122685198</v>
      </c>
      <c r="F514" s="78">
        <f t="shared" si="62"/>
        <v>45292</v>
      </c>
      <c r="G514" s="13" t="s">
        <v>312</v>
      </c>
      <c r="H514" s="15" t="str">
        <f t="shared" si="63"/>
        <v>IPHONE15</v>
      </c>
      <c r="I514" s="13">
        <v>9999</v>
      </c>
      <c r="J514" s="84">
        <f t="shared" si="64"/>
        <v>0</v>
      </c>
      <c r="K514" s="84">
        <f t="shared" si="65"/>
        <v>0</v>
      </c>
      <c r="L514" s="84">
        <f t="shared" si="66"/>
        <v>0</v>
      </c>
      <c r="M514" s="84">
        <f t="shared" si="67"/>
        <v>0</v>
      </c>
      <c r="N514" s="84">
        <f t="shared" si="68"/>
        <v>1</v>
      </c>
      <c r="O514" s="84">
        <f t="shared" si="69"/>
        <v>0</v>
      </c>
      <c r="P514" s="15">
        <f t="shared" si="70"/>
        <v>4999.4699999999993</v>
      </c>
      <c r="Q514" s="7">
        <v>658.27</v>
      </c>
      <c r="R514" s="11">
        <v>658.27</v>
      </c>
      <c r="S514" s="11">
        <v>658.27</v>
      </c>
      <c r="T514" s="11">
        <v>658.27</v>
      </c>
      <c r="U514" s="11">
        <v>658.27</v>
      </c>
      <c r="V514" s="11">
        <v>658.27</v>
      </c>
      <c r="W514" s="11">
        <v>658.27</v>
      </c>
      <c r="X514" s="11">
        <v>658.27</v>
      </c>
      <c r="Y514" s="11">
        <v>658.27</v>
      </c>
      <c r="Z514" s="11">
        <v>658.27</v>
      </c>
      <c r="AA514" s="11">
        <v>658.27</v>
      </c>
      <c r="AB514" s="7">
        <v>658.27</v>
      </c>
      <c r="AC514" s="17"/>
      <c r="AD514" s="17">
        <v>4999.47</v>
      </c>
      <c r="AE514" s="20"/>
    </row>
    <row r="515" spans="1:31" s="5" customFormat="1" ht="27" customHeight="1">
      <c r="A515" s="10">
        <v>514</v>
      </c>
      <c r="B515" s="11" t="s">
        <v>1087</v>
      </c>
      <c r="C515" s="12" t="s">
        <v>1088</v>
      </c>
      <c r="D515" s="12"/>
      <c r="E515" s="12">
        <v>45293.6717361111</v>
      </c>
      <c r="F515" s="78">
        <f t="shared" ref="F515:F578" si="71">DATE(YEAR(E515),MONTH(E515),"01")</f>
        <v>45292</v>
      </c>
      <c r="G515" s="13" t="s">
        <v>312</v>
      </c>
      <c r="H515" s="15" t="str">
        <f t="shared" ref="H515:H578" si="72">IF(OR(ISNUMBER(SEARCH("IPHONE14",UPPER(G515))),ISNUMBER(SEARCH("IPHONE 14",UPPER(G515))),ISNUMBER(SEARCH("PHONE 14",UPPER(G515)))),"IPHONE14",IF(OR(ISNUMBER(SEARCH("IPHONE15",UPPER(G515))),ISNUMBER(SEARCH("IPHONE 15",UPPER(G515))),ISNUMBER(SEARCH("PHONE 15",UPPER(G515)))),"IPHONE15", "其他") )</f>
        <v>IPHONE15</v>
      </c>
      <c r="I515" s="13">
        <v>9999</v>
      </c>
      <c r="J515" s="84">
        <f t="shared" ref="J515:J578" si="73">IFERROR(IF(Q515-R515&gt;0,Q515-R515,0),0)</f>
        <v>0</v>
      </c>
      <c r="K515" s="84">
        <f t="shared" ref="K515:K578" si="74">IF(J515&gt;0,1,0)</f>
        <v>0</v>
      </c>
      <c r="L515" s="84">
        <f t="shared" ref="L515:L578" si="75">IF(Q515=1,1,0)</f>
        <v>1</v>
      </c>
      <c r="M515" s="84">
        <f t="shared" ref="M515:M578" si="76">IF(ISBLANK(AC515),0,1)</f>
        <v>0</v>
      </c>
      <c r="N515" s="84">
        <f t="shared" ref="N515:N578" si="77">IF(P515="",0,1)</f>
        <v>0</v>
      </c>
      <c r="O515" s="84">
        <f t="shared" ref="O515:O578" si="78">IF(ISBLANK(W515),1,0)</f>
        <v>0</v>
      </c>
      <c r="P515" s="15" t="str">
        <f t="shared" ref="P515:P578" si="79">IF(I515*1.29-SUM(Q515:AB515)&lt;100,"",I515*1.29-SUM(Q515:AB515))</f>
        <v/>
      </c>
      <c r="Q515" s="7">
        <v>1</v>
      </c>
      <c r="R515" s="11">
        <v>1172.52</v>
      </c>
      <c r="S515" s="11">
        <v>1172.52</v>
      </c>
      <c r="T515" s="11">
        <v>1172.52</v>
      </c>
      <c r="U515" s="11">
        <v>1172.52</v>
      </c>
      <c r="V515" s="11">
        <v>1172.52</v>
      </c>
      <c r="W515" s="11">
        <v>1172.52</v>
      </c>
      <c r="X515" s="11">
        <v>1172.52</v>
      </c>
      <c r="Y515" s="11">
        <v>1172.52</v>
      </c>
      <c r="Z515" s="11">
        <v>1172.52</v>
      </c>
      <c r="AA515" s="7">
        <v>1172.52</v>
      </c>
      <c r="AB515" s="7">
        <v>1172.52</v>
      </c>
      <c r="AC515" s="17"/>
      <c r="AD515" s="17"/>
      <c r="AE515" s="20"/>
    </row>
    <row r="516" spans="1:31" s="5" customFormat="1" ht="27" customHeight="1">
      <c r="A516" s="10">
        <v>515</v>
      </c>
      <c r="B516" s="11" t="s">
        <v>1089</v>
      </c>
      <c r="C516" s="12" t="s">
        <v>1090</v>
      </c>
      <c r="D516" s="12"/>
      <c r="E516" s="12">
        <v>45293.674282407403</v>
      </c>
      <c r="F516" s="78">
        <f t="shared" si="71"/>
        <v>45292</v>
      </c>
      <c r="G516" s="13" t="s">
        <v>312</v>
      </c>
      <c r="H516" s="15" t="str">
        <f t="shared" si="72"/>
        <v>IPHONE15</v>
      </c>
      <c r="I516" s="13">
        <v>9999</v>
      </c>
      <c r="J516" s="84">
        <f t="shared" si="73"/>
        <v>0</v>
      </c>
      <c r="K516" s="84">
        <f t="shared" si="74"/>
        <v>0</v>
      </c>
      <c r="L516" s="84">
        <f t="shared" si="75"/>
        <v>1</v>
      </c>
      <c r="M516" s="84">
        <f t="shared" si="76"/>
        <v>0</v>
      </c>
      <c r="N516" s="84">
        <f t="shared" si="77"/>
        <v>0</v>
      </c>
      <c r="O516" s="84">
        <f t="shared" si="78"/>
        <v>0</v>
      </c>
      <c r="P516" s="15" t="str">
        <f t="shared" si="79"/>
        <v/>
      </c>
      <c r="Q516" s="7">
        <v>1</v>
      </c>
      <c r="R516" s="11">
        <v>1172.52</v>
      </c>
      <c r="S516" s="11">
        <v>1172.52</v>
      </c>
      <c r="T516" s="11">
        <v>1172.52</v>
      </c>
      <c r="U516" s="11">
        <v>1172.52</v>
      </c>
      <c r="V516" s="11">
        <v>1172.52</v>
      </c>
      <c r="W516" s="11">
        <v>1172.52</v>
      </c>
      <c r="X516" s="11">
        <v>1172.52</v>
      </c>
      <c r="Y516" s="11">
        <v>1172.52</v>
      </c>
      <c r="Z516" s="11">
        <v>1172.52</v>
      </c>
      <c r="AA516" s="7">
        <v>1172.52</v>
      </c>
      <c r="AB516" s="7">
        <v>1172.52</v>
      </c>
      <c r="AC516" s="17"/>
      <c r="AD516" s="17"/>
      <c r="AE516" s="20"/>
    </row>
    <row r="517" spans="1:31" s="5" customFormat="1" ht="27" customHeight="1">
      <c r="A517" s="10">
        <v>516</v>
      </c>
      <c r="B517" s="11" t="s">
        <v>1091</v>
      </c>
      <c r="C517" s="12" t="s">
        <v>1092</v>
      </c>
      <c r="D517" s="12"/>
      <c r="E517" s="12">
        <v>45293.760046296302</v>
      </c>
      <c r="F517" s="78">
        <f t="shared" si="71"/>
        <v>45292</v>
      </c>
      <c r="G517" s="13" t="s">
        <v>665</v>
      </c>
      <c r="H517" s="15" t="str">
        <f t="shared" si="72"/>
        <v>IPHONE15</v>
      </c>
      <c r="I517" s="13">
        <v>8999</v>
      </c>
      <c r="J517" s="84">
        <f t="shared" si="73"/>
        <v>0</v>
      </c>
      <c r="K517" s="84">
        <f t="shared" si="74"/>
        <v>0</v>
      </c>
      <c r="L517" s="84">
        <f t="shared" si="75"/>
        <v>1</v>
      </c>
      <c r="M517" s="84">
        <f t="shared" si="76"/>
        <v>1</v>
      </c>
      <c r="N517" s="84">
        <f t="shared" si="77"/>
        <v>0</v>
      </c>
      <c r="O517" s="84">
        <f t="shared" si="78"/>
        <v>0</v>
      </c>
      <c r="P517" s="15" t="str">
        <f t="shared" si="79"/>
        <v/>
      </c>
      <c r="Q517" s="7">
        <v>1</v>
      </c>
      <c r="R517" s="11">
        <v>1055.24</v>
      </c>
      <c r="S517" s="11">
        <v>1055.24</v>
      </c>
      <c r="T517" s="11">
        <v>1055.24</v>
      </c>
      <c r="U517" s="11">
        <v>1055.24</v>
      </c>
      <c r="V517" s="11">
        <v>1055.24</v>
      </c>
      <c r="W517" s="11">
        <v>1055.24</v>
      </c>
      <c r="X517" s="11">
        <v>1055.24</v>
      </c>
      <c r="Y517" s="11">
        <v>1055.24</v>
      </c>
      <c r="Z517" s="11">
        <v>1055.24</v>
      </c>
      <c r="AA517" s="11">
        <v>1055.24</v>
      </c>
      <c r="AB517" s="7">
        <v>1055.24</v>
      </c>
      <c r="AC517" s="17">
        <v>1000</v>
      </c>
      <c r="AD517" s="17"/>
      <c r="AE517" s="20"/>
    </row>
    <row r="518" spans="1:31" s="5" customFormat="1" ht="27" customHeight="1">
      <c r="A518" s="10">
        <v>517</v>
      </c>
      <c r="B518" s="11" t="s">
        <v>1093</v>
      </c>
      <c r="C518" s="12" t="s">
        <v>1094</v>
      </c>
      <c r="D518" s="12"/>
      <c r="E518" s="12">
        <v>45294.450057870403</v>
      </c>
      <c r="F518" s="78">
        <f t="shared" si="71"/>
        <v>45292</v>
      </c>
      <c r="G518" s="13" t="s">
        <v>312</v>
      </c>
      <c r="H518" s="15" t="str">
        <f t="shared" si="72"/>
        <v>IPHONE15</v>
      </c>
      <c r="I518" s="13">
        <v>9999</v>
      </c>
      <c r="J518" s="84">
        <f t="shared" si="73"/>
        <v>0</v>
      </c>
      <c r="K518" s="84">
        <f t="shared" si="74"/>
        <v>0</v>
      </c>
      <c r="L518" s="84">
        <f t="shared" si="75"/>
        <v>0</v>
      </c>
      <c r="M518" s="84">
        <f t="shared" si="76"/>
        <v>0</v>
      </c>
      <c r="N518" s="84">
        <f t="shared" si="77"/>
        <v>1</v>
      </c>
      <c r="O518" s="84">
        <f t="shared" si="78"/>
        <v>0</v>
      </c>
      <c r="P518" s="15">
        <f t="shared" si="79"/>
        <v>5484.1900000000005</v>
      </c>
      <c r="Q518" s="7">
        <v>65.83</v>
      </c>
      <c r="R518" s="11">
        <v>658.27</v>
      </c>
      <c r="S518" s="11">
        <v>658.27</v>
      </c>
      <c r="T518" s="11">
        <v>658.27</v>
      </c>
      <c r="U518" s="11">
        <v>658.27</v>
      </c>
      <c r="V518" s="11">
        <v>658.27</v>
      </c>
      <c r="W518" s="11">
        <v>658.27</v>
      </c>
      <c r="X518" s="11">
        <v>658.27</v>
      </c>
      <c r="Y518" s="11">
        <v>658.27</v>
      </c>
      <c r="Z518" s="11">
        <v>658.27</v>
      </c>
      <c r="AA518" s="7">
        <v>712.13</v>
      </c>
      <c r="AB518" s="7">
        <v>712.13</v>
      </c>
      <c r="AC518" s="17"/>
      <c r="AD518" s="17">
        <v>4999.47</v>
      </c>
      <c r="AE518" s="20"/>
    </row>
    <row r="519" spans="1:31" s="5" customFormat="1" ht="27" customHeight="1">
      <c r="A519" s="10">
        <v>518</v>
      </c>
      <c r="B519" s="11" t="s">
        <v>1095</v>
      </c>
      <c r="C519" s="12" t="s">
        <v>1096</v>
      </c>
      <c r="D519" s="12"/>
      <c r="E519" s="12">
        <v>45294.4949305556</v>
      </c>
      <c r="F519" s="78">
        <f t="shared" si="71"/>
        <v>45292</v>
      </c>
      <c r="G519" s="13" t="s">
        <v>312</v>
      </c>
      <c r="H519" s="15" t="str">
        <f t="shared" si="72"/>
        <v>IPHONE15</v>
      </c>
      <c r="I519" s="13">
        <v>9999</v>
      </c>
      <c r="J519" s="84">
        <f t="shared" si="73"/>
        <v>0</v>
      </c>
      <c r="K519" s="84">
        <f t="shared" si="74"/>
        <v>0</v>
      </c>
      <c r="L519" s="84">
        <f t="shared" si="75"/>
        <v>0</v>
      </c>
      <c r="M519" s="84">
        <f t="shared" si="76"/>
        <v>0</v>
      </c>
      <c r="N519" s="84">
        <f t="shared" si="77"/>
        <v>1</v>
      </c>
      <c r="O519" s="84">
        <f t="shared" si="78"/>
        <v>0</v>
      </c>
      <c r="P519" s="15">
        <f t="shared" si="79"/>
        <v>4999.4699999999993</v>
      </c>
      <c r="Q519" s="7">
        <v>658.27</v>
      </c>
      <c r="R519" s="11">
        <v>658.27</v>
      </c>
      <c r="S519" s="11">
        <v>658.27</v>
      </c>
      <c r="T519" s="11">
        <v>658.27</v>
      </c>
      <c r="U519" s="11">
        <v>658.27</v>
      </c>
      <c r="V519" s="11">
        <v>658.27</v>
      </c>
      <c r="W519" s="11">
        <v>658.27</v>
      </c>
      <c r="X519" s="11">
        <v>658.27</v>
      </c>
      <c r="Y519" s="11">
        <v>658.27</v>
      </c>
      <c r="Z519" s="11">
        <v>658.27</v>
      </c>
      <c r="AA519" s="11">
        <v>658.27</v>
      </c>
      <c r="AB519" s="7">
        <v>658.27</v>
      </c>
      <c r="AC519" s="17"/>
      <c r="AD519" s="17">
        <v>4999.47</v>
      </c>
      <c r="AE519" s="20"/>
    </row>
    <row r="520" spans="1:31" s="5" customFormat="1" ht="27" customHeight="1">
      <c r="A520" s="10">
        <v>519</v>
      </c>
      <c r="B520" s="11" t="s">
        <v>1097</v>
      </c>
      <c r="C520" s="12" t="s">
        <v>1098</v>
      </c>
      <c r="D520" s="12"/>
      <c r="E520" s="12">
        <v>45294.533055555599</v>
      </c>
      <c r="F520" s="78">
        <f t="shared" si="71"/>
        <v>45292</v>
      </c>
      <c r="G520" s="13" t="s">
        <v>312</v>
      </c>
      <c r="H520" s="15" t="str">
        <f t="shared" si="72"/>
        <v>IPHONE15</v>
      </c>
      <c r="I520" s="13">
        <v>9999</v>
      </c>
      <c r="J520" s="84">
        <f t="shared" si="73"/>
        <v>0</v>
      </c>
      <c r="K520" s="84">
        <f t="shared" si="74"/>
        <v>0</v>
      </c>
      <c r="L520" s="84">
        <f t="shared" si="75"/>
        <v>1</v>
      </c>
      <c r="M520" s="84">
        <f t="shared" si="76"/>
        <v>0</v>
      </c>
      <c r="N520" s="84">
        <f t="shared" si="77"/>
        <v>0</v>
      </c>
      <c r="O520" s="84">
        <f t="shared" si="78"/>
        <v>0</v>
      </c>
      <c r="P520" s="15" t="str">
        <f t="shared" si="79"/>
        <v/>
      </c>
      <c r="Q520" s="7">
        <v>1</v>
      </c>
      <c r="R520" s="11">
        <v>1172.52</v>
      </c>
      <c r="S520" s="11">
        <v>1172.52</v>
      </c>
      <c r="T520" s="11">
        <v>1172.52</v>
      </c>
      <c r="U520" s="11">
        <v>1172.52</v>
      </c>
      <c r="V520" s="11">
        <v>1172.52</v>
      </c>
      <c r="W520" s="11">
        <v>1172.52</v>
      </c>
      <c r="X520" s="11">
        <v>1172.52</v>
      </c>
      <c r="Y520" s="11">
        <v>1172.52</v>
      </c>
      <c r="Z520" s="11">
        <v>1172.52</v>
      </c>
      <c r="AA520" s="11">
        <v>1172.52</v>
      </c>
      <c r="AB520" s="7">
        <v>1172.52</v>
      </c>
      <c r="AC520" s="17"/>
      <c r="AD520" s="17"/>
      <c r="AE520" s="20"/>
    </row>
    <row r="521" spans="1:31" s="5" customFormat="1" ht="27" customHeight="1">
      <c r="A521" s="10">
        <v>520</v>
      </c>
      <c r="B521" s="11" t="s">
        <v>1099</v>
      </c>
      <c r="C521" s="12" t="s">
        <v>1100</v>
      </c>
      <c r="D521" s="12"/>
      <c r="E521" s="12">
        <v>45294.304317129601</v>
      </c>
      <c r="F521" s="78">
        <f t="shared" si="71"/>
        <v>45292</v>
      </c>
      <c r="G521" s="13" t="s">
        <v>312</v>
      </c>
      <c r="H521" s="15" t="str">
        <f t="shared" si="72"/>
        <v>IPHONE15</v>
      </c>
      <c r="I521" s="13">
        <v>9999</v>
      </c>
      <c r="J521" s="84">
        <f t="shared" si="73"/>
        <v>0</v>
      </c>
      <c r="K521" s="84">
        <f t="shared" si="74"/>
        <v>0</v>
      </c>
      <c r="L521" s="84">
        <f t="shared" si="75"/>
        <v>0</v>
      </c>
      <c r="M521" s="84">
        <f t="shared" si="76"/>
        <v>0</v>
      </c>
      <c r="N521" s="84">
        <f t="shared" si="77"/>
        <v>1</v>
      </c>
      <c r="O521" s="84">
        <f t="shared" si="78"/>
        <v>0</v>
      </c>
      <c r="P521" s="15">
        <f t="shared" si="79"/>
        <v>4999.4699999999993</v>
      </c>
      <c r="Q521" s="7">
        <v>658.27</v>
      </c>
      <c r="R521" s="11">
        <v>658.27</v>
      </c>
      <c r="S521" s="11">
        <v>658.27</v>
      </c>
      <c r="T521" s="11">
        <v>658.27</v>
      </c>
      <c r="U521" s="11">
        <v>658.27</v>
      </c>
      <c r="V521" s="11">
        <v>658.27</v>
      </c>
      <c r="W521" s="11">
        <v>658.27</v>
      </c>
      <c r="X521" s="11">
        <v>658.27</v>
      </c>
      <c r="Y521" s="11">
        <v>658.27</v>
      </c>
      <c r="Z521" s="11">
        <v>658.27</v>
      </c>
      <c r="AA521" s="11">
        <v>658.27</v>
      </c>
      <c r="AB521" s="7">
        <v>658.27</v>
      </c>
      <c r="AC521" s="17"/>
      <c r="AD521" s="17">
        <v>4999.47</v>
      </c>
      <c r="AE521" s="20"/>
    </row>
    <row r="522" spans="1:31" s="5" customFormat="1" ht="27" customHeight="1">
      <c r="A522" s="10">
        <v>521</v>
      </c>
      <c r="B522" s="11" t="s">
        <v>1101</v>
      </c>
      <c r="C522" s="12" t="s">
        <v>1102</v>
      </c>
      <c r="D522" s="12"/>
      <c r="E522" s="12">
        <v>45294.382442129601</v>
      </c>
      <c r="F522" s="78">
        <f t="shared" si="71"/>
        <v>45292</v>
      </c>
      <c r="G522" s="13" t="s">
        <v>312</v>
      </c>
      <c r="H522" s="15" t="str">
        <f t="shared" si="72"/>
        <v>IPHONE15</v>
      </c>
      <c r="I522" s="13">
        <v>9999</v>
      </c>
      <c r="J522" s="84">
        <f t="shared" si="73"/>
        <v>0</v>
      </c>
      <c r="K522" s="84">
        <f t="shared" si="74"/>
        <v>0</v>
      </c>
      <c r="L522" s="84">
        <f t="shared" si="75"/>
        <v>1</v>
      </c>
      <c r="M522" s="84">
        <f t="shared" si="76"/>
        <v>1</v>
      </c>
      <c r="N522" s="84">
        <f t="shared" si="77"/>
        <v>1</v>
      </c>
      <c r="O522" s="84">
        <f t="shared" si="78"/>
        <v>0</v>
      </c>
      <c r="P522" s="15">
        <f t="shared" si="79"/>
        <v>4999.49</v>
      </c>
      <c r="Q522" s="7">
        <v>1</v>
      </c>
      <c r="R522" s="11">
        <v>718.02</v>
      </c>
      <c r="S522" s="11">
        <v>718.02</v>
      </c>
      <c r="T522" s="11">
        <v>718.02</v>
      </c>
      <c r="U522" s="11">
        <v>718.02</v>
      </c>
      <c r="V522" s="11">
        <v>718.02</v>
      </c>
      <c r="W522" s="11">
        <v>718.02</v>
      </c>
      <c r="X522" s="11">
        <v>718.02</v>
      </c>
      <c r="Y522" s="11">
        <v>718.02</v>
      </c>
      <c r="Z522" s="11">
        <v>718.02</v>
      </c>
      <c r="AA522" s="11">
        <v>718.02</v>
      </c>
      <c r="AB522" s="7">
        <v>718.02</v>
      </c>
      <c r="AC522" s="17">
        <v>2000</v>
      </c>
      <c r="AD522" s="17">
        <v>4999.47</v>
      </c>
      <c r="AE522" s="20"/>
    </row>
    <row r="523" spans="1:31" s="5" customFormat="1" ht="27" customHeight="1">
      <c r="A523" s="10">
        <v>522</v>
      </c>
      <c r="B523" s="11" t="s">
        <v>1103</v>
      </c>
      <c r="C523" s="12" t="s">
        <v>1104</v>
      </c>
      <c r="D523" s="12"/>
      <c r="E523" s="12">
        <v>45294.460729166698</v>
      </c>
      <c r="F523" s="78">
        <f t="shared" si="71"/>
        <v>45292</v>
      </c>
      <c r="G523" s="13" t="s">
        <v>312</v>
      </c>
      <c r="H523" s="15" t="str">
        <f t="shared" si="72"/>
        <v>IPHONE15</v>
      </c>
      <c r="I523" s="13">
        <v>9999</v>
      </c>
      <c r="J523" s="84">
        <f t="shared" si="73"/>
        <v>0</v>
      </c>
      <c r="K523" s="84">
        <f t="shared" si="74"/>
        <v>0</v>
      </c>
      <c r="L523" s="84">
        <f t="shared" si="75"/>
        <v>0</v>
      </c>
      <c r="M523" s="84">
        <f t="shared" si="76"/>
        <v>0</v>
      </c>
      <c r="N523" s="84">
        <f t="shared" si="77"/>
        <v>1</v>
      </c>
      <c r="O523" s="84">
        <f t="shared" si="78"/>
        <v>0</v>
      </c>
      <c r="P523" s="15">
        <f t="shared" si="79"/>
        <v>4999.4699999999993</v>
      </c>
      <c r="Q523" s="7">
        <v>658.27</v>
      </c>
      <c r="R523" s="11">
        <v>658.27</v>
      </c>
      <c r="S523" s="11">
        <v>658.27</v>
      </c>
      <c r="T523" s="11">
        <v>658.27</v>
      </c>
      <c r="U523" s="11">
        <v>658.27</v>
      </c>
      <c r="V523" s="11">
        <v>658.27</v>
      </c>
      <c r="W523" s="11">
        <v>658.27</v>
      </c>
      <c r="X523" s="11">
        <v>658.27</v>
      </c>
      <c r="Y523" s="11">
        <v>658.27</v>
      </c>
      <c r="Z523" s="11">
        <v>658.27</v>
      </c>
      <c r="AA523" s="11">
        <v>658.27</v>
      </c>
      <c r="AB523" s="7">
        <v>658.27</v>
      </c>
      <c r="AC523" s="17"/>
      <c r="AD523" s="17">
        <v>4999.47</v>
      </c>
      <c r="AE523" s="20"/>
    </row>
    <row r="524" spans="1:31" s="5" customFormat="1" ht="27" customHeight="1">
      <c r="A524" s="10">
        <v>523</v>
      </c>
      <c r="B524" s="12" t="s">
        <v>1105</v>
      </c>
      <c r="C524" s="12" t="s">
        <v>1106</v>
      </c>
      <c r="D524" s="12"/>
      <c r="E524" s="12">
        <v>45294.4925925926</v>
      </c>
      <c r="F524" s="78">
        <f t="shared" si="71"/>
        <v>45292</v>
      </c>
      <c r="G524" s="13" t="s">
        <v>665</v>
      </c>
      <c r="H524" s="15" t="str">
        <f t="shared" si="72"/>
        <v>IPHONE15</v>
      </c>
      <c r="I524" s="13">
        <v>8999</v>
      </c>
      <c r="J524" s="84">
        <f t="shared" si="73"/>
        <v>0</v>
      </c>
      <c r="K524" s="84">
        <f t="shared" si="74"/>
        <v>0</v>
      </c>
      <c r="L524" s="84">
        <f t="shared" si="75"/>
        <v>1</v>
      </c>
      <c r="M524" s="84">
        <f t="shared" si="76"/>
        <v>0</v>
      </c>
      <c r="N524" s="84">
        <f t="shared" si="77"/>
        <v>0</v>
      </c>
      <c r="O524" s="84">
        <f t="shared" si="78"/>
        <v>0</v>
      </c>
      <c r="P524" s="15" t="str">
        <f t="shared" si="79"/>
        <v/>
      </c>
      <c r="Q524" s="7">
        <v>1</v>
      </c>
      <c r="R524" s="11">
        <v>1055.24</v>
      </c>
      <c r="S524" s="11">
        <v>1055.24</v>
      </c>
      <c r="T524" s="11">
        <v>1055.24</v>
      </c>
      <c r="U524" s="11">
        <v>1055.24</v>
      </c>
      <c r="V524" s="11">
        <v>1055.24</v>
      </c>
      <c r="W524" s="11">
        <v>1055.24</v>
      </c>
      <c r="X524" s="11">
        <v>1055.24</v>
      </c>
      <c r="Y524" s="11">
        <v>1055.24</v>
      </c>
      <c r="Z524" s="11">
        <v>1055.24</v>
      </c>
      <c r="AA524" s="7">
        <v>1055.24</v>
      </c>
      <c r="AB524" s="7">
        <v>1055.24</v>
      </c>
      <c r="AC524" s="17"/>
      <c r="AD524" s="17"/>
      <c r="AE524" s="20"/>
    </row>
    <row r="525" spans="1:31" s="5" customFormat="1" ht="27" customHeight="1">
      <c r="A525" s="10">
        <v>524</v>
      </c>
      <c r="B525" s="12" t="s">
        <v>1107</v>
      </c>
      <c r="C525" s="12" t="s">
        <v>1108</v>
      </c>
      <c r="D525" s="12"/>
      <c r="E525" s="12">
        <v>45294.496817129599</v>
      </c>
      <c r="F525" s="78">
        <f t="shared" si="71"/>
        <v>45292</v>
      </c>
      <c r="G525" s="13" t="s">
        <v>665</v>
      </c>
      <c r="H525" s="15" t="str">
        <f t="shared" si="72"/>
        <v>IPHONE15</v>
      </c>
      <c r="I525" s="13">
        <v>8999</v>
      </c>
      <c r="J525" s="84">
        <f t="shared" si="73"/>
        <v>0</v>
      </c>
      <c r="K525" s="84">
        <f t="shared" si="74"/>
        <v>0</v>
      </c>
      <c r="L525" s="84">
        <f t="shared" si="75"/>
        <v>0</v>
      </c>
      <c r="M525" s="84">
        <f t="shared" si="76"/>
        <v>0</v>
      </c>
      <c r="N525" s="84">
        <f t="shared" si="77"/>
        <v>0</v>
      </c>
      <c r="O525" s="84">
        <f t="shared" si="78"/>
        <v>0</v>
      </c>
      <c r="P525" s="15" t="str">
        <f t="shared" si="79"/>
        <v/>
      </c>
      <c r="Q525" s="7">
        <v>967.39</v>
      </c>
      <c r="R525" s="11">
        <v>967.39</v>
      </c>
      <c r="S525" s="11">
        <v>967.39</v>
      </c>
      <c r="T525" s="11">
        <v>967.39</v>
      </c>
      <c r="U525" s="11">
        <v>967.39</v>
      </c>
      <c r="V525" s="11">
        <v>967.39</v>
      </c>
      <c r="W525" s="11">
        <v>967.39</v>
      </c>
      <c r="X525" s="11">
        <v>967.39</v>
      </c>
      <c r="Y525" s="11">
        <v>967.39</v>
      </c>
      <c r="Z525" s="11">
        <v>967.39</v>
      </c>
      <c r="AA525" s="11">
        <v>967.39</v>
      </c>
      <c r="AB525" s="11">
        <v>967.39</v>
      </c>
      <c r="AC525" s="17"/>
      <c r="AD525" s="17">
        <v>4999.47</v>
      </c>
      <c r="AE525" s="20"/>
    </row>
    <row r="526" spans="1:31" s="5" customFormat="1" ht="27" customHeight="1">
      <c r="A526" s="10">
        <v>525</v>
      </c>
      <c r="B526" s="12" t="s">
        <v>1109</v>
      </c>
      <c r="C526" s="12" t="s">
        <v>1110</v>
      </c>
      <c r="D526" s="12"/>
      <c r="E526" s="12">
        <v>45294.546712962998</v>
      </c>
      <c r="F526" s="78">
        <f t="shared" si="71"/>
        <v>45292</v>
      </c>
      <c r="G526" s="13" t="s">
        <v>312</v>
      </c>
      <c r="H526" s="15" t="str">
        <f t="shared" si="72"/>
        <v>IPHONE15</v>
      </c>
      <c r="I526" s="13">
        <v>9999</v>
      </c>
      <c r="J526" s="84">
        <f t="shared" si="73"/>
        <v>0</v>
      </c>
      <c r="K526" s="84">
        <f t="shared" si="74"/>
        <v>0</v>
      </c>
      <c r="L526" s="84">
        <f t="shared" si="75"/>
        <v>0</v>
      </c>
      <c r="M526" s="84">
        <f t="shared" si="76"/>
        <v>0</v>
      </c>
      <c r="N526" s="84">
        <f t="shared" si="77"/>
        <v>1</v>
      </c>
      <c r="O526" s="84">
        <f t="shared" si="78"/>
        <v>1</v>
      </c>
      <c r="P526" s="15">
        <f t="shared" si="79"/>
        <v>6399.3300000000017</v>
      </c>
      <c r="Q526" s="17">
        <v>1083.23</v>
      </c>
      <c r="R526" s="11">
        <v>1083.23</v>
      </c>
      <c r="S526" s="11">
        <v>1083.23</v>
      </c>
      <c r="T526" s="11">
        <v>1083.23</v>
      </c>
      <c r="U526" s="11">
        <v>1083.23</v>
      </c>
      <c r="V526" s="17">
        <v>1083.23</v>
      </c>
      <c r="W526" s="17"/>
      <c r="X526" s="17"/>
      <c r="Y526" s="17"/>
      <c r="Z526" s="17"/>
      <c r="AA526" s="17"/>
      <c r="AB526" s="17"/>
      <c r="AC526" s="17"/>
      <c r="AD526" s="17">
        <v>6499.32</v>
      </c>
      <c r="AE526" s="20"/>
    </row>
    <row r="527" spans="1:31" s="5" customFormat="1" ht="27" customHeight="1">
      <c r="A527" s="10">
        <v>526</v>
      </c>
      <c r="B527" s="12" t="s">
        <v>1111</v>
      </c>
      <c r="C527" s="12" t="s">
        <v>1112</v>
      </c>
      <c r="D527" s="12"/>
      <c r="E527" s="12">
        <v>45294.547407407401</v>
      </c>
      <c r="F527" s="78">
        <f t="shared" si="71"/>
        <v>45292</v>
      </c>
      <c r="G527" s="13" t="s">
        <v>312</v>
      </c>
      <c r="H527" s="15" t="str">
        <f t="shared" si="72"/>
        <v>IPHONE15</v>
      </c>
      <c r="I527" s="13">
        <v>9999</v>
      </c>
      <c r="J527" s="84">
        <f t="shared" si="73"/>
        <v>0</v>
      </c>
      <c r="K527" s="84">
        <f t="shared" si="74"/>
        <v>0</v>
      </c>
      <c r="L527" s="84">
        <f t="shared" si="75"/>
        <v>1</v>
      </c>
      <c r="M527" s="84">
        <f t="shared" si="76"/>
        <v>0</v>
      </c>
      <c r="N527" s="84">
        <f t="shared" si="77"/>
        <v>0</v>
      </c>
      <c r="O527" s="84">
        <f t="shared" si="78"/>
        <v>0</v>
      </c>
      <c r="P527" s="15" t="str">
        <f t="shared" si="79"/>
        <v/>
      </c>
      <c r="Q527" s="7">
        <v>1</v>
      </c>
      <c r="R527" s="11">
        <v>1172.52</v>
      </c>
      <c r="S527" s="11">
        <v>1172.52</v>
      </c>
      <c r="T527" s="11">
        <v>1172.52</v>
      </c>
      <c r="U527" s="11">
        <v>1172.52</v>
      </c>
      <c r="V527" s="11">
        <v>1172.52</v>
      </c>
      <c r="W527" s="11">
        <v>1172.52</v>
      </c>
      <c r="X527" s="11">
        <v>1172.52</v>
      </c>
      <c r="Y527" s="11">
        <v>1172.52</v>
      </c>
      <c r="Z527" s="11">
        <v>1172.52</v>
      </c>
      <c r="AA527" s="11">
        <v>1172.52</v>
      </c>
      <c r="AB527" s="17">
        <v>1172.52</v>
      </c>
      <c r="AC527" s="17"/>
      <c r="AD527" s="17"/>
      <c r="AE527" s="20"/>
    </row>
    <row r="528" spans="1:31" s="5" customFormat="1" ht="27" customHeight="1">
      <c r="A528" s="10">
        <v>527</v>
      </c>
      <c r="B528" s="12" t="s">
        <v>1113</v>
      </c>
      <c r="C528" s="12" t="s">
        <v>1114</v>
      </c>
      <c r="D528" s="12"/>
      <c r="E528" s="12">
        <v>45294.554675925901</v>
      </c>
      <c r="F528" s="78">
        <f t="shared" si="71"/>
        <v>45292</v>
      </c>
      <c r="G528" s="13" t="s">
        <v>312</v>
      </c>
      <c r="H528" s="15" t="str">
        <f t="shared" si="72"/>
        <v>IPHONE15</v>
      </c>
      <c r="I528" s="13">
        <v>9999</v>
      </c>
      <c r="J528" s="84">
        <f t="shared" si="73"/>
        <v>0</v>
      </c>
      <c r="K528" s="84">
        <f t="shared" si="74"/>
        <v>0</v>
      </c>
      <c r="L528" s="84">
        <f t="shared" si="75"/>
        <v>0</v>
      </c>
      <c r="M528" s="84">
        <f t="shared" si="76"/>
        <v>0</v>
      </c>
      <c r="N528" s="84">
        <f t="shared" si="77"/>
        <v>1</v>
      </c>
      <c r="O528" s="84">
        <f t="shared" si="78"/>
        <v>0</v>
      </c>
      <c r="P528" s="15">
        <f t="shared" si="79"/>
        <v>4999.4699999999993</v>
      </c>
      <c r="Q528" s="7">
        <v>658.27</v>
      </c>
      <c r="R528" s="11">
        <v>658.27</v>
      </c>
      <c r="S528" s="11">
        <v>658.27</v>
      </c>
      <c r="T528" s="11">
        <v>658.27</v>
      </c>
      <c r="U528" s="11">
        <v>658.27</v>
      </c>
      <c r="V528" s="11">
        <v>658.27</v>
      </c>
      <c r="W528" s="11">
        <v>658.27</v>
      </c>
      <c r="X528" s="11">
        <v>658.27</v>
      </c>
      <c r="Y528" s="11">
        <v>658.27</v>
      </c>
      <c r="Z528" s="11">
        <v>658.27</v>
      </c>
      <c r="AA528" s="11">
        <v>658.27</v>
      </c>
      <c r="AB528" s="7">
        <v>658.27</v>
      </c>
      <c r="AC528" s="17"/>
      <c r="AD528" s="17">
        <v>4999.47</v>
      </c>
      <c r="AE528" s="20"/>
    </row>
    <row r="529" spans="1:31" s="5" customFormat="1" ht="27" customHeight="1">
      <c r="A529" s="10">
        <v>528</v>
      </c>
      <c r="B529" s="12" t="s">
        <v>1115</v>
      </c>
      <c r="C529" s="12" t="s">
        <v>1116</v>
      </c>
      <c r="D529" s="12"/>
      <c r="E529" s="12">
        <v>45294.5610185185</v>
      </c>
      <c r="F529" s="78">
        <f t="shared" si="71"/>
        <v>45292</v>
      </c>
      <c r="G529" s="13" t="s">
        <v>312</v>
      </c>
      <c r="H529" s="15" t="str">
        <f t="shared" si="72"/>
        <v>IPHONE15</v>
      </c>
      <c r="I529" s="13">
        <v>9999</v>
      </c>
      <c r="J529" s="84">
        <f t="shared" si="73"/>
        <v>0</v>
      </c>
      <c r="K529" s="84">
        <f t="shared" si="74"/>
        <v>0</v>
      </c>
      <c r="L529" s="84">
        <f t="shared" si="75"/>
        <v>0</v>
      </c>
      <c r="M529" s="84">
        <f t="shared" si="76"/>
        <v>0</v>
      </c>
      <c r="N529" s="84">
        <f t="shared" si="77"/>
        <v>0</v>
      </c>
      <c r="O529" s="84">
        <f t="shared" si="78"/>
        <v>0</v>
      </c>
      <c r="P529" s="15" t="str">
        <f t="shared" si="79"/>
        <v/>
      </c>
      <c r="Q529" s="7">
        <v>1074.8900000000001</v>
      </c>
      <c r="R529" s="11">
        <v>1074.8900000000001</v>
      </c>
      <c r="S529" s="11">
        <v>1074.8900000000001</v>
      </c>
      <c r="T529" s="11">
        <v>1074.8900000000001</v>
      </c>
      <c r="U529" s="11">
        <v>1074.8900000000001</v>
      </c>
      <c r="V529" s="11">
        <v>1074.8900000000001</v>
      </c>
      <c r="W529" s="11">
        <v>1074.8900000000001</v>
      </c>
      <c r="X529" s="11">
        <v>1074.8900000000001</v>
      </c>
      <c r="Y529" s="11">
        <v>1074.8900000000001</v>
      </c>
      <c r="Z529" s="11">
        <v>1074.8900000000001</v>
      </c>
      <c r="AA529" s="11">
        <v>1074.8900000000001</v>
      </c>
      <c r="AB529" s="11">
        <v>1074.8900000000001</v>
      </c>
      <c r="AC529" s="17"/>
      <c r="AD529" s="17"/>
      <c r="AE529" s="20"/>
    </row>
    <row r="530" spans="1:31" s="5" customFormat="1" ht="27" customHeight="1">
      <c r="A530" s="10">
        <v>529</v>
      </c>
      <c r="B530" s="12" t="s">
        <v>1117</v>
      </c>
      <c r="C530" s="12" t="s">
        <v>1118</v>
      </c>
      <c r="D530" s="12"/>
      <c r="E530" s="12">
        <v>45294.593993055598</v>
      </c>
      <c r="F530" s="78">
        <f t="shared" si="71"/>
        <v>45292</v>
      </c>
      <c r="G530" s="13" t="s">
        <v>619</v>
      </c>
      <c r="H530" s="15" t="str">
        <f t="shared" si="72"/>
        <v>IPHONE15</v>
      </c>
      <c r="I530" s="13">
        <v>5999</v>
      </c>
      <c r="J530" s="84">
        <f t="shared" si="73"/>
        <v>0</v>
      </c>
      <c r="K530" s="84">
        <f t="shared" si="74"/>
        <v>0</v>
      </c>
      <c r="L530" s="84">
        <f t="shared" si="75"/>
        <v>0</v>
      </c>
      <c r="M530" s="84">
        <f t="shared" si="76"/>
        <v>0</v>
      </c>
      <c r="N530" s="84">
        <f t="shared" si="77"/>
        <v>1</v>
      </c>
      <c r="O530" s="84">
        <f t="shared" si="78"/>
        <v>0</v>
      </c>
      <c r="P530" s="15">
        <f t="shared" si="79"/>
        <v>2999.5699999999997</v>
      </c>
      <c r="Q530" s="7">
        <v>194.93</v>
      </c>
      <c r="R530" s="11">
        <v>413.11</v>
      </c>
      <c r="S530" s="11">
        <v>413.11</v>
      </c>
      <c r="T530" s="11">
        <v>413.11</v>
      </c>
      <c r="U530" s="11">
        <v>413.11</v>
      </c>
      <c r="V530" s="11">
        <v>413.11</v>
      </c>
      <c r="W530" s="11">
        <v>413.11</v>
      </c>
      <c r="X530" s="11">
        <v>413.11</v>
      </c>
      <c r="Y530" s="11">
        <v>413.11</v>
      </c>
      <c r="Z530" s="11">
        <v>413.11</v>
      </c>
      <c r="AA530" s="11">
        <v>413.11</v>
      </c>
      <c r="AB530" s="17">
        <v>413.11</v>
      </c>
      <c r="AC530" s="17"/>
      <c r="AD530" s="17">
        <v>2999.55</v>
      </c>
      <c r="AE530" s="20"/>
    </row>
    <row r="531" spans="1:31" s="5" customFormat="1" ht="27" customHeight="1">
      <c r="A531" s="10">
        <v>530</v>
      </c>
      <c r="B531" s="12" t="s">
        <v>1119</v>
      </c>
      <c r="C531" s="12" t="s">
        <v>1120</v>
      </c>
      <c r="D531" s="12"/>
      <c r="E531" s="12">
        <v>45294.615740740701</v>
      </c>
      <c r="F531" s="78">
        <f t="shared" si="71"/>
        <v>45292</v>
      </c>
      <c r="G531" s="13" t="s">
        <v>665</v>
      </c>
      <c r="H531" s="15" t="str">
        <f t="shared" si="72"/>
        <v>IPHONE15</v>
      </c>
      <c r="I531" s="13">
        <v>8999</v>
      </c>
      <c r="J531" s="84">
        <f t="shared" si="73"/>
        <v>0</v>
      </c>
      <c r="K531" s="84">
        <f t="shared" si="74"/>
        <v>0</v>
      </c>
      <c r="L531" s="84">
        <f t="shared" si="75"/>
        <v>0</v>
      </c>
      <c r="M531" s="84">
        <f t="shared" si="76"/>
        <v>0</v>
      </c>
      <c r="N531" s="84">
        <f t="shared" si="77"/>
        <v>0</v>
      </c>
      <c r="O531" s="84">
        <f t="shared" si="78"/>
        <v>0</v>
      </c>
      <c r="P531" s="15" t="str">
        <f t="shared" si="79"/>
        <v/>
      </c>
      <c r="Q531" s="7">
        <v>967.39</v>
      </c>
      <c r="R531" s="11">
        <v>967.39</v>
      </c>
      <c r="S531" s="11">
        <v>967.39</v>
      </c>
      <c r="T531" s="11">
        <v>967.39</v>
      </c>
      <c r="U531" s="11">
        <v>967.39</v>
      </c>
      <c r="V531" s="11">
        <v>967.39</v>
      </c>
      <c r="W531" s="11">
        <v>967.39</v>
      </c>
      <c r="X531" s="11">
        <v>967.39</v>
      </c>
      <c r="Y531" s="11">
        <v>967.39</v>
      </c>
      <c r="Z531" s="11">
        <v>967.39</v>
      </c>
      <c r="AA531" s="11">
        <v>967.39</v>
      </c>
      <c r="AB531" s="7">
        <v>967.39</v>
      </c>
      <c r="AC531" s="17"/>
      <c r="AD531" s="17"/>
      <c r="AE531" s="20"/>
    </row>
    <row r="532" spans="1:31" s="5" customFormat="1" ht="27" customHeight="1">
      <c r="A532" s="10">
        <v>531</v>
      </c>
      <c r="B532" s="12" t="s">
        <v>1121</v>
      </c>
      <c r="C532" s="12" t="s">
        <v>1122</v>
      </c>
      <c r="D532" s="12"/>
      <c r="E532" s="12">
        <v>45294.624386574098</v>
      </c>
      <c r="F532" s="78">
        <f t="shared" si="71"/>
        <v>45292</v>
      </c>
      <c r="G532" s="13" t="s">
        <v>312</v>
      </c>
      <c r="H532" s="15" t="str">
        <f t="shared" si="72"/>
        <v>IPHONE15</v>
      </c>
      <c r="I532" s="13">
        <v>9999</v>
      </c>
      <c r="J532" s="84">
        <f t="shared" si="73"/>
        <v>0</v>
      </c>
      <c r="K532" s="84">
        <f t="shared" si="74"/>
        <v>0</v>
      </c>
      <c r="L532" s="84">
        <f t="shared" si="75"/>
        <v>0</v>
      </c>
      <c r="M532" s="84">
        <f t="shared" si="76"/>
        <v>0</v>
      </c>
      <c r="N532" s="84">
        <f t="shared" si="77"/>
        <v>0</v>
      </c>
      <c r="O532" s="84">
        <f t="shared" si="78"/>
        <v>0</v>
      </c>
      <c r="P532" s="15" t="str">
        <f t="shared" si="79"/>
        <v/>
      </c>
      <c r="Q532" s="7">
        <v>1074.8900000000001</v>
      </c>
      <c r="R532" s="11">
        <v>1074.8900000000001</v>
      </c>
      <c r="S532" s="11">
        <v>1074.8900000000001</v>
      </c>
      <c r="T532" s="11">
        <v>1074.8900000000001</v>
      </c>
      <c r="U532" s="11">
        <v>1074.8900000000001</v>
      </c>
      <c r="V532" s="11">
        <v>1074.8900000000001</v>
      </c>
      <c r="W532" s="11">
        <v>1074.8900000000001</v>
      </c>
      <c r="X532" s="11">
        <v>1074.8900000000001</v>
      </c>
      <c r="Y532" s="11">
        <v>1074.8900000000001</v>
      </c>
      <c r="Z532" s="11">
        <v>1074.8900000000001</v>
      </c>
      <c r="AA532" s="11">
        <v>1074.8900000000001</v>
      </c>
      <c r="AB532" s="11">
        <v>1074.8900000000001</v>
      </c>
      <c r="AC532" s="17"/>
      <c r="AD532" s="17"/>
      <c r="AE532" s="20"/>
    </row>
    <row r="533" spans="1:31" s="5" customFormat="1" ht="27" customHeight="1">
      <c r="A533" s="10">
        <v>532</v>
      </c>
      <c r="B533" s="12" t="s">
        <v>1123</v>
      </c>
      <c r="C533" s="12" t="s">
        <v>1124</v>
      </c>
      <c r="D533" s="12"/>
      <c r="E533" s="12">
        <v>45294.626435185201</v>
      </c>
      <c r="F533" s="78">
        <f t="shared" si="71"/>
        <v>45292</v>
      </c>
      <c r="G533" s="13" t="s">
        <v>312</v>
      </c>
      <c r="H533" s="15" t="str">
        <f t="shared" si="72"/>
        <v>IPHONE15</v>
      </c>
      <c r="I533" s="13">
        <v>9999</v>
      </c>
      <c r="J533" s="84">
        <f t="shared" si="73"/>
        <v>0</v>
      </c>
      <c r="K533" s="84">
        <f t="shared" si="74"/>
        <v>0</v>
      </c>
      <c r="L533" s="84">
        <f t="shared" si="75"/>
        <v>0</v>
      </c>
      <c r="M533" s="84">
        <f t="shared" si="76"/>
        <v>0</v>
      </c>
      <c r="N533" s="84">
        <f t="shared" si="77"/>
        <v>0</v>
      </c>
      <c r="O533" s="84">
        <f t="shared" si="78"/>
        <v>0</v>
      </c>
      <c r="P533" s="15" t="str">
        <f t="shared" si="79"/>
        <v/>
      </c>
      <c r="Q533" s="7">
        <v>1074.8900000000001</v>
      </c>
      <c r="R533" s="11">
        <v>1074.8900000000001</v>
      </c>
      <c r="S533" s="11">
        <v>1074.8900000000001</v>
      </c>
      <c r="T533" s="11">
        <v>1074.8900000000001</v>
      </c>
      <c r="U533" s="11">
        <v>1074.8900000000001</v>
      </c>
      <c r="V533" s="11">
        <v>1074.8900000000001</v>
      </c>
      <c r="W533" s="11">
        <v>1074.8900000000001</v>
      </c>
      <c r="X533" s="11">
        <v>1074.8900000000001</v>
      </c>
      <c r="Y533" s="11">
        <v>1074.8900000000001</v>
      </c>
      <c r="Z533" s="11">
        <v>1074.8900000000001</v>
      </c>
      <c r="AA533" s="11">
        <v>1074.8900000000001</v>
      </c>
      <c r="AB533" s="11">
        <v>1074.8900000000001</v>
      </c>
      <c r="AC533" s="17"/>
      <c r="AD533" s="17"/>
      <c r="AE533" s="20"/>
    </row>
    <row r="534" spans="1:31" s="5" customFormat="1" ht="27" customHeight="1">
      <c r="A534" s="10">
        <v>533</v>
      </c>
      <c r="B534" s="12" t="s">
        <v>1125</v>
      </c>
      <c r="C534" s="12" t="s">
        <v>1126</v>
      </c>
      <c r="D534" s="12"/>
      <c r="E534" s="12">
        <v>45294.632870370398</v>
      </c>
      <c r="F534" s="78">
        <f t="shared" si="71"/>
        <v>45292</v>
      </c>
      <c r="G534" s="13" t="s">
        <v>778</v>
      </c>
      <c r="H534" s="15" t="str">
        <f t="shared" si="72"/>
        <v>其他</v>
      </c>
      <c r="I534" s="13">
        <v>6999</v>
      </c>
      <c r="J534" s="84">
        <f t="shared" si="73"/>
        <v>0</v>
      </c>
      <c r="K534" s="84">
        <f t="shared" si="74"/>
        <v>0</v>
      </c>
      <c r="L534" s="84">
        <f t="shared" si="75"/>
        <v>1</v>
      </c>
      <c r="M534" s="84">
        <f t="shared" si="76"/>
        <v>0</v>
      </c>
      <c r="N534" s="84">
        <f t="shared" si="77"/>
        <v>1</v>
      </c>
      <c r="O534" s="84">
        <f t="shared" si="78"/>
        <v>0</v>
      </c>
      <c r="P534" s="15">
        <f t="shared" si="79"/>
        <v>3499.4400000000014</v>
      </c>
      <c r="Q534" s="7">
        <v>1</v>
      </c>
      <c r="R534" s="11">
        <v>502.57</v>
      </c>
      <c r="S534" s="11">
        <v>502.57</v>
      </c>
      <c r="T534" s="11">
        <v>502.57</v>
      </c>
      <c r="U534" s="11">
        <v>502.57</v>
      </c>
      <c r="V534" s="11">
        <v>502.57</v>
      </c>
      <c r="W534" s="11">
        <v>502.57</v>
      </c>
      <c r="X534" s="11">
        <v>502.57</v>
      </c>
      <c r="Y534" s="11">
        <v>502.57</v>
      </c>
      <c r="Z534" s="11">
        <v>502.57</v>
      </c>
      <c r="AA534" s="11">
        <v>502.57</v>
      </c>
      <c r="AB534" s="11">
        <v>502.57</v>
      </c>
      <c r="AC534" s="17"/>
      <c r="AD534" s="17">
        <v>3429.48</v>
      </c>
      <c r="AE534" s="20"/>
    </row>
    <row r="535" spans="1:31" s="5" customFormat="1" ht="27" customHeight="1">
      <c r="A535" s="10">
        <v>534</v>
      </c>
      <c r="B535" s="12" t="s">
        <v>1127</v>
      </c>
      <c r="C535" s="12" t="s">
        <v>1128</v>
      </c>
      <c r="D535" s="12"/>
      <c r="E535" s="12">
        <v>45294.634675925903</v>
      </c>
      <c r="F535" s="78">
        <f t="shared" si="71"/>
        <v>45292</v>
      </c>
      <c r="G535" s="13" t="s">
        <v>312</v>
      </c>
      <c r="H535" s="15" t="str">
        <f t="shared" si="72"/>
        <v>IPHONE15</v>
      </c>
      <c r="I535" s="13">
        <v>9999</v>
      </c>
      <c r="J535" s="84">
        <f t="shared" si="73"/>
        <v>0</v>
      </c>
      <c r="K535" s="84">
        <f t="shared" si="74"/>
        <v>0</v>
      </c>
      <c r="L535" s="84">
        <f t="shared" si="75"/>
        <v>1</v>
      </c>
      <c r="M535" s="84">
        <f t="shared" si="76"/>
        <v>0</v>
      </c>
      <c r="N535" s="84">
        <f t="shared" si="77"/>
        <v>0</v>
      </c>
      <c r="O535" s="84">
        <f t="shared" si="78"/>
        <v>0</v>
      </c>
      <c r="P535" s="15" t="str">
        <f t="shared" si="79"/>
        <v/>
      </c>
      <c r="Q535" s="7">
        <v>1</v>
      </c>
      <c r="R535" s="11">
        <v>1172.52</v>
      </c>
      <c r="S535" s="11">
        <v>1172.52</v>
      </c>
      <c r="T535" s="11">
        <v>1172.52</v>
      </c>
      <c r="U535" s="11">
        <v>1172.52</v>
      </c>
      <c r="V535" s="11">
        <v>1172.52</v>
      </c>
      <c r="W535" s="11">
        <v>1172.52</v>
      </c>
      <c r="X535" s="11">
        <v>1172.52</v>
      </c>
      <c r="Y535" s="11">
        <v>1172.52</v>
      </c>
      <c r="Z535" s="11">
        <v>1172.52</v>
      </c>
      <c r="AA535" s="17">
        <v>1172.52</v>
      </c>
      <c r="AB535" s="17">
        <v>1172.52</v>
      </c>
      <c r="AC535" s="17"/>
      <c r="AD535" s="17"/>
      <c r="AE535" s="20"/>
    </row>
    <row r="536" spans="1:31" s="5" customFormat="1" ht="27" customHeight="1">
      <c r="A536" s="10">
        <v>535</v>
      </c>
      <c r="B536" s="12" t="s">
        <v>1129</v>
      </c>
      <c r="C536" s="12" t="s">
        <v>1130</v>
      </c>
      <c r="D536" s="12"/>
      <c r="E536" s="12">
        <v>45294.653159722198</v>
      </c>
      <c r="F536" s="78">
        <f t="shared" si="71"/>
        <v>45292</v>
      </c>
      <c r="G536" s="13" t="s">
        <v>312</v>
      </c>
      <c r="H536" s="15" t="str">
        <f t="shared" si="72"/>
        <v>IPHONE15</v>
      </c>
      <c r="I536" s="13">
        <v>9999</v>
      </c>
      <c r="J536" s="84">
        <f t="shared" si="73"/>
        <v>0</v>
      </c>
      <c r="K536" s="84">
        <f t="shared" si="74"/>
        <v>0</v>
      </c>
      <c r="L536" s="84">
        <f t="shared" si="75"/>
        <v>0</v>
      </c>
      <c r="M536" s="84">
        <f t="shared" si="76"/>
        <v>0</v>
      </c>
      <c r="N536" s="84">
        <f t="shared" si="77"/>
        <v>1</v>
      </c>
      <c r="O536" s="84">
        <f t="shared" si="78"/>
        <v>0</v>
      </c>
      <c r="P536" s="15">
        <f t="shared" si="79"/>
        <v>4999.4699999999993</v>
      </c>
      <c r="Q536" s="7">
        <v>658.27</v>
      </c>
      <c r="R536" s="11">
        <v>658.27</v>
      </c>
      <c r="S536" s="11">
        <v>658.27</v>
      </c>
      <c r="T536" s="11">
        <v>658.27</v>
      </c>
      <c r="U536" s="11">
        <v>658.27</v>
      </c>
      <c r="V536" s="11">
        <v>658.27</v>
      </c>
      <c r="W536" s="11">
        <v>658.27</v>
      </c>
      <c r="X536" s="11">
        <v>658.27</v>
      </c>
      <c r="Y536" s="11">
        <v>658.27</v>
      </c>
      <c r="Z536" s="11">
        <v>658.27</v>
      </c>
      <c r="AA536" s="11">
        <v>658.27</v>
      </c>
      <c r="AB536" s="17">
        <v>658.27</v>
      </c>
      <c r="AC536" s="17"/>
      <c r="AD536" s="17">
        <v>4999.47</v>
      </c>
      <c r="AE536" s="20"/>
    </row>
    <row r="537" spans="1:31" s="5" customFormat="1" ht="27" customHeight="1">
      <c r="A537" s="10">
        <v>536</v>
      </c>
      <c r="B537" s="12" t="s">
        <v>1131</v>
      </c>
      <c r="C537" s="12" t="s">
        <v>1132</v>
      </c>
      <c r="D537" s="12"/>
      <c r="E537" s="12">
        <v>45294.656122685199</v>
      </c>
      <c r="F537" s="78">
        <f t="shared" si="71"/>
        <v>45292</v>
      </c>
      <c r="G537" s="13" t="s">
        <v>312</v>
      </c>
      <c r="H537" s="15" t="str">
        <f t="shared" si="72"/>
        <v>IPHONE15</v>
      </c>
      <c r="I537" s="13">
        <v>9999</v>
      </c>
      <c r="J537" s="84">
        <f t="shared" si="73"/>
        <v>0</v>
      </c>
      <c r="K537" s="84">
        <f t="shared" si="74"/>
        <v>0</v>
      </c>
      <c r="L537" s="84">
        <f t="shared" si="75"/>
        <v>1</v>
      </c>
      <c r="M537" s="84">
        <f t="shared" si="76"/>
        <v>0</v>
      </c>
      <c r="N537" s="84">
        <f t="shared" si="77"/>
        <v>1</v>
      </c>
      <c r="O537" s="84">
        <f t="shared" si="78"/>
        <v>0</v>
      </c>
      <c r="P537" s="15">
        <f t="shared" si="79"/>
        <v>4999.49</v>
      </c>
      <c r="Q537" s="7">
        <v>1</v>
      </c>
      <c r="R537" s="11">
        <v>718.02</v>
      </c>
      <c r="S537" s="11">
        <v>718.02</v>
      </c>
      <c r="T537" s="11">
        <v>718.02</v>
      </c>
      <c r="U537" s="11">
        <v>718.02</v>
      </c>
      <c r="V537" s="11">
        <v>718.02</v>
      </c>
      <c r="W537" s="11">
        <v>718.02</v>
      </c>
      <c r="X537" s="11">
        <v>718.02</v>
      </c>
      <c r="Y537" s="11">
        <v>718.02</v>
      </c>
      <c r="Z537" s="11">
        <v>718.02</v>
      </c>
      <c r="AA537" s="17">
        <v>718.02</v>
      </c>
      <c r="AB537" s="17">
        <v>718.02</v>
      </c>
      <c r="AC537" s="17"/>
      <c r="AD537" s="17">
        <v>4999.47</v>
      </c>
      <c r="AE537" s="20"/>
    </row>
    <row r="538" spans="1:31" s="5" customFormat="1" ht="27" customHeight="1">
      <c r="A538" s="10">
        <v>537</v>
      </c>
      <c r="B538" s="12" t="s">
        <v>1133</v>
      </c>
      <c r="C538" s="12" t="s">
        <v>1134</v>
      </c>
      <c r="D538" s="12"/>
      <c r="E538" s="12">
        <v>45294.661354166703</v>
      </c>
      <c r="F538" s="78">
        <f t="shared" si="71"/>
        <v>45292</v>
      </c>
      <c r="G538" s="13" t="s">
        <v>312</v>
      </c>
      <c r="H538" s="15" t="str">
        <f t="shared" si="72"/>
        <v>IPHONE15</v>
      </c>
      <c r="I538" s="13">
        <v>9999</v>
      </c>
      <c r="J538" s="84">
        <f t="shared" si="73"/>
        <v>0</v>
      </c>
      <c r="K538" s="84">
        <f t="shared" si="74"/>
        <v>0</v>
      </c>
      <c r="L538" s="84">
        <f t="shared" si="75"/>
        <v>1</v>
      </c>
      <c r="M538" s="84">
        <f t="shared" si="76"/>
        <v>1</v>
      </c>
      <c r="N538" s="84">
        <f t="shared" si="77"/>
        <v>0</v>
      </c>
      <c r="O538" s="84">
        <f t="shared" si="78"/>
        <v>0</v>
      </c>
      <c r="P538" s="15" t="str">
        <f t="shared" si="79"/>
        <v/>
      </c>
      <c r="Q538" s="7">
        <v>1</v>
      </c>
      <c r="R538" s="11">
        <v>1172.52</v>
      </c>
      <c r="S538" s="11">
        <v>1172.52</v>
      </c>
      <c r="T538" s="11">
        <v>1172.52</v>
      </c>
      <c r="U538" s="11">
        <v>1172.52</v>
      </c>
      <c r="V538" s="11">
        <v>1172.52</v>
      </c>
      <c r="W538" s="11">
        <v>1172.52</v>
      </c>
      <c r="X538" s="11">
        <v>1172.52</v>
      </c>
      <c r="Y538" s="11">
        <v>1172.52</v>
      </c>
      <c r="Z538" s="11">
        <v>1172.52</v>
      </c>
      <c r="AA538" s="11">
        <v>1172.52</v>
      </c>
      <c r="AB538" s="11">
        <v>1172.52</v>
      </c>
      <c r="AC538" s="17">
        <v>2000</v>
      </c>
      <c r="AD538" s="17"/>
      <c r="AE538" s="20"/>
    </row>
    <row r="539" spans="1:31" s="5" customFormat="1" ht="27" customHeight="1">
      <c r="A539" s="10">
        <v>538</v>
      </c>
      <c r="B539" s="12" t="s">
        <v>1135</v>
      </c>
      <c r="C539" s="12" t="s">
        <v>1136</v>
      </c>
      <c r="D539" s="12"/>
      <c r="E539" s="12">
        <v>45294.706747685203</v>
      </c>
      <c r="F539" s="78">
        <f t="shared" si="71"/>
        <v>45292</v>
      </c>
      <c r="G539" s="13" t="s">
        <v>298</v>
      </c>
      <c r="H539" s="15" t="str">
        <f t="shared" si="72"/>
        <v>IPHONE15</v>
      </c>
      <c r="I539" s="13">
        <v>8999</v>
      </c>
      <c r="J539" s="84">
        <f t="shared" si="73"/>
        <v>0</v>
      </c>
      <c r="K539" s="84">
        <f t="shared" si="74"/>
        <v>0</v>
      </c>
      <c r="L539" s="84">
        <f t="shared" si="75"/>
        <v>0</v>
      </c>
      <c r="M539" s="84">
        <f t="shared" si="76"/>
        <v>0</v>
      </c>
      <c r="N539" s="84">
        <f t="shared" si="77"/>
        <v>0</v>
      </c>
      <c r="O539" s="84">
        <f t="shared" si="78"/>
        <v>0</v>
      </c>
      <c r="P539" s="15" t="str">
        <f t="shared" si="79"/>
        <v/>
      </c>
      <c r="Q539" s="7">
        <v>96.74</v>
      </c>
      <c r="R539" s="11">
        <v>1046.54</v>
      </c>
      <c r="S539" s="11">
        <v>1046.54</v>
      </c>
      <c r="T539" s="11">
        <v>1046.54</v>
      </c>
      <c r="U539" s="11">
        <v>1046.54</v>
      </c>
      <c r="V539" s="11">
        <v>1046.54</v>
      </c>
      <c r="W539" s="11">
        <v>1046.54</v>
      </c>
      <c r="X539" s="11">
        <v>1046.54</v>
      </c>
      <c r="Y539" s="11">
        <v>1046.54</v>
      </c>
      <c r="Z539" s="11">
        <v>1046.54</v>
      </c>
      <c r="AA539" s="11">
        <v>1046.54</v>
      </c>
      <c r="AB539" s="17">
        <v>1046.54</v>
      </c>
      <c r="AC539" s="17"/>
      <c r="AD539" s="17"/>
      <c r="AE539" s="20"/>
    </row>
    <row r="540" spans="1:31" s="5" customFormat="1" ht="27" customHeight="1">
      <c r="A540" s="10">
        <v>539</v>
      </c>
      <c r="B540" s="12" t="s">
        <v>1137</v>
      </c>
      <c r="C540" s="12" t="s">
        <v>1138</v>
      </c>
      <c r="D540" s="12"/>
      <c r="E540" s="12">
        <v>45294.716423611098</v>
      </c>
      <c r="F540" s="78">
        <f t="shared" si="71"/>
        <v>45292</v>
      </c>
      <c r="G540" s="13" t="s">
        <v>312</v>
      </c>
      <c r="H540" s="15" t="str">
        <f t="shared" si="72"/>
        <v>IPHONE15</v>
      </c>
      <c r="I540" s="13">
        <v>9999</v>
      </c>
      <c r="J540" s="84">
        <f t="shared" si="73"/>
        <v>0</v>
      </c>
      <c r="K540" s="84">
        <f t="shared" si="74"/>
        <v>0</v>
      </c>
      <c r="L540" s="84">
        <f t="shared" si="75"/>
        <v>1</v>
      </c>
      <c r="M540" s="84">
        <f t="shared" si="76"/>
        <v>0</v>
      </c>
      <c r="N540" s="84">
        <f t="shared" si="77"/>
        <v>1</v>
      </c>
      <c r="O540" s="84">
        <f t="shared" si="78"/>
        <v>0</v>
      </c>
      <c r="P540" s="15">
        <f t="shared" si="79"/>
        <v>4999.49</v>
      </c>
      <c r="Q540" s="7">
        <v>1</v>
      </c>
      <c r="R540" s="11">
        <v>718.02</v>
      </c>
      <c r="S540" s="11">
        <v>718.02</v>
      </c>
      <c r="T540" s="11">
        <v>718.02</v>
      </c>
      <c r="U540" s="11">
        <v>718.02</v>
      </c>
      <c r="V540" s="11">
        <v>718.02</v>
      </c>
      <c r="W540" s="11">
        <v>718.02</v>
      </c>
      <c r="X540" s="11">
        <v>718.02</v>
      </c>
      <c r="Y540" s="11">
        <v>718.02</v>
      </c>
      <c r="Z540" s="11">
        <v>718.02</v>
      </c>
      <c r="AA540" s="11">
        <v>718.02</v>
      </c>
      <c r="AB540" s="17">
        <v>718.02</v>
      </c>
      <c r="AC540" s="17"/>
      <c r="AD540" s="17">
        <v>4999.47</v>
      </c>
      <c r="AE540" s="20"/>
    </row>
    <row r="541" spans="1:31" s="5" customFormat="1" ht="27" customHeight="1">
      <c r="A541" s="10">
        <v>540</v>
      </c>
      <c r="B541" s="12" t="s">
        <v>1139</v>
      </c>
      <c r="C541" s="12" t="s">
        <v>1140</v>
      </c>
      <c r="D541" s="12"/>
      <c r="E541" s="12">
        <v>45294.727835648097</v>
      </c>
      <c r="F541" s="78">
        <f t="shared" si="71"/>
        <v>45292</v>
      </c>
      <c r="G541" s="13" t="s">
        <v>312</v>
      </c>
      <c r="H541" s="15" t="str">
        <f t="shared" si="72"/>
        <v>IPHONE15</v>
      </c>
      <c r="I541" s="13">
        <v>9999</v>
      </c>
      <c r="J541" s="84">
        <f t="shared" si="73"/>
        <v>0</v>
      </c>
      <c r="K541" s="84">
        <f t="shared" si="74"/>
        <v>0</v>
      </c>
      <c r="L541" s="84">
        <f t="shared" si="75"/>
        <v>0</v>
      </c>
      <c r="M541" s="84">
        <f t="shared" si="76"/>
        <v>0</v>
      </c>
      <c r="N541" s="84">
        <f t="shared" si="77"/>
        <v>0</v>
      </c>
      <c r="O541" s="84">
        <f t="shared" si="78"/>
        <v>0</v>
      </c>
      <c r="P541" s="15" t="str">
        <f t="shared" si="79"/>
        <v/>
      </c>
      <c r="Q541" s="7">
        <v>1074.8900000000001</v>
      </c>
      <c r="R541" s="11">
        <v>1074.8900000000001</v>
      </c>
      <c r="S541" s="11">
        <v>1074.8900000000001</v>
      </c>
      <c r="T541" s="11">
        <v>1074.8900000000001</v>
      </c>
      <c r="U541" s="11">
        <v>1074.8900000000001</v>
      </c>
      <c r="V541" s="11">
        <v>1074.8900000000001</v>
      </c>
      <c r="W541" s="11">
        <v>1074.8900000000001</v>
      </c>
      <c r="X541" s="11">
        <v>1074.8900000000001</v>
      </c>
      <c r="Y541" s="11">
        <v>1074.8900000000001</v>
      </c>
      <c r="Z541" s="11">
        <v>1074.8900000000001</v>
      </c>
      <c r="AA541" s="11">
        <v>1074.8900000000001</v>
      </c>
      <c r="AB541" s="11">
        <v>1074.8900000000001</v>
      </c>
      <c r="AC541" s="17"/>
      <c r="AD541" s="17"/>
      <c r="AE541" s="20"/>
    </row>
    <row r="542" spans="1:31" s="5" customFormat="1" ht="27" customHeight="1">
      <c r="A542" s="10">
        <v>541</v>
      </c>
      <c r="B542" s="12" t="s">
        <v>1141</v>
      </c>
      <c r="C542" s="12" t="s">
        <v>1142</v>
      </c>
      <c r="D542" s="12"/>
      <c r="E542" s="12">
        <v>45294.778182870403</v>
      </c>
      <c r="F542" s="78">
        <f t="shared" si="71"/>
        <v>45292</v>
      </c>
      <c r="G542" s="13" t="s">
        <v>298</v>
      </c>
      <c r="H542" s="15" t="str">
        <f t="shared" si="72"/>
        <v>IPHONE15</v>
      </c>
      <c r="I542" s="13">
        <v>8999</v>
      </c>
      <c r="J542" s="84">
        <f t="shared" si="73"/>
        <v>0</v>
      </c>
      <c r="K542" s="84">
        <f t="shared" si="74"/>
        <v>0</v>
      </c>
      <c r="L542" s="84">
        <f t="shared" si="75"/>
        <v>0</v>
      </c>
      <c r="M542" s="84">
        <f t="shared" si="76"/>
        <v>0</v>
      </c>
      <c r="N542" s="84">
        <f t="shared" si="77"/>
        <v>0</v>
      </c>
      <c r="O542" s="84">
        <f t="shared" si="78"/>
        <v>0</v>
      </c>
      <c r="P542" s="15" t="str">
        <f t="shared" si="79"/>
        <v/>
      </c>
      <c r="Q542" s="7">
        <v>967.39</v>
      </c>
      <c r="R542" s="11">
        <v>967.39</v>
      </c>
      <c r="S542" s="11">
        <v>967.39</v>
      </c>
      <c r="T542" s="11">
        <v>967.39</v>
      </c>
      <c r="U542" s="11">
        <v>967.39</v>
      </c>
      <c r="V542" s="11">
        <v>967.39</v>
      </c>
      <c r="W542" s="11">
        <v>967.39</v>
      </c>
      <c r="X542" s="11">
        <v>967.39</v>
      </c>
      <c r="Y542" s="11">
        <v>967.39</v>
      </c>
      <c r="Z542" s="11">
        <v>967.39</v>
      </c>
      <c r="AA542" s="11">
        <v>967.39</v>
      </c>
      <c r="AB542" s="11">
        <v>967.39</v>
      </c>
      <c r="AC542" s="17"/>
      <c r="AD542" s="17"/>
      <c r="AE542" s="20"/>
    </row>
    <row r="543" spans="1:31" s="5" customFormat="1" ht="27" customHeight="1">
      <c r="A543" s="10">
        <v>542</v>
      </c>
      <c r="B543" s="12" t="s">
        <v>1143</v>
      </c>
      <c r="C543" s="12" t="s">
        <v>1144</v>
      </c>
      <c r="D543" s="12"/>
      <c r="E543" s="12">
        <v>45294.662013888897</v>
      </c>
      <c r="F543" s="78">
        <f t="shared" si="71"/>
        <v>45292</v>
      </c>
      <c r="G543" s="13" t="s">
        <v>778</v>
      </c>
      <c r="H543" s="15" t="str">
        <f t="shared" si="72"/>
        <v>其他</v>
      </c>
      <c r="I543" s="13">
        <v>6999</v>
      </c>
      <c r="J543" s="84">
        <f t="shared" si="73"/>
        <v>0</v>
      </c>
      <c r="K543" s="84">
        <f t="shared" si="74"/>
        <v>0</v>
      </c>
      <c r="L543" s="84">
        <f t="shared" si="75"/>
        <v>0</v>
      </c>
      <c r="M543" s="84">
        <f t="shared" si="76"/>
        <v>0</v>
      </c>
      <c r="N543" s="84">
        <f t="shared" si="77"/>
        <v>1</v>
      </c>
      <c r="O543" s="84">
        <f t="shared" si="78"/>
        <v>0</v>
      </c>
      <c r="P543" s="15">
        <f t="shared" si="79"/>
        <v>3499.4699999999993</v>
      </c>
      <c r="Q543" s="7">
        <v>460.77</v>
      </c>
      <c r="R543" s="11">
        <v>460.77</v>
      </c>
      <c r="S543" s="11">
        <v>460.77</v>
      </c>
      <c r="T543" s="11">
        <v>460.77</v>
      </c>
      <c r="U543" s="11">
        <v>460.77</v>
      </c>
      <c r="V543" s="11">
        <v>460.77</v>
      </c>
      <c r="W543" s="11">
        <v>460.77</v>
      </c>
      <c r="X543" s="11">
        <v>460.77</v>
      </c>
      <c r="Y543" s="11">
        <v>460.77</v>
      </c>
      <c r="Z543" s="11">
        <v>460.77</v>
      </c>
      <c r="AA543" s="11">
        <v>460.77</v>
      </c>
      <c r="AB543" s="11">
        <v>460.77</v>
      </c>
      <c r="AC543" s="7"/>
      <c r="AD543" s="17">
        <v>3429.48</v>
      </c>
      <c r="AE543" s="20"/>
    </row>
    <row r="544" spans="1:31" s="5" customFormat="1" ht="27" customHeight="1">
      <c r="A544" s="10">
        <v>543</v>
      </c>
      <c r="B544" s="12" t="s">
        <v>1145</v>
      </c>
      <c r="C544" s="12" t="s">
        <v>1146</v>
      </c>
      <c r="D544" s="12"/>
      <c r="E544" s="12">
        <v>45294.682245370401</v>
      </c>
      <c r="F544" s="78">
        <f t="shared" si="71"/>
        <v>45292</v>
      </c>
      <c r="G544" s="13" t="s">
        <v>312</v>
      </c>
      <c r="H544" s="15" t="str">
        <f t="shared" si="72"/>
        <v>IPHONE15</v>
      </c>
      <c r="I544" s="13">
        <v>9999</v>
      </c>
      <c r="J544" s="84">
        <f t="shared" si="73"/>
        <v>0</v>
      </c>
      <c r="K544" s="84">
        <f t="shared" si="74"/>
        <v>0</v>
      </c>
      <c r="L544" s="84">
        <f t="shared" si="75"/>
        <v>0</v>
      </c>
      <c r="M544" s="84">
        <f t="shared" si="76"/>
        <v>0</v>
      </c>
      <c r="N544" s="84">
        <f t="shared" si="77"/>
        <v>1</v>
      </c>
      <c r="O544" s="84">
        <f t="shared" si="78"/>
        <v>0</v>
      </c>
      <c r="P544" s="15">
        <f t="shared" si="79"/>
        <v>4999.4699999999993</v>
      </c>
      <c r="Q544" s="7">
        <v>658.27</v>
      </c>
      <c r="R544" s="11">
        <v>658.27</v>
      </c>
      <c r="S544" s="11">
        <v>658.27</v>
      </c>
      <c r="T544" s="11">
        <v>658.27</v>
      </c>
      <c r="U544" s="11">
        <v>658.27</v>
      </c>
      <c r="V544" s="11">
        <v>658.27</v>
      </c>
      <c r="W544" s="11">
        <v>658.27</v>
      </c>
      <c r="X544" s="11">
        <v>658.27</v>
      </c>
      <c r="Y544" s="11">
        <v>658.27</v>
      </c>
      <c r="Z544" s="11">
        <v>658.27</v>
      </c>
      <c r="AA544" s="11">
        <v>658.27</v>
      </c>
      <c r="AB544" s="7">
        <v>658.27</v>
      </c>
      <c r="AC544" s="17"/>
      <c r="AD544" s="17">
        <v>4999.47</v>
      </c>
      <c r="AE544" s="20"/>
    </row>
    <row r="545" spans="1:31" s="5" customFormat="1" ht="27" customHeight="1">
      <c r="A545" s="10">
        <v>544</v>
      </c>
      <c r="B545" s="12" t="s">
        <v>1147</v>
      </c>
      <c r="C545" s="12" t="s">
        <v>1148</v>
      </c>
      <c r="D545" s="12"/>
      <c r="E545" s="12">
        <v>45294.685648148101</v>
      </c>
      <c r="F545" s="78">
        <f t="shared" si="71"/>
        <v>45292</v>
      </c>
      <c r="G545" s="13" t="s">
        <v>312</v>
      </c>
      <c r="H545" s="15" t="str">
        <f t="shared" si="72"/>
        <v>IPHONE15</v>
      </c>
      <c r="I545" s="13">
        <v>9999</v>
      </c>
      <c r="J545" s="84">
        <f t="shared" si="73"/>
        <v>0</v>
      </c>
      <c r="K545" s="84">
        <f t="shared" si="74"/>
        <v>0</v>
      </c>
      <c r="L545" s="84">
        <f t="shared" si="75"/>
        <v>1</v>
      </c>
      <c r="M545" s="84">
        <f t="shared" si="76"/>
        <v>1</v>
      </c>
      <c r="N545" s="84">
        <f t="shared" si="77"/>
        <v>0</v>
      </c>
      <c r="O545" s="84">
        <f t="shared" si="78"/>
        <v>0</v>
      </c>
      <c r="P545" s="15" t="str">
        <f t="shared" si="79"/>
        <v/>
      </c>
      <c r="Q545" s="7">
        <v>1</v>
      </c>
      <c r="R545" s="11">
        <v>1172.52</v>
      </c>
      <c r="S545" s="11">
        <v>1172.52</v>
      </c>
      <c r="T545" s="11">
        <v>1172.52</v>
      </c>
      <c r="U545" s="11">
        <v>1172.52</v>
      </c>
      <c r="V545" s="11">
        <v>1172.52</v>
      </c>
      <c r="W545" s="11">
        <v>1172.52</v>
      </c>
      <c r="X545" s="11">
        <v>1172.52</v>
      </c>
      <c r="Y545" s="11">
        <v>1172.52</v>
      </c>
      <c r="Z545" s="11">
        <v>1172.52</v>
      </c>
      <c r="AA545" s="11">
        <v>1172.52</v>
      </c>
      <c r="AB545" s="7">
        <v>1172.52</v>
      </c>
      <c r="AC545" s="17">
        <v>2000</v>
      </c>
      <c r="AD545" s="17"/>
      <c r="AE545" s="20"/>
    </row>
    <row r="546" spans="1:31" s="5" customFormat="1" ht="27" customHeight="1">
      <c r="A546" s="10">
        <v>545</v>
      </c>
      <c r="B546" s="12" t="s">
        <v>1149</v>
      </c>
      <c r="C546" s="12" t="s">
        <v>1150</v>
      </c>
      <c r="D546" s="12"/>
      <c r="E546" s="12">
        <v>45294.686481481498</v>
      </c>
      <c r="F546" s="78">
        <f t="shared" si="71"/>
        <v>45292</v>
      </c>
      <c r="G546" s="13" t="s">
        <v>312</v>
      </c>
      <c r="H546" s="15" t="str">
        <f t="shared" si="72"/>
        <v>IPHONE15</v>
      </c>
      <c r="I546" s="13">
        <v>9999</v>
      </c>
      <c r="J546" s="84">
        <f t="shared" si="73"/>
        <v>0</v>
      </c>
      <c r="K546" s="84">
        <f t="shared" si="74"/>
        <v>0</v>
      </c>
      <c r="L546" s="84">
        <f t="shared" si="75"/>
        <v>0</v>
      </c>
      <c r="M546" s="84">
        <f t="shared" si="76"/>
        <v>1</v>
      </c>
      <c r="N546" s="84">
        <f t="shared" si="77"/>
        <v>1</v>
      </c>
      <c r="O546" s="84">
        <f t="shared" si="78"/>
        <v>0</v>
      </c>
      <c r="P546" s="15">
        <f t="shared" si="79"/>
        <v>4999.4699999999993</v>
      </c>
      <c r="Q546" s="7">
        <v>658.27</v>
      </c>
      <c r="R546" s="11">
        <v>658.27</v>
      </c>
      <c r="S546" s="11">
        <v>658.27</v>
      </c>
      <c r="T546" s="11">
        <v>658.27</v>
      </c>
      <c r="U546" s="11">
        <v>658.27</v>
      </c>
      <c r="V546" s="11">
        <v>658.27</v>
      </c>
      <c r="W546" s="11">
        <v>658.27</v>
      </c>
      <c r="X546" s="11">
        <v>658.27</v>
      </c>
      <c r="Y546" s="11">
        <v>658.27</v>
      </c>
      <c r="Z546" s="11">
        <v>658.27</v>
      </c>
      <c r="AA546" s="11">
        <v>658.27</v>
      </c>
      <c r="AB546" s="11">
        <v>658.27</v>
      </c>
      <c r="AC546" s="17">
        <v>1500</v>
      </c>
      <c r="AD546" s="17">
        <v>4999.47</v>
      </c>
      <c r="AE546" s="20"/>
    </row>
    <row r="547" spans="1:31" s="5" customFormat="1" ht="27" customHeight="1">
      <c r="A547" s="10">
        <v>546</v>
      </c>
      <c r="B547" s="12" t="s">
        <v>1151</v>
      </c>
      <c r="C547" s="12" t="s">
        <v>1152</v>
      </c>
      <c r="D547" s="12"/>
      <c r="E547" s="12">
        <v>45294.753263888902</v>
      </c>
      <c r="F547" s="78">
        <f t="shared" si="71"/>
        <v>45292</v>
      </c>
      <c r="G547" s="13" t="s">
        <v>312</v>
      </c>
      <c r="H547" s="15" t="str">
        <f t="shared" si="72"/>
        <v>IPHONE15</v>
      </c>
      <c r="I547" s="13">
        <v>9999</v>
      </c>
      <c r="J547" s="84">
        <f t="shared" si="73"/>
        <v>0</v>
      </c>
      <c r="K547" s="84">
        <f t="shared" si="74"/>
        <v>0</v>
      </c>
      <c r="L547" s="84">
        <f t="shared" si="75"/>
        <v>0</v>
      </c>
      <c r="M547" s="84">
        <f t="shared" si="76"/>
        <v>0</v>
      </c>
      <c r="N547" s="84">
        <f t="shared" si="77"/>
        <v>0</v>
      </c>
      <c r="O547" s="84">
        <f t="shared" si="78"/>
        <v>0</v>
      </c>
      <c r="P547" s="15" t="str">
        <f t="shared" si="79"/>
        <v/>
      </c>
      <c r="Q547" s="7">
        <v>107.49</v>
      </c>
      <c r="R547" s="11">
        <v>1162.8399999999999</v>
      </c>
      <c r="S547" s="11">
        <v>1162.8399999999999</v>
      </c>
      <c r="T547" s="11">
        <v>1162.8399999999999</v>
      </c>
      <c r="U547" s="11">
        <v>1162.8399999999999</v>
      </c>
      <c r="V547" s="11">
        <v>1162.8399999999999</v>
      </c>
      <c r="W547" s="11">
        <v>1162.8399999999999</v>
      </c>
      <c r="X547" s="11">
        <v>1162.8399999999999</v>
      </c>
      <c r="Y547" s="11">
        <v>1162.8399999999999</v>
      </c>
      <c r="Z547" s="11">
        <v>1162.8399999999999</v>
      </c>
      <c r="AA547" s="11">
        <v>1162.8399999999999</v>
      </c>
      <c r="AB547" s="17">
        <v>1162.8399999999999</v>
      </c>
      <c r="AC547" s="17"/>
      <c r="AD547" s="17"/>
      <c r="AE547" s="20"/>
    </row>
    <row r="548" spans="1:31" s="5" customFormat="1" ht="27" customHeight="1">
      <c r="A548" s="10">
        <v>547</v>
      </c>
      <c r="B548" s="12" t="s">
        <v>1153</v>
      </c>
      <c r="C548" s="12" t="s">
        <v>1154</v>
      </c>
      <c r="D548" s="12"/>
      <c r="E548" s="12">
        <v>45294.7823263889</v>
      </c>
      <c r="F548" s="78">
        <f t="shared" si="71"/>
        <v>45292</v>
      </c>
      <c r="G548" s="13" t="s">
        <v>312</v>
      </c>
      <c r="H548" s="15" t="str">
        <f t="shared" si="72"/>
        <v>IPHONE15</v>
      </c>
      <c r="I548" s="13">
        <v>9999</v>
      </c>
      <c r="J548" s="84">
        <f t="shared" si="73"/>
        <v>0</v>
      </c>
      <c r="K548" s="84">
        <f t="shared" si="74"/>
        <v>0</v>
      </c>
      <c r="L548" s="84">
        <f t="shared" si="75"/>
        <v>0</v>
      </c>
      <c r="M548" s="84">
        <f t="shared" si="76"/>
        <v>1</v>
      </c>
      <c r="N548" s="84">
        <f t="shared" si="77"/>
        <v>1</v>
      </c>
      <c r="O548" s="84">
        <f t="shared" si="78"/>
        <v>0</v>
      </c>
      <c r="P548" s="15">
        <f t="shared" si="79"/>
        <v>4999.4699999999993</v>
      </c>
      <c r="Q548" s="7">
        <v>658.27</v>
      </c>
      <c r="R548" s="11">
        <v>658.27</v>
      </c>
      <c r="S548" s="11">
        <v>658.27</v>
      </c>
      <c r="T548" s="11">
        <v>658.27</v>
      </c>
      <c r="U548" s="11">
        <v>658.27</v>
      </c>
      <c r="V548" s="11">
        <v>658.27</v>
      </c>
      <c r="W548" s="11">
        <v>658.27</v>
      </c>
      <c r="X548" s="11">
        <v>658.27</v>
      </c>
      <c r="Y548" s="11">
        <v>658.27</v>
      </c>
      <c r="Z548" s="11">
        <v>658.27</v>
      </c>
      <c r="AA548" s="11">
        <v>658.27</v>
      </c>
      <c r="AB548" s="11">
        <v>658.27</v>
      </c>
      <c r="AC548" s="17">
        <v>1500</v>
      </c>
      <c r="AD548" s="17">
        <v>4999.47</v>
      </c>
      <c r="AE548" s="20"/>
    </row>
    <row r="549" spans="1:31" s="5" customFormat="1" ht="27" customHeight="1">
      <c r="A549" s="10">
        <v>548</v>
      </c>
      <c r="B549" s="12" t="s">
        <v>1155</v>
      </c>
      <c r="C549" s="12" t="s">
        <v>1156</v>
      </c>
      <c r="D549" s="12"/>
      <c r="E549" s="12">
        <v>45294.605092592603</v>
      </c>
      <c r="F549" s="78">
        <f t="shared" si="71"/>
        <v>45292</v>
      </c>
      <c r="G549" s="13" t="s">
        <v>312</v>
      </c>
      <c r="H549" s="15" t="str">
        <f t="shared" si="72"/>
        <v>IPHONE15</v>
      </c>
      <c r="I549" s="13">
        <v>9999</v>
      </c>
      <c r="J549" s="84">
        <f t="shared" si="73"/>
        <v>0</v>
      </c>
      <c r="K549" s="84">
        <f t="shared" si="74"/>
        <v>0</v>
      </c>
      <c r="L549" s="84">
        <f t="shared" si="75"/>
        <v>0</v>
      </c>
      <c r="M549" s="84">
        <f t="shared" si="76"/>
        <v>0</v>
      </c>
      <c r="N549" s="84">
        <f t="shared" si="77"/>
        <v>1</v>
      </c>
      <c r="O549" s="84">
        <f t="shared" si="78"/>
        <v>0</v>
      </c>
      <c r="P549" s="15">
        <f t="shared" si="79"/>
        <v>4999.4699999999993</v>
      </c>
      <c r="Q549" s="7">
        <v>658.27</v>
      </c>
      <c r="R549" s="11">
        <v>658.27</v>
      </c>
      <c r="S549" s="11">
        <v>658.27</v>
      </c>
      <c r="T549" s="11">
        <v>658.27</v>
      </c>
      <c r="U549" s="11">
        <v>658.27</v>
      </c>
      <c r="V549" s="11">
        <v>658.27</v>
      </c>
      <c r="W549" s="11">
        <v>658.27</v>
      </c>
      <c r="X549" s="11">
        <v>658.27</v>
      </c>
      <c r="Y549" s="11">
        <v>658.27</v>
      </c>
      <c r="Z549" s="11">
        <v>658.27</v>
      </c>
      <c r="AA549" s="11">
        <v>658.27</v>
      </c>
      <c r="AB549" s="7">
        <v>658.27</v>
      </c>
      <c r="AC549" s="17"/>
      <c r="AD549" s="17">
        <v>4999.47</v>
      </c>
      <c r="AE549" s="20"/>
    </row>
    <row r="550" spans="1:31" s="5" customFormat="1" ht="27" customHeight="1">
      <c r="A550" s="10">
        <v>549</v>
      </c>
      <c r="B550" s="12" t="s">
        <v>1157</v>
      </c>
      <c r="C550" s="12" t="s">
        <v>1158</v>
      </c>
      <c r="D550" s="12"/>
      <c r="E550" s="12">
        <v>45294.662453703699</v>
      </c>
      <c r="F550" s="78">
        <f t="shared" si="71"/>
        <v>45292</v>
      </c>
      <c r="G550" s="13" t="s">
        <v>312</v>
      </c>
      <c r="H550" s="15" t="str">
        <f t="shared" si="72"/>
        <v>IPHONE15</v>
      </c>
      <c r="I550" s="13">
        <v>9999</v>
      </c>
      <c r="J550" s="84">
        <f t="shared" si="73"/>
        <v>0</v>
      </c>
      <c r="K550" s="84">
        <f t="shared" si="74"/>
        <v>0</v>
      </c>
      <c r="L550" s="84">
        <f t="shared" si="75"/>
        <v>0</v>
      </c>
      <c r="M550" s="84">
        <f t="shared" si="76"/>
        <v>0</v>
      </c>
      <c r="N550" s="84">
        <f t="shared" si="77"/>
        <v>0</v>
      </c>
      <c r="O550" s="84">
        <f t="shared" si="78"/>
        <v>0</v>
      </c>
      <c r="P550" s="15" t="str">
        <f t="shared" si="79"/>
        <v/>
      </c>
      <c r="Q550" s="7">
        <v>107.49</v>
      </c>
      <c r="R550" s="11">
        <v>1162.8399999999999</v>
      </c>
      <c r="S550" s="11">
        <v>1162.8399999999999</v>
      </c>
      <c r="T550" s="11">
        <v>1162.8399999999999</v>
      </c>
      <c r="U550" s="11">
        <v>1162.8399999999999</v>
      </c>
      <c r="V550" s="11">
        <v>1162.8399999999999</v>
      </c>
      <c r="W550" s="11">
        <v>1162.8399999999999</v>
      </c>
      <c r="X550" s="11">
        <v>1162.8399999999999</v>
      </c>
      <c r="Y550" s="11">
        <v>1162.8399999999999</v>
      </c>
      <c r="Z550" s="11">
        <v>1162.8399999999999</v>
      </c>
      <c r="AA550" s="7">
        <v>1162.8399999999999</v>
      </c>
      <c r="AB550" s="7">
        <v>1162.8399999999999</v>
      </c>
      <c r="AC550" s="17"/>
      <c r="AD550" s="17"/>
      <c r="AE550" s="20"/>
    </row>
    <row r="551" spans="1:31" s="5" customFormat="1" ht="27" customHeight="1">
      <c r="A551" s="10">
        <v>550</v>
      </c>
      <c r="B551" s="12" t="s">
        <v>1159</v>
      </c>
      <c r="C551" s="12" t="s">
        <v>1160</v>
      </c>
      <c r="D551" s="12"/>
      <c r="E551" s="12">
        <v>45295.015625</v>
      </c>
      <c r="F551" s="78">
        <f t="shared" si="71"/>
        <v>45292</v>
      </c>
      <c r="G551" s="13" t="s">
        <v>778</v>
      </c>
      <c r="H551" s="15" t="str">
        <f t="shared" si="72"/>
        <v>其他</v>
      </c>
      <c r="I551" s="13">
        <v>6999</v>
      </c>
      <c r="J551" s="84">
        <f t="shared" si="73"/>
        <v>0</v>
      </c>
      <c r="K551" s="84">
        <f t="shared" si="74"/>
        <v>0</v>
      </c>
      <c r="L551" s="84">
        <f t="shared" si="75"/>
        <v>0</v>
      </c>
      <c r="M551" s="84">
        <f t="shared" si="76"/>
        <v>0</v>
      </c>
      <c r="N551" s="84">
        <f t="shared" si="77"/>
        <v>1</v>
      </c>
      <c r="O551" s="84">
        <f t="shared" si="78"/>
        <v>0</v>
      </c>
      <c r="P551" s="15">
        <f t="shared" si="79"/>
        <v>3499.4699999999993</v>
      </c>
      <c r="Q551" s="7">
        <v>460.77</v>
      </c>
      <c r="R551" s="11">
        <v>460.77</v>
      </c>
      <c r="S551" s="11">
        <v>460.77</v>
      </c>
      <c r="T551" s="11">
        <v>460.77</v>
      </c>
      <c r="U551" s="11">
        <v>460.77</v>
      </c>
      <c r="V551" s="11">
        <v>460.77</v>
      </c>
      <c r="W551" s="11">
        <v>460.77</v>
      </c>
      <c r="X551" s="11">
        <v>460.77</v>
      </c>
      <c r="Y551" s="11">
        <v>460.77</v>
      </c>
      <c r="Z551" s="11">
        <v>460.77</v>
      </c>
      <c r="AA551" s="11">
        <v>460.77</v>
      </c>
      <c r="AB551" s="11">
        <v>460.77</v>
      </c>
      <c r="AC551" s="17"/>
      <c r="AD551" s="17">
        <v>3429.48</v>
      </c>
      <c r="AE551" s="20"/>
    </row>
    <row r="552" spans="1:31" s="5" customFormat="1" ht="27" customHeight="1">
      <c r="A552" s="10">
        <v>551</v>
      </c>
      <c r="B552" s="12" t="s">
        <v>1161</v>
      </c>
      <c r="C552" s="12" t="s">
        <v>1162</v>
      </c>
      <c r="D552" s="12"/>
      <c r="E552" s="12">
        <v>45295.160775463002</v>
      </c>
      <c r="F552" s="78">
        <f t="shared" si="71"/>
        <v>45292</v>
      </c>
      <c r="G552" s="13" t="s">
        <v>312</v>
      </c>
      <c r="H552" s="15" t="str">
        <f t="shared" si="72"/>
        <v>IPHONE15</v>
      </c>
      <c r="I552" s="13">
        <v>9999</v>
      </c>
      <c r="J552" s="84">
        <f t="shared" si="73"/>
        <v>0</v>
      </c>
      <c r="K552" s="84">
        <f t="shared" si="74"/>
        <v>0</v>
      </c>
      <c r="L552" s="84">
        <f t="shared" si="75"/>
        <v>0</v>
      </c>
      <c r="M552" s="84">
        <f t="shared" si="76"/>
        <v>0</v>
      </c>
      <c r="N552" s="84">
        <f t="shared" si="77"/>
        <v>1</v>
      </c>
      <c r="O552" s="84">
        <f t="shared" si="78"/>
        <v>0</v>
      </c>
      <c r="P552" s="15">
        <f t="shared" si="79"/>
        <v>4999.4699999999993</v>
      </c>
      <c r="Q552" s="7">
        <v>658.27</v>
      </c>
      <c r="R552" s="11">
        <v>658.27</v>
      </c>
      <c r="S552" s="11">
        <v>658.27</v>
      </c>
      <c r="T552" s="11">
        <v>658.27</v>
      </c>
      <c r="U552" s="11">
        <v>658.27</v>
      </c>
      <c r="V552" s="11">
        <v>658.27</v>
      </c>
      <c r="W552" s="11">
        <v>658.27</v>
      </c>
      <c r="X552" s="11">
        <v>658.27</v>
      </c>
      <c r="Y552" s="11">
        <v>658.27</v>
      </c>
      <c r="Z552" s="11">
        <v>658.27</v>
      </c>
      <c r="AA552" s="11">
        <v>658.27</v>
      </c>
      <c r="AB552" s="7">
        <v>658.27</v>
      </c>
      <c r="AC552" s="17"/>
      <c r="AD552" s="17">
        <v>4999.47</v>
      </c>
      <c r="AE552" s="20"/>
    </row>
    <row r="553" spans="1:31" s="5" customFormat="1" ht="27" customHeight="1">
      <c r="A553" s="10">
        <v>552</v>
      </c>
      <c r="B553" s="12" t="s">
        <v>1163</v>
      </c>
      <c r="C553" s="12" t="s">
        <v>1164</v>
      </c>
      <c r="D553" s="12"/>
      <c r="E553" s="12">
        <v>45295.393993055601</v>
      </c>
      <c r="F553" s="78">
        <f t="shared" si="71"/>
        <v>45292</v>
      </c>
      <c r="G553" s="13" t="s">
        <v>312</v>
      </c>
      <c r="H553" s="15" t="str">
        <f t="shared" si="72"/>
        <v>IPHONE15</v>
      </c>
      <c r="I553" s="13">
        <v>9999</v>
      </c>
      <c r="J553" s="84">
        <f t="shared" si="73"/>
        <v>0</v>
      </c>
      <c r="K553" s="84">
        <f t="shared" si="74"/>
        <v>0</v>
      </c>
      <c r="L553" s="84">
        <f t="shared" si="75"/>
        <v>0</v>
      </c>
      <c r="M553" s="84">
        <f t="shared" si="76"/>
        <v>0</v>
      </c>
      <c r="N553" s="84">
        <f t="shared" si="77"/>
        <v>1</v>
      </c>
      <c r="O553" s="84">
        <f t="shared" si="78"/>
        <v>0</v>
      </c>
      <c r="P553" s="15">
        <f t="shared" si="79"/>
        <v>4999.4699999999993</v>
      </c>
      <c r="Q553" s="7">
        <v>658.27</v>
      </c>
      <c r="R553" s="11">
        <v>658.27</v>
      </c>
      <c r="S553" s="11">
        <v>658.27</v>
      </c>
      <c r="T553" s="11">
        <v>658.27</v>
      </c>
      <c r="U553" s="11">
        <v>658.27</v>
      </c>
      <c r="V553" s="11">
        <v>658.27</v>
      </c>
      <c r="W553" s="11">
        <v>658.27</v>
      </c>
      <c r="X553" s="11">
        <v>658.27</v>
      </c>
      <c r="Y553" s="11">
        <v>658.27</v>
      </c>
      <c r="Z553" s="11">
        <v>658.27</v>
      </c>
      <c r="AA553" s="11">
        <v>658.27</v>
      </c>
      <c r="AB553" s="7">
        <v>658.27</v>
      </c>
      <c r="AC553" s="17"/>
      <c r="AD553" s="17">
        <v>4999.47</v>
      </c>
      <c r="AE553" s="20"/>
    </row>
    <row r="554" spans="1:31" s="5" customFormat="1" ht="27" customHeight="1">
      <c r="A554" s="10">
        <v>553</v>
      </c>
      <c r="B554" s="12" t="s">
        <v>1165</v>
      </c>
      <c r="C554" s="12" t="s">
        <v>1166</v>
      </c>
      <c r="D554" s="12"/>
      <c r="E554" s="12">
        <v>45295.4164930556</v>
      </c>
      <c r="F554" s="78">
        <f t="shared" si="71"/>
        <v>45292</v>
      </c>
      <c r="G554" s="13" t="s">
        <v>312</v>
      </c>
      <c r="H554" s="15" t="str">
        <f t="shared" si="72"/>
        <v>IPHONE15</v>
      </c>
      <c r="I554" s="13">
        <v>9999</v>
      </c>
      <c r="J554" s="84">
        <f t="shared" si="73"/>
        <v>0</v>
      </c>
      <c r="K554" s="84">
        <f t="shared" si="74"/>
        <v>0</v>
      </c>
      <c r="L554" s="84">
        <f t="shared" si="75"/>
        <v>1</v>
      </c>
      <c r="M554" s="84">
        <f t="shared" si="76"/>
        <v>0</v>
      </c>
      <c r="N554" s="84">
        <f t="shared" si="77"/>
        <v>0</v>
      </c>
      <c r="O554" s="84">
        <f t="shared" si="78"/>
        <v>0</v>
      </c>
      <c r="P554" s="15" t="str">
        <f t="shared" si="79"/>
        <v/>
      </c>
      <c r="Q554" s="7">
        <v>1</v>
      </c>
      <c r="R554" s="11">
        <v>1172.52</v>
      </c>
      <c r="S554" s="11">
        <v>1172.52</v>
      </c>
      <c r="T554" s="11">
        <v>1172.52</v>
      </c>
      <c r="U554" s="11">
        <v>1172.52</v>
      </c>
      <c r="V554" s="11">
        <v>1172.52</v>
      </c>
      <c r="W554" s="11">
        <v>1172.52</v>
      </c>
      <c r="X554" s="11">
        <v>1172.52</v>
      </c>
      <c r="Y554" s="11">
        <v>1172.52</v>
      </c>
      <c r="Z554" s="11">
        <v>1172.52</v>
      </c>
      <c r="AA554" s="11">
        <v>1172.52</v>
      </c>
      <c r="AB554" s="7">
        <v>1172.52</v>
      </c>
      <c r="AC554" s="17"/>
      <c r="AD554" s="17"/>
      <c r="AE554" s="20"/>
    </row>
    <row r="555" spans="1:31" s="5" customFormat="1" ht="27" customHeight="1">
      <c r="A555" s="10">
        <v>554</v>
      </c>
      <c r="B555" s="12" t="s">
        <v>1167</v>
      </c>
      <c r="C555" s="12" t="s">
        <v>1168</v>
      </c>
      <c r="D555" s="12"/>
      <c r="E555" s="12">
        <v>45295.427164351902</v>
      </c>
      <c r="F555" s="78">
        <f t="shared" si="71"/>
        <v>45292</v>
      </c>
      <c r="G555" s="13" t="s">
        <v>298</v>
      </c>
      <c r="H555" s="15" t="str">
        <f t="shared" si="72"/>
        <v>IPHONE15</v>
      </c>
      <c r="I555" s="13">
        <v>8999</v>
      </c>
      <c r="J555" s="84">
        <f t="shared" si="73"/>
        <v>0</v>
      </c>
      <c r="K555" s="84">
        <f t="shared" si="74"/>
        <v>0</v>
      </c>
      <c r="L555" s="84">
        <f t="shared" si="75"/>
        <v>0</v>
      </c>
      <c r="M555" s="84">
        <f t="shared" si="76"/>
        <v>0</v>
      </c>
      <c r="N555" s="84">
        <f t="shared" si="77"/>
        <v>0</v>
      </c>
      <c r="O555" s="84">
        <f t="shared" si="78"/>
        <v>0</v>
      </c>
      <c r="P555" s="15" t="str">
        <f t="shared" si="79"/>
        <v/>
      </c>
      <c r="Q555" s="7">
        <v>967.39</v>
      </c>
      <c r="R555" s="11">
        <v>967.39</v>
      </c>
      <c r="S555" s="11">
        <v>967.39</v>
      </c>
      <c r="T555" s="11">
        <v>967.39</v>
      </c>
      <c r="U555" s="11">
        <v>967.39</v>
      </c>
      <c r="V555" s="11">
        <v>967.39</v>
      </c>
      <c r="W555" s="11">
        <v>967.39</v>
      </c>
      <c r="X555" s="11">
        <v>967.39</v>
      </c>
      <c r="Y555" s="11">
        <v>967.39</v>
      </c>
      <c r="Z555" s="11">
        <v>967.39</v>
      </c>
      <c r="AA555" s="11">
        <v>967.39</v>
      </c>
      <c r="AB555" s="7">
        <v>967.39</v>
      </c>
      <c r="AC555" s="17"/>
      <c r="AD555" s="17"/>
      <c r="AE555" s="20"/>
    </row>
    <row r="556" spans="1:31" s="5" customFormat="1" ht="27" customHeight="1">
      <c r="A556" s="10">
        <v>555</v>
      </c>
      <c r="B556" s="12" t="s">
        <v>1169</v>
      </c>
      <c r="C556" s="12" t="s">
        <v>1170</v>
      </c>
      <c r="D556" s="12"/>
      <c r="E556" s="12">
        <v>45295.434791666703</v>
      </c>
      <c r="F556" s="78">
        <f t="shared" si="71"/>
        <v>45292</v>
      </c>
      <c r="G556" s="13" t="s">
        <v>312</v>
      </c>
      <c r="H556" s="15" t="str">
        <f t="shared" si="72"/>
        <v>IPHONE15</v>
      </c>
      <c r="I556" s="13">
        <v>9999</v>
      </c>
      <c r="J556" s="84">
        <f t="shared" si="73"/>
        <v>0</v>
      </c>
      <c r="K556" s="84">
        <f t="shared" si="74"/>
        <v>0</v>
      </c>
      <c r="L556" s="84">
        <f t="shared" si="75"/>
        <v>0</v>
      </c>
      <c r="M556" s="84">
        <f t="shared" si="76"/>
        <v>0</v>
      </c>
      <c r="N556" s="84">
        <f t="shared" si="77"/>
        <v>0</v>
      </c>
      <c r="O556" s="84">
        <f t="shared" si="78"/>
        <v>0</v>
      </c>
      <c r="P556" s="15" t="str">
        <f t="shared" si="79"/>
        <v/>
      </c>
      <c r="Q556" s="7">
        <v>1074.8900000000001</v>
      </c>
      <c r="R556" s="11">
        <v>1074.8900000000001</v>
      </c>
      <c r="S556" s="11">
        <v>1074.8900000000001</v>
      </c>
      <c r="T556" s="11">
        <v>1074.8900000000001</v>
      </c>
      <c r="U556" s="11">
        <v>1074.8900000000001</v>
      </c>
      <c r="V556" s="11">
        <v>1074.8900000000001</v>
      </c>
      <c r="W556" s="11">
        <v>1074.8900000000001</v>
      </c>
      <c r="X556" s="11">
        <v>1074.8900000000001</v>
      </c>
      <c r="Y556" s="11">
        <v>1074.8900000000001</v>
      </c>
      <c r="Z556" s="11">
        <v>1074.8900000000001</v>
      </c>
      <c r="AA556" s="11">
        <v>1074.8900000000001</v>
      </c>
      <c r="AB556" s="7">
        <v>1074.8900000000001</v>
      </c>
      <c r="AC556" s="17"/>
      <c r="AD556" s="17"/>
      <c r="AE556" s="20"/>
    </row>
    <row r="557" spans="1:31" s="5" customFormat="1" ht="27" customHeight="1">
      <c r="A557" s="10">
        <v>556</v>
      </c>
      <c r="B557" s="12" t="s">
        <v>1171</v>
      </c>
      <c r="C557" s="12" t="s">
        <v>1172</v>
      </c>
      <c r="D557" s="12"/>
      <c r="E557" s="12">
        <v>45295.464988425898</v>
      </c>
      <c r="F557" s="78">
        <f t="shared" si="71"/>
        <v>45292</v>
      </c>
      <c r="G557" s="13" t="s">
        <v>312</v>
      </c>
      <c r="H557" s="15" t="str">
        <f t="shared" si="72"/>
        <v>IPHONE15</v>
      </c>
      <c r="I557" s="13">
        <v>9999</v>
      </c>
      <c r="J557" s="84">
        <f t="shared" si="73"/>
        <v>0</v>
      </c>
      <c r="K557" s="84">
        <f t="shared" si="74"/>
        <v>0</v>
      </c>
      <c r="L557" s="84">
        <f t="shared" si="75"/>
        <v>1</v>
      </c>
      <c r="M557" s="84">
        <f t="shared" si="76"/>
        <v>0</v>
      </c>
      <c r="N557" s="84">
        <f t="shared" si="77"/>
        <v>1</v>
      </c>
      <c r="O557" s="84">
        <f t="shared" si="78"/>
        <v>0</v>
      </c>
      <c r="P557" s="15">
        <f t="shared" si="79"/>
        <v>4999.49</v>
      </c>
      <c r="Q557" s="7">
        <v>1</v>
      </c>
      <c r="R557" s="11">
        <v>718.02</v>
      </c>
      <c r="S557" s="11">
        <v>718.02</v>
      </c>
      <c r="T557" s="11">
        <v>718.02</v>
      </c>
      <c r="U557" s="11">
        <v>718.02</v>
      </c>
      <c r="V557" s="11">
        <v>718.02</v>
      </c>
      <c r="W557" s="11">
        <v>718.02</v>
      </c>
      <c r="X557" s="11">
        <v>718.02</v>
      </c>
      <c r="Y557" s="11">
        <v>718.02</v>
      </c>
      <c r="Z557" s="11">
        <v>718.02</v>
      </c>
      <c r="AA557" s="17">
        <v>718.02</v>
      </c>
      <c r="AB557" s="17">
        <v>718.02</v>
      </c>
      <c r="AC557" s="17"/>
      <c r="AD557" s="17">
        <v>4999.47</v>
      </c>
      <c r="AE557" s="20"/>
    </row>
    <row r="558" spans="1:31" s="5" customFormat="1" ht="27" customHeight="1">
      <c r="A558" s="10">
        <v>557</v>
      </c>
      <c r="B558" s="12" t="s">
        <v>1173</v>
      </c>
      <c r="C558" s="12" t="s">
        <v>1174</v>
      </c>
      <c r="D558" s="12"/>
      <c r="E558" s="12">
        <v>45295.467152777797</v>
      </c>
      <c r="F558" s="78">
        <f t="shared" si="71"/>
        <v>45292</v>
      </c>
      <c r="G558" s="13" t="s">
        <v>312</v>
      </c>
      <c r="H558" s="15" t="str">
        <f t="shared" si="72"/>
        <v>IPHONE15</v>
      </c>
      <c r="I558" s="13">
        <v>9999</v>
      </c>
      <c r="J558" s="84">
        <f t="shared" si="73"/>
        <v>0</v>
      </c>
      <c r="K558" s="84">
        <f t="shared" si="74"/>
        <v>0</v>
      </c>
      <c r="L558" s="84">
        <f t="shared" si="75"/>
        <v>0</v>
      </c>
      <c r="M558" s="84">
        <f t="shared" si="76"/>
        <v>0</v>
      </c>
      <c r="N558" s="84">
        <f t="shared" si="77"/>
        <v>0</v>
      </c>
      <c r="O558" s="84">
        <f t="shared" si="78"/>
        <v>0</v>
      </c>
      <c r="P558" s="15" t="str">
        <f t="shared" si="79"/>
        <v/>
      </c>
      <c r="Q558" s="7">
        <v>1074.8900000000001</v>
      </c>
      <c r="R558" s="11">
        <v>1074.8900000000001</v>
      </c>
      <c r="S558" s="11">
        <v>1074.8900000000001</v>
      </c>
      <c r="T558" s="11">
        <v>1074.8900000000001</v>
      </c>
      <c r="U558" s="11">
        <v>1074.8900000000001</v>
      </c>
      <c r="V558" s="11">
        <v>1074.8900000000001</v>
      </c>
      <c r="W558" s="11">
        <v>1074.8900000000001</v>
      </c>
      <c r="X558" s="11">
        <v>1074.8900000000001</v>
      </c>
      <c r="Y558" s="11">
        <v>1074.8900000000001</v>
      </c>
      <c r="Z558" s="11">
        <v>1074.8900000000001</v>
      </c>
      <c r="AA558" s="11">
        <v>1074.8900000000001</v>
      </c>
      <c r="AB558" s="7">
        <v>1074.8900000000001</v>
      </c>
      <c r="AC558" s="17"/>
      <c r="AD558" s="17"/>
      <c r="AE558" s="20"/>
    </row>
    <row r="559" spans="1:31" s="5" customFormat="1" ht="27" customHeight="1">
      <c r="A559" s="10">
        <v>558</v>
      </c>
      <c r="B559" s="12" t="s">
        <v>1175</v>
      </c>
      <c r="C559" s="12" t="s">
        <v>1176</v>
      </c>
      <c r="D559" s="12"/>
      <c r="E559" s="12">
        <v>45295.4706365741</v>
      </c>
      <c r="F559" s="78">
        <f t="shared" si="71"/>
        <v>45292</v>
      </c>
      <c r="G559" s="13" t="s">
        <v>312</v>
      </c>
      <c r="H559" s="15" t="str">
        <f t="shared" si="72"/>
        <v>IPHONE15</v>
      </c>
      <c r="I559" s="13">
        <v>9999</v>
      </c>
      <c r="J559" s="84">
        <f t="shared" si="73"/>
        <v>0</v>
      </c>
      <c r="K559" s="84">
        <f t="shared" si="74"/>
        <v>0</v>
      </c>
      <c r="L559" s="84">
        <f t="shared" si="75"/>
        <v>0</v>
      </c>
      <c r="M559" s="84">
        <f t="shared" si="76"/>
        <v>1</v>
      </c>
      <c r="N559" s="84">
        <f t="shared" si="77"/>
        <v>0</v>
      </c>
      <c r="O559" s="84">
        <f t="shared" si="78"/>
        <v>0</v>
      </c>
      <c r="P559" s="15" t="str">
        <f t="shared" si="79"/>
        <v/>
      </c>
      <c r="Q559" s="7">
        <v>1074.8900000000001</v>
      </c>
      <c r="R559" s="11">
        <v>1074.8900000000001</v>
      </c>
      <c r="S559" s="11">
        <v>1074.8900000000001</v>
      </c>
      <c r="T559" s="11">
        <v>1074.8900000000001</v>
      </c>
      <c r="U559" s="11">
        <v>1074.8900000000001</v>
      </c>
      <c r="V559" s="11">
        <v>1074.8900000000001</v>
      </c>
      <c r="W559" s="11">
        <v>1074.8900000000001</v>
      </c>
      <c r="X559" s="11">
        <v>1074.8900000000001</v>
      </c>
      <c r="Y559" s="11">
        <v>1074.8900000000001</v>
      </c>
      <c r="Z559" s="11">
        <v>1074.8900000000001</v>
      </c>
      <c r="AA559" s="11">
        <v>1074.8900000000001</v>
      </c>
      <c r="AB559" s="11">
        <v>1074.8900000000001</v>
      </c>
      <c r="AC559" s="17">
        <v>2000</v>
      </c>
      <c r="AD559" s="17"/>
      <c r="AE559" s="20"/>
    </row>
    <row r="560" spans="1:31" s="5" customFormat="1" ht="27" customHeight="1">
      <c r="A560" s="10">
        <v>559</v>
      </c>
      <c r="B560" s="12" t="s">
        <v>1177</v>
      </c>
      <c r="C560" s="12" t="s">
        <v>1178</v>
      </c>
      <c r="D560" s="12"/>
      <c r="E560" s="12">
        <v>45295.493587962999</v>
      </c>
      <c r="F560" s="78">
        <f t="shared" si="71"/>
        <v>45292</v>
      </c>
      <c r="G560" s="13" t="s">
        <v>312</v>
      </c>
      <c r="H560" s="15" t="str">
        <f t="shared" si="72"/>
        <v>IPHONE15</v>
      </c>
      <c r="I560" s="13">
        <v>9999</v>
      </c>
      <c r="J560" s="84">
        <f t="shared" si="73"/>
        <v>0</v>
      </c>
      <c r="K560" s="84">
        <f t="shared" si="74"/>
        <v>0</v>
      </c>
      <c r="L560" s="84">
        <f t="shared" si="75"/>
        <v>0</v>
      </c>
      <c r="M560" s="84">
        <f t="shared" si="76"/>
        <v>0</v>
      </c>
      <c r="N560" s="84">
        <f t="shared" si="77"/>
        <v>1</v>
      </c>
      <c r="O560" s="84">
        <f t="shared" si="78"/>
        <v>0</v>
      </c>
      <c r="P560" s="15">
        <f t="shared" si="79"/>
        <v>4999.4699999999993</v>
      </c>
      <c r="Q560" s="7">
        <v>658.27</v>
      </c>
      <c r="R560" s="11">
        <v>658.27</v>
      </c>
      <c r="S560" s="11">
        <v>658.27</v>
      </c>
      <c r="T560" s="11">
        <v>658.27</v>
      </c>
      <c r="U560" s="11">
        <v>658.27</v>
      </c>
      <c r="V560" s="11">
        <v>658.27</v>
      </c>
      <c r="W560" s="11">
        <v>658.27</v>
      </c>
      <c r="X560" s="11">
        <v>658.27</v>
      </c>
      <c r="Y560" s="11">
        <v>658.27</v>
      </c>
      <c r="Z560" s="11">
        <v>658.27</v>
      </c>
      <c r="AA560" s="11">
        <v>658.27</v>
      </c>
      <c r="AB560" s="7">
        <v>658.27</v>
      </c>
      <c r="AC560" s="17"/>
      <c r="AD560" s="17">
        <v>4999.47</v>
      </c>
      <c r="AE560" s="20"/>
    </row>
    <row r="561" spans="1:31" s="5" customFormat="1" ht="27" customHeight="1">
      <c r="A561" s="10">
        <v>560</v>
      </c>
      <c r="B561" s="12" t="s">
        <v>1179</v>
      </c>
      <c r="C561" s="12" t="s">
        <v>1180</v>
      </c>
      <c r="D561" s="12"/>
      <c r="E561" s="12">
        <v>45295.506481481498</v>
      </c>
      <c r="F561" s="78">
        <f t="shared" si="71"/>
        <v>45292</v>
      </c>
      <c r="G561" s="13" t="s">
        <v>312</v>
      </c>
      <c r="H561" s="15" t="str">
        <f t="shared" si="72"/>
        <v>IPHONE15</v>
      </c>
      <c r="I561" s="13">
        <v>9999</v>
      </c>
      <c r="J561" s="84">
        <f t="shared" si="73"/>
        <v>0</v>
      </c>
      <c r="K561" s="84">
        <f t="shared" si="74"/>
        <v>0</v>
      </c>
      <c r="L561" s="84">
        <f t="shared" si="75"/>
        <v>0</v>
      </c>
      <c r="M561" s="84">
        <f t="shared" si="76"/>
        <v>0</v>
      </c>
      <c r="N561" s="84">
        <f t="shared" si="77"/>
        <v>1</v>
      </c>
      <c r="O561" s="84">
        <f t="shared" si="78"/>
        <v>0</v>
      </c>
      <c r="P561" s="15">
        <f t="shared" si="79"/>
        <v>4999.4699999999993</v>
      </c>
      <c r="Q561" s="7">
        <v>658.27</v>
      </c>
      <c r="R561" s="11">
        <v>658.27</v>
      </c>
      <c r="S561" s="11">
        <v>658.27</v>
      </c>
      <c r="T561" s="11">
        <v>658.27</v>
      </c>
      <c r="U561" s="11">
        <v>658.27</v>
      </c>
      <c r="V561" s="11">
        <v>658.27</v>
      </c>
      <c r="W561" s="11">
        <v>658.27</v>
      </c>
      <c r="X561" s="11">
        <v>658.27</v>
      </c>
      <c r="Y561" s="11">
        <v>658.27</v>
      </c>
      <c r="Z561" s="11">
        <v>658.27</v>
      </c>
      <c r="AA561" s="11">
        <v>658.27</v>
      </c>
      <c r="AB561" s="7">
        <v>658.27</v>
      </c>
      <c r="AC561" s="17"/>
      <c r="AD561" s="17">
        <v>4999.47</v>
      </c>
      <c r="AE561" s="20"/>
    </row>
    <row r="562" spans="1:31" s="5" customFormat="1" ht="27" customHeight="1">
      <c r="A562" s="10">
        <v>561</v>
      </c>
      <c r="B562" s="12" t="s">
        <v>1181</v>
      </c>
      <c r="C562" s="12" t="s">
        <v>1182</v>
      </c>
      <c r="D562" s="12"/>
      <c r="E562" s="12">
        <v>45295.518171296302</v>
      </c>
      <c r="F562" s="78">
        <f t="shared" si="71"/>
        <v>45292</v>
      </c>
      <c r="G562" s="13" t="s">
        <v>312</v>
      </c>
      <c r="H562" s="15" t="str">
        <f t="shared" si="72"/>
        <v>IPHONE15</v>
      </c>
      <c r="I562" s="13">
        <v>9999</v>
      </c>
      <c r="J562" s="84">
        <f t="shared" si="73"/>
        <v>0</v>
      </c>
      <c r="K562" s="84">
        <f t="shared" si="74"/>
        <v>0</v>
      </c>
      <c r="L562" s="84">
        <f t="shared" si="75"/>
        <v>1</v>
      </c>
      <c r="M562" s="84">
        <f t="shared" si="76"/>
        <v>1</v>
      </c>
      <c r="N562" s="84">
        <f t="shared" si="77"/>
        <v>0</v>
      </c>
      <c r="O562" s="84">
        <f t="shared" si="78"/>
        <v>0</v>
      </c>
      <c r="P562" s="15" t="str">
        <f t="shared" si="79"/>
        <v/>
      </c>
      <c r="Q562" s="7">
        <v>1</v>
      </c>
      <c r="R562" s="11">
        <v>1172.52</v>
      </c>
      <c r="S562" s="11">
        <v>1172.52</v>
      </c>
      <c r="T562" s="11">
        <v>1172.52</v>
      </c>
      <c r="U562" s="11">
        <v>1172.52</v>
      </c>
      <c r="V562" s="11">
        <v>1172.52</v>
      </c>
      <c r="W562" s="11">
        <v>1172.52</v>
      </c>
      <c r="X562" s="11">
        <v>1172.52</v>
      </c>
      <c r="Y562" s="11">
        <v>1172.52</v>
      </c>
      <c r="Z562" s="11">
        <v>1172.52</v>
      </c>
      <c r="AA562" s="11">
        <v>1172.52</v>
      </c>
      <c r="AB562" s="11">
        <v>1172.52</v>
      </c>
      <c r="AC562" s="17">
        <v>2000</v>
      </c>
      <c r="AD562" s="17"/>
      <c r="AE562" s="20"/>
    </row>
    <row r="563" spans="1:31" s="5" customFormat="1" ht="27" customHeight="1">
      <c r="A563" s="10">
        <v>562</v>
      </c>
      <c r="B563" s="12" t="s">
        <v>1183</v>
      </c>
      <c r="C563" s="12" t="s">
        <v>1184</v>
      </c>
      <c r="D563" s="12"/>
      <c r="E563" s="12">
        <v>45295.540057870399</v>
      </c>
      <c r="F563" s="78">
        <f t="shared" si="71"/>
        <v>45292</v>
      </c>
      <c r="G563" s="13" t="s">
        <v>298</v>
      </c>
      <c r="H563" s="15" t="str">
        <f t="shared" si="72"/>
        <v>IPHONE15</v>
      </c>
      <c r="I563" s="13">
        <v>8999</v>
      </c>
      <c r="J563" s="84">
        <f t="shared" si="73"/>
        <v>0</v>
      </c>
      <c r="K563" s="84">
        <f t="shared" si="74"/>
        <v>0</v>
      </c>
      <c r="L563" s="84">
        <f t="shared" si="75"/>
        <v>0</v>
      </c>
      <c r="M563" s="84">
        <f t="shared" si="76"/>
        <v>0</v>
      </c>
      <c r="N563" s="84">
        <f t="shared" si="77"/>
        <v>0</v>
      </c>
      <c r="O563" s="84">
        <f t="shared" si="78"/>
        <v>0</v>
      </c>
      <c r="P563" s="15" t="str">
        <f t="shared" si="79"/>
        <v/>
      </c>
      <c r="Q563" s="7">
        <v>967.39</v>
      </c>
      <c r="R563" s="11">
        <v>967.39</v>
      </c>
      <c r="S563" s="11">
        <v>967.39</v>
      </c>
      <c r="T563" s="11">
        <v>967.39</v>
      </c>
      <c r="U563" s="11">
        <v>967.39</v>
      </c>
      <c r="V563" s="11">
        <v>967.39</v>
      </c>
      <c r="W563" s="11">
        <v>967.39</v>
      </c>
      <c r="X563" s="11">
        <v>967.39</v>
      </c>
      <c r="Y563" s="11">
        <v>967.39</v>
      </c>
      <c r="Z563" s="11">
        <v>967.39</v>
      </c>
      <c r="AA563" s="11">
        <v>967.39</v>
      </c>
      <c r="AB563" s="11">
        <v>967.39</v>
      </c>
      <c r="AC563" s="17"/>
      <c r="AD563" s="17"/>
      <c r="AE563" s="20"/>
    </row>
    <row r="564" spans="1:31" s="5" customFormat="1" ht="27" customHeight="1">
      <c r="A564" s="10">
        <v>563</v>
      </c>
      <c r="B564" s="12" t="s">
        <v>1185</v>
      </c>
      <c r="C564" s="12" t="s">
        <v>1186</v>
      </c>
      <c r="D564" s="12"/>
      <c r="E564" s="12">
        <v>45295.550625000003</v>
      </c>
      <c r="F564" s="78">
        <f t="shared" si="71"/>
        <v>45292</v>
      </c>
      <c r="G564" s="13" t="s">
        <v>312</v>
      </c>
      <c r="H564" s="15" t="str">
        <f t="shared" si="72"/>
        <v>IPHONE15</v>
      </c>
      <c r="I564" s="13">
        <v>9999</v>
      </c>
      <c r="J564" s="84">
        <f t="shared" si="73"/>
        <v>0</v>
      </c>
      <c r="K564" s="84">
        <f t="shared" si="74"/>
        <v>0</v>
      </c>
      <c r="L564" s="84">
        <f t="shared" si="75"/>
        <v>1</v>
      </c>
      <c r="M564" s="84">
        <f t="shared" si="76"/>
        <v>0</v>
      </c>
      <c r="N564" s="84">
        <f t="shared" si="77"/>
        <v>0</v>
      </c>
      <c r="O564" s="84">
        <f t="shared" si="78"/>
        <v>0</v>
      </c>
      <c r="P564" s="15" t="str">
        <f t="shared" si="79"/>
        <v/>
      </c>
      <c r="Q564" s="7">
        <v>1</v>
      </c>
      <c r="R564" s="11">
        <v>1172.52</v>
      </c>
      <c r="S564" s="11">
        <v>1172.52</v>
      </c>
      <c r="T564" s="11">
        <v>1172.52</v>
      </c>
      <c r="U564" s="11">
        <v>1172.52</v>
      </c>
      <c r="V564" s="11">
        <v>1172.52</v>
      </c>
      <c r="W564" s="11">
        <v>1172.52</v>
      </c>
      <c r="X564" s="11">
        <v>1172.52</v>
      </c>
      <c r="Y564" s="11">
        <v>1172.52</v>
      </c>
      <c r="Z564" s="11">
        <v>1172.52</v>
      </c>
      <c r="AA564" s="11">
        <v>1172.52</v>
      </c>
      <c r="AB564" s="17">
        <v>1172.52</v>
      </c>
      <c r="AC564" s="17"/>
      <c r="AD564" s="17"/>
      <c r="AE564" s="20"/>
    </row>
    <row r="565" spans="1:31" s="5" customFormat="1" ht="27" customHeight="1">
      <c r="A565" s="10">
        <v>564</v>
      </c>
      <c r="B565" s="12" t="s">
        <v>1187</v>
      </c>
      <c r="C565" s="12" t="s">
        <v>1188</v>
      </c>
      <c r="D565" s="12"/>
      <c r="E565" s="12">
        <v>45295.598171296297</v>
      </c>
      <c r="F565" s="78">
        <f t="shared" si="71"/>
        <v>45292</v>
      </c>
      <c r="G565" s="13" t="s">
        <v>312</v>
      </c>
      <c r="H565" s="15" t="str">
        <f t="shared" si="72"/>
        <v>IPHONE15</v>
      </c>
      <c r="I565" s="13">
        <v>9999</v>
      </c>
      <c r="J565" s="84">
        <f t="shared" si="73"/>
        <v>0</v>
      </c>
      <c r="K565" s="84">
        <f t="shared" si="74"/>
        <v>0</v>
      </c>
      <c r="L565" s="84">
        <f t="shared" si="75"/>
        <v>0</v>
      </c>
      <c r="M565" s="84">
        <f t="shared" si="76"/>
        <v>0</v>
      </c>
      <c r="N565" s="84">
        <f t="shared" si="77"/>
        <v>0</v>
      </c>
      <c r="O565" s="84">
        <f t="shared" si="78"/>
        <v>0</v>
      </c>
      <c r="P565" s="15" t="str">
        <f t="shared" si="79"/>
        <v/>
      </c>
      <c r="Q565" s="7">
        <v>1074.8900000000001</v>
      </c>
      <c r="R565" s="11">
        <v>1074.8900000000001</v>
      </c>
      <c r="S565" s="11">
        <v>1074.8900000000001</v>
      </c>
      <c r="T565" s="11">
        <v>1074.8900000000001</v>
      </c>
      <c r="U565" s="11">
        <v>1074.8900000000001</v>
      </c>
      <c r="V565" s="11">
        <v>1074.8900000000001</v>
      </c>
      <c r="W565" s="11">
        <v>1074.8900000000001</v>
      </c>
      <c r="X565" s="11">
        <v>1074.8900000000001</v>
      </c>
      <c r="Y565" s="11">
        <v>1074.8900000000001</v>
      </c>
      <c r="Z565" s="11">
        <v>1074.8900000000001</v>
      </c>
      <c r="AA565" s="11">
        <v>1074.8900000000001</v>
      </c>
      <c r="AB565" s="11">
        <v>1074.8900000000001</v>
      </c>
      <c r="AC565" s="17"/>
      <c r="AD565" s="17"/>
      <c r="AE565" s="20"/>
    </row>
    <row r="566" spans="1:31" s="5" customFormat="1" ht="27" customHeight="1">
      <c r="A566" s="10">
        <v>565</v>
      </c>
      <c r="B566" s="12" t="s">
        <v>1189</v>
      </c>
      <c r="C566" s="12" t="s">
        <v>1190</v>
      </c>
      <c r="D566" s="12"/>
      <c r="E566" s="12">
        <v>45295.601307870398</v>
      </c>
      <c r="F566" s="78">
        <f t="shared" si="71"/>
        <v>45292</v>
      </c>
      <c r="G566" s="13" t="s">
        <v>778</v>
      </c>
      <c r="H566" s="15" t="str">
        <f t="shared" si="72"/>
        <v>其他</v>
      </c>
      <c r="I566" s="13">
        <v>6999</v>
      </c>
      <c r="J566" s="84">
        <f t="shared" si="73"/>
        <v>0</v>
      </c>
      <c r="K566" s="84">
        <f t="shared" si="74"/>
        <v>0</v>
      </c>
      <c r="L566" s="84">
        <f t="shared" si="75"/>
        <v>1</v>
      </c>
      <c r="M566" s="84">
        <f t="shared" si="76"/>
        <v>0</v>
      </c>
      <c r="N566" s="84">
        <f t="shared" si="77"/>
        <v>1</v>
      </c>
      <c r="O566" s="84">
        <f t="shared" si="78"/>
        <v>0</v>
      </c>
      <c r="P566" s="15">
        <f t="shared" si="79"/>
        <v>3499.4400000000014</v>
      </c>
      <c r="Q566" s="7">
        <v>1</v>
      </c>
      <c r="R566" s="11">
        <v>502.57</v>
      </c>
      <c r="S566" s="11">
        <v>502.57</v>
      </c>
      <c r="T566" s="11">
        <v>502.57</v>
      </c>
      <c r="U566" s="11">
        <v>502.57</v>
      </c>
      <c r="V566" s="11">
        <v>502.57</v>
      </c>
      <c r="W566" s="11">
        <v>502.57</v>
      </c>
      <c r="X566" s="11">
        <v>502.57</v>
      </c>
      <c r="Y566" s="11">
        <v>502.57</v>
      </c>
      <c r="Z566" s="11">
        <v>502.57</v>
      </c>
      <c r="AA566" s="11">
        <v>502.57</v>
      </c>
      <c r="AB566" s="17">
        <v>502.57</v>
      </c>
      <c r="AC566" s="17"/>
      <c r="AD566" s="17">
        <v>3429.48</v>
      </c>
      <c r="AE566" s="20"/>
    </row>
    <row r="567" spans="1:31" s="5" customFormat="1" ht="27" customHeight="1">
      <c r="A567" s="10">
        <v>566</v>
      </c>
      <c r="B567" s="12" t="s">
        <v>1191</v>
      </c>
      <c r="C567" s="12" t="s">
        <v>1192</v>
      </c>
      <c r="D567" s="12"/>
      <c r="E567" s="12">
        <v>45295.623761574097</v>
      </c>
      <c r="F567" s="78">
        <f t="shared" si="71"/>
        <v>45292</v>
      </c>
      <c r="G567" s="13" t="s">
        <v>312</v>
      </c>
      <c r="H567" s="15" t="str">
        <f t="shared" si="72"/>
        <v>IPHONE15</v>
      </c>
      <c r="I567" s="13">
        <v>9999</v>
      </c>
      <c r="J567" s="84">
        <f t="shared" si="73"/>
        <v>0</v>
      </c>
      <c r="K567" s="84">
        <f t="shared" si="74"/>
        <v>0</v>
      </c>
      <c r="L567" s="84">
        <f t="shared" si="75"/>
        <v>1</v>
      </c>
      <c r="M567" s="84">
        <f t="shared" si="76"/>
        <v>0</v>
      </c>
      <c r="N567" s="84">
        <f t="shared" si="77"/>
        <v>1</v>
      </c>
      <c r="O567" s="84">
        <f t="shared" si="78"/>
        <v>0</v>
      </c>
      <c r="P567" s="15">
        <f t="shared" si="79"/>
        <v>4999.49</v>
      </c>
      <c r="Q567" s="7">
        <v>1</v>
      </c>
      <c r="R567" s="11">
        <v>718.02</v>
      </c>
      <c r="S567" s="11">
        <v>718.02</v>
      </c>
      <c r="T567" s="11">
        <v>718.02</v>
      </c>
      <c r="U567" s="11">
        <v>718.02</v>
      </c>
      <c r="V567" s="11">
        <v>718.02</v>
      </c>
      <c r="W567" s="11">
        <v>718.02</v>
      </c>
      <c r="X567" s="11">
        <v>718.02</v>
      </c>
      <c r="Y567" s="11">
        <v>718.02</v>
      </c>
      <c r="Z567" s="11">
        <v>718.02</v>
      </c>
      <c r="AA567" s="17">
        <v>718.02</v>
      </c>
      <c r="AB567" s="17">
        <v>718.02</v>
      </c>
      <c r="AC567" s="17"/>
      <c r="AD567" s="17">
        <v>4999.47</v>
      </c>
      <c r="AE567" s="20"/>
    </row>
    <row r="568" spans="1:31" s="5" customFormat="1" ht="27" customHeight="1">
      <c r="A568" s="10">
        <v>567</v>
      </c>
      <c r="B568" s="12" t="s">
        <v>1193</v>
      </c>
      <c r="C568" s="12" t="s">
        <v>1194</v>
      </c>
      <c r="D568" s="12"/>
      <c r="E568" s="12">
        <v>45295.648425925901</v>
      </c>
      <c r="F568" s="78">
        <f t="shared" si="71"/>
        <v>45292</v>
      </c>
      <c r="G568" s="13" t="s">
        <v>312</v>
      </c>
      <c r="H568" s="15" t="str">
        <f t="shared" si="72"/>
        <v>IPHONE15</v>
      </c>
      <c r="I568" s="13">
        <v>9999</v>
      </c>
      <c r="J568" s="84">
        <f t="shared" si="73"/>
        <v>0</v>
      </c>
      <c r="K568" s="84">
        <f t="shared" si="74"/>
        <v>0</v>
      </c>
      <c r="L568" s="84">
        <f t="shared" si="75"/>
        <v>0</v>
      </c>
      <c r="M568" s="84">
        <f t="shared" si="76"/>
        <v>0</v>
      </c>
      <c r="N568" s="84">
        <f t="shared" si="77"/>
        <v>1</v>
      </c>
      <c r="O568" s="84">
        <f t="shared" si="78"/>
        <v>0</v>
      </c>
      <c r="P568" s="15">
        <f t="shared" si="79"/>
        <v>4999.4699999999993</v>
      </c>
      <c r="Q568" s="7">
        <v>658.27</v>
      </c>
      <c r="R568" s="11">
        <v>658.27</v>
      </c>
      <c r="S568" s="11">
        <v>658.27</v>
      </c>
      <c r="T568" s="11">
        <v>658.27</v>
      </c>
      <c r="U568" s="11">
        <v>658.27</v>
      </c>
      <c r="V568" s="11">
        <v>658.27</v>
      </c>
      <c r="W568" s="11">
        <v>658.27</v>
      </c>
      <c r="X568" s="11">
        <v>658.27</v>
      </c>
      <c r="Y568" s="11">
        <v>658.27</v>
      </c>
      <c r="Z568" s="11">
        <v>658.27</v>
      </c>
      <c r="AA568" s="11">
        <v>658.27</v>
      </c>
      <c r="AB568" s="7">
        <v>658.27</v>
      </c>
      <c r="AC568" s="17"/>
      <c r="AD568" s="17">
        <v>4999.47</v>
      </c>
      <c r="AE568" s="20"/>
    </row>
    <row r="569" spans="1:31" s="5" customFormat="1" ht="27" customHeight="1">
      <c r="A569" s="10">
        <v>568</v>
      </c>
      <c r="B569" s="12" t="s">
        <v>1195</v>
      </c>
      <c r="C569" s="12" t="s">
        <v>1196</v>
      </c>
      <c r="D569" s="12"/>
      <c r="E569" s="12">
        <v>45295.691238425898</v>
      </c>
      <c r="F569" s="78">
        <f t="shared" si="71"/>
        <v>45292</v>
      </c>
      <c r="G569" s="13" t="s">
        <v>298</v>
      </c>
      <c r="H569" s="15" t="str">
        <f t="shared" si="72"/>
        <v>IPHONE15</v>
      </c>
      <c r="I569" s="13">
        <v>8999</v>
      </c>
      <c r="J569" s="84">
        <f t="shared" si="73"/>
        <v>0</v>
      </c>
      <c r="K569" s="84">
        <f t="shared" si="74"/>
        <v>0</v>
      </c>
      <c r="L569" s="84">
        <f t="shared" si="75"/>
        <v>1</v>
      </c>
      <c r="M569" s="84">
        <f t="shared" si="76"/>
        <v>0</v>
      </c>
      <c r="N569" s="84">
        <f t="shared" si="77"/>
        <v>0</v>
      </c>
      <c r="O569" s="84">
        <f t="shared" si="78"/>
        <v>0</v>
      </c>
      <c r="P569" s="15" t="str">
        <f t="shared" si="79"/>
        <v/>
      </c>
      <c r="Q569" s="7">
        <v>1</v>
      </c>
      <c r="R569" s="11">
        <v>1055.24</v>
      </c>
      <c r="S569" s="11">
        <v>1055.24</v>
      </c>
      <c r="T569" s="11">
        <v>1055.24</v>
      </c>
      <c r="U569" s="11">
        <v>1055.24</v>
      </c>
      <c r="V569" s="11">
        <v>1055.24</v>
      </c>
      <c r="W569" s="11">
        <v>1055.24</v>
      </c>
      <c r="X569" s="11">
        <v>1055.24</v>
      </c>
      <c r="Y569" s="11">
        <v>1055.24</v>
      </c>
      <c r="Z569" s="11">
        <v>1055.24</v>
      </c>
      <c r="AA569" s="11">
        <v>1055.24</v>
      </c>
      <c r="AB569" s="7">
        <v>1055.24</v>
      </c>
      <c r="AC569" s="17"/>
      <c r="AD569" s="17"/>
      <c r="AE569" s="20"/>
    </row>
    <row r="570" spans="1:31" s="5" customFormat="1" ht="27" customHeight="1">
      <c r="A570" s="10">
        <v>569</v>
      </c>
      <c r="B570" s="12" t="s">
        <v>1197</v>
      </c>
      <c r="C570" s="12" t="s">
        <v>1198</v>
      </c>
      <c r="D570" s="12"/>
      <c r="E570" s="12">
        <v>45295.696956018503</v>
      </c>
      <c r="F570" s="78">
        <f t="shared" si="71"/>
        <v>45292</v>
      </c>
      <c r="G570" s="13" t="s">
        <v>298</v>
      </c>
      <c r="H570" s="15" t="str">
        <f t="shared" si="72"/>
        <v>IPHONE15</v>
      </c>
      <c r="I570" s="13">
        <v>8999</v>
      </c>
      <c r="J570" s="84">
        <f t="shared" si="73"/>
        <v>0</v>
      </c>
      <c r="K570" s="84">
        <f t="shared" si="74"/>
        <v>0</v>
      </c>
      <c r="L570" s="84">
        <f t="shared" si="75"/>
        <v>0</v>
      </c>
      <c r="M570" s="84">
        <f t="shared" si="76"/>
        <v>0</v>
      </c>
      <c r="N570" s="84">
        <f t="shared" si="77"/>
        <v>1</v>
      </c>
      <c r="O570" s="84">
        <f t="shared" si="78"/>
        <v>0</v>
      </c>
      <c r="P570" s="15">
        <f t="shared" si="79"/>
        <v>4499.55</v>
      </c>
      <c r="Q570" s="7">
        <v>592.42999999999995</v>
      </c>
      <c r="R570" s="11">
        <v>592.42999999999995</v>
      </c>
      <c r="S570" s="11">
        <v>592.42999999999995</v>
      </c>
      <c r="T570" s="11">
        <v>592.42999999999995</v>
      </c>
      <c r="U570" s="11">
        <v>592.42999999999995</v>
      </c>
      <c r="V570" s="11">
        <v>592.42999999999995</v>
      </c>
      <c r="W570" s="11">
        <v>592.42999999999995</v>
      </c>
      <c r="X570" s="11">
        <v>592.42999999999995</v>
      </c>
      <c r="Y570" s="11">
        <v>592.42999999999995</v>
      </c>
      <c r="Z570" s="11">
        <v>592.42999999999995</v>
      </c>
      <c r="AA570" s="11">
        <v>592.42999999999995</v>
      </c>
      <c r="AB570" s="11">
        <v>592.42999999999995</v>
      </c>
      <c r="AC570" s="17"/>
      <c r="AD570" s="17">
        <v>4999.47</v>
      </c>
      <c r="AE570" s="20"/>
    </row>
    <row r="571" spans="1:31" s="5" customFormat="1" ht="27" customHeight="1">
      <c r="A571" s="10">
        <v>570</v>
      </c>
      <c r="B571" s="12" t="s">
        <v>1199</v>
      </c>
      <c r="C571" s="12" t="s">
        <v>1200</v>
      </c>
      <c r="D571" s="12"/>
      <c r="E571" s="12">
        <v>45295.699791666702</v>
      </c>
      <c r="F571" s="78">
        <f t="shared" si="71"/>
        <v>45292</v>
      </c>
      <c r="G571" s="13" t="s">
        <v>778</v>
      </c>
      <c r="H571" s="15" t="str">
        <f t="shared" si="72"/>
        <v>其他</v>
      </c>
      <c r="I571" s="13">
        <v>6999</v>
      </c>
      <c r="J571" s="84">
        <f t="shared" si="73"/>
        <v>0</v>
      </c>
      <c r="K571" s="84">
        <f t="shared" si="74"/>
        <v>0</v>
      </c>
      <c r="L571" s="84">
        <f t="shared" si="75"/>
        <v>0</v>
      </c>
      <c r="M571" s="84">
        <f t="shared" si="76"/>
        <v>0</v>
      </c>
      <c r="N571" s="84">
        <f t="shared" si="77"/>
        <v>1</v>
      </c>
      <c r="O571" s="84">
        <f t="shared" si="78"/>
        <v>0</v>
      </c>
      <c r="P571" s="15">
        <f t="shared" si="79"/>
        <v>3499.4699999999993</v>
      </c>
      <c r="Q571" s="7">
        <v>460.77</v>
      </c>
      <c r="R571" s="11">
        <v>460.77</v>
      </c>
      <c r="S571" s="11">
        <v>460.77</v>
      </c>
      <c r="T571" s="11">
        <v>460.77</v>
      </c>
      <c r="U571" s="11">
        <v>460.77</v>
      </c>
      <c r="V571" s="11">
        <v>460.77</v>
      </c>
      <c r="W571" s="11">
        <v>460.77</v>
      </c>
      <c r="X571" s="11">
        <v>460.77</v>
      </c>
      <c r="Y571" s="11">
        <v>460.77</v>
      </c>
      <c r="Z571" s="11">
        <v>460.77</v>
      </c>
      <c r="AA571" s="11">
        <v>460.77</v>
      </c>
      <c r="AB571" s="7">
        <v>460.77</v>
      </c>
      <c r="AC571" s="17"/>
      <c r="AD571" s="17">
        <v>3429.48</v>
      </c>
      <c r="AE571" s="20"/>
    </row>
    <row r="572" spans="1:31" s="5" customFormat="1" ht="27" customHeight="1">
      <c r="A572" s="10">
        <v>571</v>
      </c>
      <c r="B572" s="12" t="s">
        <v>1201</v>
      </c>
      <c r="C572" s="12" t="s">
        <v>1202</v>
      </c>
      <c r="D572" s="12"/>
      <c r="E572" s="12">
        <v>45295.700208333299</v>
      </c>
      <c r="F572" s="78">
        <f t="shared" si="71"/>
        <v>45292</v>
      </c>
      <c r="G572" s="13" t="s">
        <v>312</v>
      </c>
      <c r="H572" s="15" t="str">
        <f t="shared" si="72"/>
        <v>IPHONE15</v>
      </c>
      <c r="I572" s="13">
        <v>9999</v>
      </c>
      <c r="J572" s="84">
        <f t="shared" si="73"/>
        <v>0</v>
      </c>
      <c r="K572" s="84">
        <f t="shared" si="74"/>
        <v>0</v>
      </c>
      <c r="L572" s="84">
        <f t="shared" si="75"/>
        <v>0</v>
      </c>
      <c r="M572" s="84">
        <f t="shared" si="76"/>
        <v>0</v>
      </c>
      <c r="N572" s="84">
        <f t="shared" si="77"/>
        <v>0</v>
      </c>
      <c r="O572" s="84">
        <f t="shared" si="78"/>
        <v>0</v>
      </c>
      <c r="P572" s="15" t="str">
        <f t="shared" si="79"/>
        <v/>
      </c>
      <c r="Q572" s="7">
        <v>1074.8900000000001</v>
      </c>
      <c r="R572" s="11">
        <v>1074.8900000000001</v>
      </c>
      <c r="S572" s="11">
        <v>1074.8900000000001</v>
      </c>
      <c r="T572" s="11">
        <v>1074.8900000000001</v>
      </c>
      <c r="U572" s="11">
        <v>1074.8900000000001</v>
      </c>
      <c r="V572" s="11">
        <v>1074.8900000000001</v>
      </c>
      <c r="W572" s="11">
        <v>1074.8900000000001</v>
      </c>
      <c r="X572" s="11">
        <v>1074.8900000000001</v>
      </c>
      <c r="Y572" s="11">
        <v>1074.8900000000001</v>
      </c>
      <c r="Z572" s="11">
        <v>1074.8900000000001</v>
      </c>
      <c r="AA572" s="11">
        <v>1074.8900000000001</v>
      </c>
      <c r="AB572" s="11">
        <v>1074.8900000000001</v>
      </c>
      <c r="AC572" s="17"/>
      <c r="AD572" s="17"/>
      <c r="AE572" s="20"/>
    </row>
    <row r="573" spans="1:31" s="5" customFormat="1" ht="27" customHeight="1">
      <c r="A573" s="10">
        <v>572</v>
      </c>
      <c r="B573" s="12" t="s">
        <v>1203</v>
      </c>
      <c r="C573" s="12" t="s">
        <v>1204</v>
      </c>
      <c r="D573" s="12"/>
      <c r="E573" s="12">
        <v>45295.765185185199</v>
      </c>
      <c r="F573" s="78">
        <f t="shared" si="71"/>
        <v>45292</v>
      </c>
      <c r="G573" s="13" t="s">
        <v>312</v>
      </c>
      <c r="H573" s="15" t="str">
        <f t="shared" si="72"/>
        <v>IPHONE15</v>
      </c>
      <c r="I573" s="13">
        <v>9999</v>
      </c>
      <c r="J573" s="84">
        <f t="shared" si="73"/>
        <v>0</v>
      </c>
      <c r="K573" s="84">
        <f t="shared" si="74"/>
        <v>0</v>
      </c>
      <c r="L573" s="84">
        <f t="shared" si="75"/>
        <v>1</v>
      </c>
      <c r="M573" s="84">
        <f t="shared" si="76"/>
        <v>0</v>
      </c>
      <c r="N573" s="84">
        <f t="shared" si="77"/>
        <v>0</v>
      </c>
      <c r="O573" s="84">
        <f t="shared" si="78"/>
        <v>0</v>
      </c>
      <c r="P573" s="15" t="str">
        <f t="shared" si="79"/>
        <v/>
      </c>
      <c r="Q573" s="7">
        <v>1</v>
      </c>
      <c r="R573" s="11">
        <v>1172.52</v>
      </c>
      <c r="S573" s="11">
        <v>1172.52</v>
      </c>
      <c r="T573" s="11">
        <v>1172.52</v>
      </c>
      <c r="U573" s="11">
        <v>1172.52</v>
      </c>
      <c r="V573" s="11">
        <v>1172.52</v>
      </c>
      <c r="W573" s="11">
        <v>1172.52</v>
      </c>
      <c r="X573" s="11">
        <v>1172.52</v>
      </c>
      <c r="Y573" s="11">
        <v>1172.52</v>
      </c>
      <c r="Z573" s="11">
        <v>1172.52</v>
      </c>
      <c r="AA573" s="11">
        <v>1172.52</v>
      </c>
      <c r="AB573" s="17">
        <v>1172.52</v>
      </c>
      <c r="AC573" s="17"/>
      <c r="AD573" s="17"/>
      <c r="AE573" s="20"/>
    </row>
    <row r="574" spans="1:31" s="5" customFormat="1" ht="27" customHeight="1">
      <c r="A574" s="10">
        <v>573</v>
      </c>
      <c r="B574" s="12" t="s">
        <v>1205</v>
      </c>
      <c r="C574" s="12" t="s">
        <v>1206</v>
      </c>
      <c r="D574" s="12"/>
      <c r="E574" s="12">
        <v>45295.841064814798</v>
      </c>
      <c r="F574" s="78">
        <f t="shared" si="71"/>
        <v>45292</v>
      </c>
      <c r="G574" s="13" t="s">
        <v>312</v>
      </c>
      <c r="H574" s="15" t="str">
        <f t="shared" si="72"/>
        <v>IPHONE15</v>
      </c>
      <c r="I574" s="13">
        <v>9999</v>
      </c>
      <c r="J574" s="84">
        <f t="shared" si="73"/>
        <v>0</v>
      </c>
      <c r="K574" s="84">
        <f t="shared" si="74"/>
        <v>0</v>
      </c>
      <c r="L574" s="84">
        <f t="shared" si="75"/>
        <v>0</v>
      </c>
      <c r="M574" s="84">
        <f t="shared" si="76"/>
        <v>0</v>
      </c>
      <c r="N574" s="84">
        <f t="shared" si="77"/>
        <v>0</v>
      </c>
      <c r="O574" s="84">
        <f t="shared" si="78"/>
        <v>0</v>
      </c>
      <c r="P574" s="15" t="str">
        <f t="shared" si="79"/>
        <v/>
      </c>
      <c r="Q574" s="7">
        <v>1074.8900000000001</v>
      </c>
      <c r="R574" s="11">
        <v>1074.8900000000001</v>
      </c>
      <c r="S574" s="11">
        <v>1074.8900000000001</v>
      </c>
      <c r="T574" s="11">
        <v>1074.8900000000001</v>
      </c>
      <c r="U574" s="11">
        <v>1074.8900000000001</v>
      </c>
      <c r="V574" s="11">
        <v>1074.8900000000001</v>
      </c>
      <c r="W574" s="11">
        <v>1074.8900000000001</v>
      </c>
      <c r="X574" s="11">
        <v>1074.8900000000001</v>
      </c>
      <c r="Y574" s="11">
        <v>1074.8900000000001</v>
      </c>
      <c r="Z574" s="11">
        <v>1074.8900000000001</v>
      </c>
      <c r="AA574" s="11">
        <v>1074.8900000000001</v>
      </c>
      <c r="AB574" s="11">
        <v>1074.8900000000001</v>
      </c>
      <c r="AC574" s="17"/>
      <c r="AD574" s="17"/>
      <c r="AE574" s="20"/>
    </row>
    <row r="575" spans="1:31" s="5" customFormat="1" ht="27" customHeight="1">
      <c r="A575" s="10">
        <v>574</v>
      </c>
      <c r="B575" s="12" t="s">
        <v>1207</v>
      </c>
      <c r="C575" s="12" t="s">
        <v>1208</v>
      </c>
      <c r="D575" s="12"/>
      <c r="E575" s="12">
        <v>45295.462175925903</v>
      </c>
      <c r="F575" s="78">
        <f t="shared" si="71"/>
        <v>45292</v>
      </c>
      <c r="G575" s="13" t="s">
        <v>312</v>
      </c>
      <c r="H575" s="15" t="str">
        <f t="shared" si="72"/>
        <v>IPHONE15</v>
      </c>
      <c r="I575" s="13">
        <v>9999</v>
      </c>
      <c r="J575" s="84">
        <f t="shared" si="73"/>
        <v>0</v>
      </c>
      <c r="K575" s="84">
        <f t="shared" si="74"/>
        <v>0</v>
      </c>
      <c r="L575" s="84">
        <f t="shared" si="75"/>
        <v>0</v>
      </c>
      <c r="M575" s="84">
        <f t="shared" si="76"/>
        <v>0</v>
      </c>
      <c r="N575" s="84">
        <f t="shared" si="77"/>
        <v>1</v>
      </c>
      <c r="O575" s="84">
        <f t="shared" si="78"/>
        <v>0</v>
      </c>
      <c r="P575" s="15">
        <f t="shared" si="79"/>
        <v>4999.4699999999993</v>
      </c>
      <c r="Q575" s="7">
        <v>658.27</v>
      </c>
      <c r="R575" s="11">
        <v>658.27</v>
      </c>
      <c r="S575" s="11">
        <v>658.27</v>
      </c>
      <c r="T575" s="11">
        <v>658.27</v>
      </c>
      <c r="U575" s="11">
        <v>658.27</v>
      </c>
      <c r="V575" s="11">
        <v>658.27</v>
      </c>
      <c r="W575" s="11">
        <v>658.27</v>
      </c>
      <c r="X575" s="11">
        <v>658.27</v>
      </c>
      <c r="Y575" s="11">
        <v>658.27</v>
      </c>
      <c r="Z575" s="11">
        <v>658.27</v>
      </c>
      <c r="AA575" s="11">
        <v>658.27</v>
      </c>
      <c r="AB575" s="7">
        <v>658.27</v>
      </c>
      <c r="AC575" s="17"/>
      <c r="AD575" s="17">
        <v>4999.47</v>
      </c>
      <c r="AE575" s="20"/>
    </row>
    <row r="576" spans="1:31" s="5" customFormat="1" ht="27" customHeight="1">
      <c r="A576" s="10">
        <v>575</v>
      </c>
      <c r="B576" s="12" t="s">
        <v>1209</v>
      </c>
      <c r="C576" s="12" t="s">
        <v>1210</v>
      </c>
      <c r="D576" s="12"/>
      <c r="E576" s="12">
        <v>45295.693865740701</v>
      </c>
      <c r="F576" s="78">
        <f t="shared" si="71"/>
        <v>45292</v>
      </c>
      <c r="G576" s="13" t="s">
        <v>312</v>
      </c>
      <c r="H576" s="15" t="str">
        <f t="shared" si="72"/>
        <v>IPHONE15</v>
      </c>
      <c r="I576" s="13">
        <v>9999</v>
      </c>
      <c r="J576" s="84">
        <f t="shared" si="73"/>
        <v>0</v>
      </c>
      <c r="K576" s="84">
        <f t="shared" si="74"/>
        <v>0</v>
      </c>
      <c r="L576" s="84">
        <f t="shared" si="75"/>
        <v>0</v>
      </c>
      <c r="M576" s="84">
        <f t="shared" si="76"/>
        <v>0</v>
      </c>
      <c r="N576" s="84">
        <f t="shared" si="77"/>
        <v>1</v>
      </c>
      <c r="O576" s="84">
        <f t="shared" si="78"/>
        <v>0</v>
      </c>
      <c r="P576" s="15">
        <f t="shared" si="79"/>
        <v>4999.4699999999993</v>
      </c>
      <c r="Q576" s="7">
        <v>658.27</v>
      </c>
      <c r="R576" s="11">
        <v>658.27</v>
      </c>
      <c r="S576" s="11">
        <v>658.27</v>
      </c>
      <c r="T576" s="11">
        <v>658.27</v>
      </c>
      <c r="U576" s="11">
        <v>658.27</v>
      </c>
      <c r="V576" s="11">
        <v>658.27</v>
      </c>
      <c r="W576" s="11">
        <v>658.27</v>
      </c>
      <c r="X576" s="11">
        <v>658.27</v>
      </c>
      <c r="Y576" s="11">
        <v>658.27</v>
      </c>
      <c r="Z576" s="11">
        <v>658.27</v>
      </c>
      <c r="AA576" s="11">
        <v>658.27</v>
      </c>
      <c r="AB576" s="11">
        <v>658.27</v>
      </c>
      <c r="AC576" s="17"/>
      <c r="AD576" s="17">
        <v>4999.47</v>
      </c>
      <c r="AE576" s="20"/>
    </row>
    <row r="577" spans="1:31" s="5" customFormat="1" ht="27" customHeight="1">
      <c r="A577" s="10">
        <v>576</v>
      </c>
      <c r="B577" s="12" t="s">
        <v>1211</v>
      </c>
      <c r="C577" s="12" t="s">
        <v>1212</v>
      </c>
      <c r="D577" s="12"/>
      <c r="E577" s="12">
        <v>45295.396782407399</v>
      </c>
      <c r="F577" s="78">
        <f t="shared" si="71"/>
        <v>45292</v>
      </c>
      <c r="G577" s="13" t="s">
        <v>619</v>
      </c>
      <c r="H577" s="15" t="str">
        <f t="shared" si="72"/>
        <v>IPHONE15</v>
      </c>
      <c r="I577" s="13">
        <v>6999</v>
      </c>
      <c r="J577" s="84">
        <f t="shared" si="73"/>
        <v>0</v>
      </c>
      <c r="K577" s="84">
        <f t="shared" si="74"/>
        <v>0</v>
      </c>
      <c r="L577" s="84">
        <f t="shared" si="75"/>
        <v>1</v>
      </c>
      <c r="M577" s="84">
        <f t="shared" si="76"/>
        <v>0</v>
      </c>
      <c r="N577" s="84">
        <f t="shared" si="77"/>
        <v>1</v>
      </c>
      <c r="O577" s="84">
        <f t="shared" si="78"/>
        <v>0</v>
      </c>
      <c r="P577" s="15">
        <f t="shared" si="79"/>
        <v>3499.4400000000014</v>
      </c>
      <c r="Q577" s="7">
        <v>1</v>
      </c>
      <c r="R577" s="11">
        <v>502.57</v>
      </c>
      <c r="S577" s="11">
        <v>502.57</v>
      </c>
      <c r="T577" s="11">
        <v>502.57</v>
      </c>
      <c r="U577" s="11">
        <v>502.57</v>
      </c>
      <c r="V577" s="11">
        <v>502.57</v>
      </c>
      <c r="W577" s="11">
        <v>502.57</v>
      </c>
      <c r="X577" s="11">
        <v>502.57</v>
      </c>
      <c r="Y577" s="11">
        <v>502.57</v>
      </c>
      <c r="Z577" s="11">
        <v>502.57</v>
      </c>
      <c r="AA577" s="7">
        <v>502.57</v>
      </c>
      <c r="AB577" s="7">
        <v>502.57</v>
      </c>
      <c r="AC577" s="17"/>
      <c r="AD577" s="17">
        <v>3499.47</v>
      </c>
      <c r="AE577" s="20"/>
    </row>
    <row r="578" spans="1:31" s="5" customFormat="1" ht="27" customHeight="1">
      <c r="A578" s="10">
        <v>577</v>
      </c>
      <c r="B578" s="12" t="s">
        <v>1213</v>
      </c>
      <c r="C578" s="12" t="s">
        <v>1214</v>
      </c>
      <c r="D578" s="12"/>
      <c r="E578" s="12">
        <v>45295.475787037001</v>
      </c>
      <c r="F578" s="78">
        <f t="shared" si="71"/>
        <v>45292</v>
      </c>
      <c r="G578" s="13" t="s">
        <v>619</v>
      </c>
      <c r="H578" s="15" t="str">
        <f t="shared" si="72"/>
        <v>IPHONE15</v>
      </c>
      <c r="I578" s="13">
        <v>6999</v>
      </c>
      <c r="J578" s="84">
        <f t="shared" si="73"/>
        <v>0</v>
      </c>
      <c r="K578" s="84">
        <f t="shared" si="74"/>
        <v>0</v>
      </c>
      <c r="L578" s="84">
        <f t="shared" si="75"/>
        <v>0</v>
      </c>
      <c r="M578" s="84">
        <f t="shared" si="76"/>
        <v>1</v>
      </c>
      <c r="N578" s="84">
        <f t="shared" si="77"/>
        <v>1</v>
      </c>
      <c r="O578" s="84">
        <f t="shared" si="78"/>
        <v>0</v>
      </c>
      <c r="P578" s="15">
        <f t="shared" si="79"/>
        <v>3499.4699999999993</v>
      </c>
      <c r="Q578" s="7">
        <v>460.77</v>
      </c>
      <c r="R578" s="11">
        <v>460.77</v>
      </c>
      <c r="S578" s="11">
        <v>460.77</v>
      </c>
      <c r="T578" s="11">
        <v>460.77</v>
      </c>
      <c r="U578" s="11">
        <v>460.77</v>
      </c>
      <c r="V578" s="11">
        <v>460.77</v>
      </c>
      <c r="W578" s="11">
        <v>460.77</v>
      </c>
      <c r="X578" s="11">
        <v>460.77</v>
      </c>
      <c r="Y578" s="11">
        <v>460.77</v>
      </c>
      <c r="Z578" s="11">
        <v>460.77</v>
      </c>
      <c r="AA578" s="11">
        <v>460.77</v>
      </c>
      <c r="AB578" s="11">
        <v>460.77</v>
      </c>
      <c r="AC578" s="17">
        <v>1000</v>
      </c>
      <c r="AD578" s="17">
        <v>3499.47</v>
      </c>
      <c r="AE578" s="20"/>
    </row>
    <row r="579" spans="1:31" s="5" customFormat="1" ht="27" customHeight="1">
      <c r="A579" s="10">
        <v>578</v>
      </c>
      <c r="B579" s="12" t="s">
        <v>1215</v>
      </c>
      <c r="C579" s="12" t="s">
        <v>1216</v>
      </c>
      <c r="D579" s="12"/>
      <c r="E579" s="12">
        <v>45295.488900463002</v>
      </c>
      <c r="F579" s="78">
        <f t="shared" ref="F579:F642" si="80">DATE(YEAR(E579),MONTH(E579),"01")</f>
        <v>45292</v>
      </c>
      <c r="G579" s="13" t="s">
        <v>312</v>
      </c>
      <c r="H579" s="15" t="str">
        <f t="shared" ref="H579:H642" si="81">IF(OR(ISNUMBER(SEARCH("IPHONE14",UPPER(G579))),ISNUMBER(SEARCH("IPHONE 14",UPPER(G579))),ISNUMBER(SEARCH("PHONE 14",UPPER(G579)))),"IPHONE14",IF(OR(ISNUMBER(SEARCH("IPHONE15",UPPER(G579))),ISNUMBER(SEARCH("IPHONE 15",UPPER(G579))),ISNUMBER(SEARCH("PHONE 15",UPPER(G579)))),"IPHONE15", "其他") )</f>
        <v>IPHONE15</v>
      </c>
      <c r="I579" s="13">
        <v>9999</v>
      </c>
      <c r="J579" s="84">
        <f t="shared" ref="J579:J642" si="82">IFERROR(IF(Q579-R579&gt;0,Q579-R579,0),0)</f>
        <v>0</v>
      </c>
      <c r="K579" s="84">
        <f t="shared" ref="K579:K642" si="83">IF(J579&gt;0,1,0)</f>
        <v>0</v>
      </c>
      <c r="L579" s="84">
        <f t="shared" ref="L579:L642" si="84">IF(Q579=1,1,0)</f>
        <v>1</v>
      </c>
      <c r="M579" s="84">
        <f t="shared" ref="M579:M642" si="85">IF(ISBLANK(AC579),0,1)</f>
        <v>0</v>
      </c>
      <c r="N579" s="84">
        <f t="shared" ref="N579:N642" si="86">IF(P579="",0,1)</f>
        <v>1</v>
      </c>
      <c r="O579" s="84">
        <f t="shared" ref="O579:O642" si="87">IF(ISBLANK(W579),1,0)</f>
        <v>0</v>
      </c>
      <c r="P579" s="15">
        <f t="shared" ref="P579:P642" si="88">IF(I579*1.29-SUM(Q579:AB579)&lt;100,"",I579*1.29-SUM(Q579:AB579))</f>
        <v>4999.49</v>
      </c>
      <c r="Q579" s="7">
        <v>1</v>
      </c>
      <c r="R579" s="11">
        <v>718.02</v>
      </c>
      <c r="S579" s="11">
        <v>718.02</v>
      </c>
      <c r="T579" s="11">
        <v>718.02</v>
      </c>
      <c r="U579" s="11">
        <v>718.02</v>
      </c>
      <c r="V579" s="11">
        <v>718.02</v>
      </c>
      <c r="W579" s="11">
        <v>718.02</v>
      </c>
      <c r="X579" s="11">
        <v>718.02</v>
      </c>
      <c r="Y579" s="11">
        <v>718.02</v>
      </c>
      <c r="Z579" s="11">
        <v>718.02</v>
      </c>
      <c r="AA579" s="17">
        <v>718.02</v>
      </c>
      <c r="AB579" s="17">
        <v>718.02</v>
      </c>
      <c r="AC579" s="17"/>
      <c r="AD579" s="17">
        <v>4999.47</v>
      </c>
      <c r="AE579" s="20"/>
    </row>
    <row r="580" spans="1:31" s="5" customFormat="1" ht="27" customHeight="1">
      <c r="A580" s="10">
        <v>579</v>
      </c>
      <c r="B580" s="12" t="s">
        <v>1217</v>
      </c>
      <c r="C580" s="12" t="s">
        <v>1218</v>
      </c>
      <c r="D580" s="12"/>
      <c r="E580" s="12">
        <v>45295.685023148202</v>
      </c>
      <c r="F580" s="78">
        <f t="shared" si="80"/>
        <v>45292</v>
      </c>
      <c r="G580" s="13" t="s">
        <v>298</v>
      </c>
      <c r="H580" s="15" t="str">
        <f t="shared" si="81"/>
        <v>IPHONE15</v>
      </c>
      <c r="I580" s="13">
        <v>8999</v>
      </c>
      <c r="J580" s="84">
        <f t="shared" si="82"/>
        <v>0</v>
      </c>
      <c r="K580" s="84">
        <f t="shared" si="83"/>
        <v>0</v>
      </c>
      <c r="L580" s="84">
        <f t="shared" si="84"/>
        <v>1</v>
      </c>
      <c r="M580" s="84">
        <f t="shared" si="85"/>
        <v>0</v>
      </c>
      <c r="N580" s="84">
        <f t="shared" si="86"/>
        <v>0</v>
      </c>
      <c r="O580" s="84">
        <f t="shared" si="87"/>
        <v>0</v>
      </c>
      <c r="P580" s="15" t="str">
        <f t="shared" si="88"/>
        <v/>
      </c>
      <c r="Q580" s="7">
        <v>1</v>
      </c>
      <c r="R580" s="11">
        <v>1055.24</v>
      </c>
      <c r="S580" s="11">
        <v>1055.24</v>
      </c>
      <c r="T580" s="11">
        <v>1055.24</v>
      </c>
      <c r="U580" s="11">
        <v>1055.24</v>
      </c>
      <c r="V580" s="11">
        <v>1055.24</v>
      </c>
      <c r="W580" s="11">
        <v>1055.24</v>
      </c>
      <c r="X580" s="11">
        <v>1055.24</v>
      </c>
      <c r="Y580" s="11">
        <v>1055.24</v>
      </c>
      <c r="Z580" s="11">
        <v>1055.24</v>
      </c>
      <c r="AA580" s="11">
        <v>1055.24</v>
      </c>
      <c r="AB580" s="17">
        <v>1055.24</v>
      </c>
      <c r="AC580" s="17"/>
      <c r="AD580" s="17"/>
      <c r="AE580" s="20"/>
    </row>
    <row r="581" spans="1:31" s="5" customFormat="1" ht="27" customHeight="1">
      <c r="A581" s="10">
        <v>580</v>
      </c>
      <c r="B581" s="12" t="s">
        <v>1219</v>
      </c>
      <c r="C581" s="12" t="s">
        <v>1220</v>
      </c>
      <c r="D581" s="12"/>
      <c r="E581" s="12">
        <v>45296.654953703699</v>
      </c>
      <c r="F581" s="78">
        <f t="shared" si="80"/>
        <v>45292</v>
      </c>
      <c r="G581" s="13" t="s">
        <v>1221</v>
      </c>
      <c r="H581" s="15" t="str">
        <f t="shared" si="81"/>
        <v>IPHONE15</v>
      </c>
      <c r="I581" s="13">
        <v>9999</v>
      </c>
      <c r="J581" s="84">
        <f t="shared" si="82"/>
        <v>0</v>
      </c>
      <c r="K581" s="84">
        <f t="shared" si="83"/>
        <v>0</v>
      </c>
      <c r="L581" s="84">
        <f t="shared" si="84"/>
        <v>1</v>
      </c>
      <c r="M581" s="84">
        <f t="shared" si="85"/>
        <v>1</v>
      </c>
      <c r="N581" s="84">
        <f t="shared" si="86"/>
        <v>0</v>
      </c>
      <c r="O581" s="84">
        <f t="shared" si="87"/>
        <v>0</v>
      </c>
      <c r="P581" s="15" t="str">
        <f t="shared" si="88"/>
        <v/>
      </c>
      <c r="Q581" s="7">
        <v>1</v>
      </c>
      <c r="R581" s="11">
        <v>1172.52</v>
      </c>
      <c r="S581" s="11">
        <v>1172.52</v>
      </c>
      <c r="T581" s="11">
        <v>1172.52</v>
      </c>
      <c r="U581" s="11">
        <v>1172.52</v>
      </c>
      <c r="V581" s="11">
        <v>1172.52</v>
      </c>
      <c r="W581" s="11">
        <v>1172.52</v>
      </c>
      <c r="X581" s="11">
        <v>1172.52</v>
      </c>
      <c r="Y581" s="11">
        <v>1172.52</v>
      </c>
      <c r="Z581" s="11">
        <v>1172.52</v>
      </c>
      <c r="AA581" s="11">
        <v>1172.52</v>
      </c>
      <c r="AB581" s="17">
        <v>1172.52</v>
      </c>
      <c r="AC581" s="17">
        <v>2000</v>
      </c>
      <c r="AD581" s="17"/>
      <c r="AE581" s="20"/>
    </row>
    <row r="582" spans="1:31" s="5" customFormat="1" ht="27" customHeight="1">
      <c r="A582" s="10">
        <v>581</v>
      </c>
      <c r="B582" s="12" t="s">
        <v>1222</v>
      </c>
      <c r="C582" s="12" t="s">
        <v>1223</v>
      </c>
      <c r="D582" s="12"/>
      <c r="E582" s="12">
        <v>45297.663067129601</v>
      </c>
      <c r="F582" s="78">
        <f t="shared" si="80"/>
        <v>45292</v>
      </c>
      <c r="G582" s="13" t="s">
        <v>307</v>
      </c>
      <c r="H582" s="15" t="str">
        <f t="shared" si="81"/>
        <v>IPHONE15</v>
      </c>
      <c r="I582" s="13">
        <v>8999</v>
      </c>
      <c r="J582" s="84">
        <f t="shared" si="82"/>
        <v>0</v>
      </c>
      <c r="K582" s="84">
        <f t="shared" si="83"/>
        <v>0</v>
      </c>
      <c r="L582" s="84">
        <f t="shared" si="84"/>
        <v>1</v>
      </c>
      <c r="M582" s="84">
        <f t="shared" si="85"/>
        <v>0</v>
      </c>
      <c r="N582" s="84">
        <f t="shared" si="86"/>
        <v>1</v>
      </c>
      <c r="O582" s="84">
        <f t="shared" si="87"/>
        <v>0</v>
      </c>
      <c r="P582" s="15">
        <f t="shared" si="88"/>
        <v>4499.510000000002</v>
      </c>
      <c r="Q582" s="7">
        <v>1</v>
      </c>
      <c r="R582" s="11">
        <v>646.20000000000005</v>
      </c>
      <c r="S582" s="11">
        <v>646.20000000000005</v>
      </c>
      <c r="T582" s="11">
        <v>646.20000000000005</v>
      </c>
      <c r="U582" s="11">
        <v>646.20000000000005</v>
      </c>
      <c r="V582" s="11">
        <v>646.20000000000005</v>
      </c>
      <c r="W582" s="11">
        <v>646.20000000000005</v>
      </c>
      <c r="X582" s="11">
        <v>646.20000000000005</v>
      </c>
      <c r="Y582" s="11">
        <v>646.20000000000005</v>
      </c>
      <c r="Z582" s="11">
        <v>646.20000000000005</v>
      </c>
      <c r="AA582" s="7">
        <v>646.20000000000005</v>
      </c>
      <c r="AB582" s="7">
        <v>646.20000000000005</v>
      </c>
      <c r="AC582" s="17"/>
      <c r="AD582" s="17"/>
      <c r="AE582" s="20"/>
    </row>
    <row r="583" spans="1:31" s="5" customFormat="1" ht="27" customHeight="1">
      <c r="A583" s="10">
        <v>582</v>
      </c>
      <c r="B583" s="12" t="s">
        <v>1224</v>
      </c>
      <c r="C583" s="12" t="s">
        <v>1225</v>
      </c>
      <c r="D583" s="12"/>
      <c r="E583" s="12">
        <v>45297.707696759302</v>
      </c>
      <c r="F583" s="78">
        <f t="shared" si="80"/>
        <v>45292</v>
      </c>
      <c r="G583" s="13" t="s">
        <v>1221</v>
      </c>
      <c r="H583" s="15" t="str">
        <f t="shared" si="81"/>
        <v>IPHONE15</v>
      </c>
      <c r="I583" s="13">
        <v>9999</v>
      </c>
      <c r="J583" s="84">
        <f t="shared" si="82"/>
        <v>0</v>
      </c>
      <c r="K583" s="84">
        <f t="shared" si="83"/>
        <v>0</v>
      </c>
      <c r="L583" s="84">
        <f t="shared" si="84"/>
        <v>0</v>
      </c>
      <c r="M583" s="84">
        <f t="shared" si="85"/>
        <v>0</v>
      </c>
      <c r="N583" s="84">
        <f t="shared" si="86"/>
        <v>1</v>
      </c>
      <c r="O583" s="84">
        <f t="shared" si="87"/>
        <v>0</v>
      </c>
      <c r="P583" s="15">
        <f t="shared" si="88"/>
        <v>4999.4699999999993</v>
      </c>
      <c r="Q583" s="7">
        <v>658.27</v>
      </c>
      <c r="R583" s="11">
        <v>658.27</v>
      </c>
      <c r="S583" s="11">
        <v>658.27</v>
      </c>
      <c r="T583" s="11">
        <v>658.27</v>
      </c>
      <c r="U583" s="11">
        <v>658.27</v>
      </c>
      <c r="V583" s="11">
        <v>658.27</v>
      </c>
      <c r="W583" s="11">
        <v>658.27</v>
      </c>
      <c r="X583" s="11">
        <v>658.27</v>
      </c>
      <c r="Y583" s="11">
        <v>658.27</v>
      </c>
      <c r="Z583" s="11">
        <v>658.27</v>
      </c>
      <c r="AA583" s="11">
        <v>658.27</v>
      </c>
      <c r="AB583" s="7">
        <v>658.27</v>
      </c>
      <c r="AC583" s="17"/>
      <c r="AD583" s="17">
        <v>4999.47</v>
      </c>
      <c r="AE583" s="20"/>
    </row>
    <row r="584" spans="1:31" s="5" customFormat="1" ht="27" customHeight="1">
      <c r="A584" s="10">
        <v>583</v>
      </c>
      <c r="B584" s="12" t="s">
        <v>1226</v>
      </c>
      <c r="C584" s="12" t="s">
        <v>1227</v>
      </c>
      <c r="D584" s="12"/>
      <c r="E584" s="12">
        <v>45297.714618055601</v>
      </c>
      <c r="F584" s="78">
        <f t="shared" si="80"/>
        <v>45292</v>
      </c>
      <c r="G584" s="13" t="s">
        <v>307</v>
      </c>
      <c r="H584" s="15" t="str">
        <f t="shared" si="81"/>
        <v>IPHONE15</v>
      </c>
      <c r="I584" s="13">
        <v>8999</v>
      </c>
      <c r="J584" s="84">
        <f t="shared" si="82"/>
        <v>0</v>
      </c>
      <c r="K584" s="84">
        <f t="shared" si="83"/>
        <v>0</v>
      </c>
      <c r="L584" s="84">
        <f t="shared" si="84"/>
        <v>0</v>
      </c>
      <c r="M584" s="84">
        <f t="shared" si="85"/>
        <v>0</v>
      </c>
      <c r="N584" s="84">
        <f t="shared" si="86"/>
        <v>0</v>
      </c>
      <c r="O584" s="84">
        <f t="shared" si="87"/>
        <v>0</v>
      </c>
      <c r="P584" s="15" t="str">
        <f t="shared" si="88"/>
        <v/>
      </c>
      <c r="Q584" s="7">
        <v>967.39</v>
      </c>
      <c r="R584" s="11">
        <v>967.39</v>
      </c>
      <c r="S584" s="11">
        <v>967.39</v>
      </c>
      <c r="T584" s="11">
        <v>967.39</v>
      </c>
      <c r="U584" s="11">
        <v>967.39</v>
      </c>
      <c r="V584" s="11">
        <v>967.39</v>
      </c>
      <c r="W584" s="11">
        <v>967.39</v>
      </c>
      <c r="X584" s="11">
        <v>967.39</v>
      </c>
      <c r="Y584" s="11">
        <v>967.39</v>
      </c>
      <c r="Z584" s="11">
        <v>967.39</v>
      </c>
      <c r="AA584" s="11">
        <v>967.39</v>
      </c>
      <c r="AB584" s="7">
        <v>967.39</v>
      </c>
      <c r="AC584" s="17"/>
      <c r="AD584" s="17"/>
      <c r="AE584" s="20"/>
    </row>
    <row r="585" spans="1:31" s="5" customFormat="1" ht="27" customHeight="1">
      <c r="A585" s="10">
        <v>584</v>
      </c>
      <c r="B585" s="12" t="s">
        <v>1228</v>
      </c>
      <c r="C585" s="12" t="s">
        <v>1229</v>
      </c>
      <c r="D585" s="12"/>
      <c r="E585" s="12">
        <v>45297.759305555599</v>
      </c>
      <c r="F585" s="78">
        <f t="shared" si="80"/>
        <v>45292</v>
      </c>
      <c r="G585" s="13" t="s">
        <v>1221</v>
      </c>
      <c r="H585" s="15" t="str">
        <f t="shared" si="81"/>
        <v>IPHONE15</v>
      </c>
      <c r="I585" s="13">
        <v>9999</v>
      </c>
      <c r="J585" s="84">
        <f t="shared" si="82"/>
        <v>0</v>
      </c>
      <c r="K585" s="84">
        <f t="shared" si="83"/>
        <v>0</v>
      </c>
      <c r="L585" s="84">
        <f t="shared" si="84"/>
        <v>0</v>
      </c>
      <c r="M585" s="84">
        <f t="shared" si="85"/>
        <v>0</v>
      </c>
      <c r="N585" s="84">
        <f t="shared" si="86"/>
        <v>0</v>
      </c>
      <c r="O585" s="84">
        <f t="shared" si="87"/>
        <v>0</v>
      </c>
      <c r="P585" s="15" t="str">
        <f t="shared" si="88"/>
        <v/>
      </c>
      <c r="Q585" s="7">
        <v>1074.8900000000001</v>
      </c>
      <c r="R585" s="11">
        <v>1074.8900000000001</v>
      </c>
      <c r="S585" s="11">
        <v>1074.8900000000001</v>
      </c>
      <c r="T585" s="11">
        <v>1074.8900000000001</v>
      </c>
      <c r="U585" s="11">
        <v>1074.8900000000001</v>
      </c>
      <c r="V585" s="11">
        <v>1074.8900000000001</v>
      </c>
      <c r="W585" s="11">
        <v>1074.8900000000001</v>
      </c>
      <c r="X585" s="11">
        <v>1074.8900000000001</v>
      </c>
      <c r="Y585" s="11">
        <v>1074.8900000000001</v>
      </c>
      <c r="Z585" s="11">
        <v>1074.8900000000001</v>
      </c>
      <c r="AA585" s="11">
        <v>1074.8900000000001</v>
      </c>
      <c r="AB585" s="11">
        <v>1074.8900000000001</v>
      </c>
      <c r="AC585" s="17"/>
      <c r="AD585" s="17"/>
      <c r="AE585" s="20"/>
    </row>
    <row r="586" spans="1:31" s="5" customFormat="1" ht="27" customHeight="1">
      <c r="A586" s="10">
        <v>585</v>
      </c>
      <c r="B586" s="12" t="s">
        <v>1230</v>
      </c>
      <c r="C586" s="12" t="s">
        <v>1231</v>
      </c>
      <c r="D586" s="12"/>
      <c r="E586" s="12">
        <v>45297.803356481498</v>
      </c>
      <c r="F586" s="78">
        <f t="shared" si="80"/>
        <v>45292</v>
      </c>
      <c r="G586" s="13" t="s">
        <v>307</v>
      </c>
      <c r="H586" s="15" t="str">
        <f t="shared" si="81"/>
        <v>IPHONE15</v>
      </c>
      <c r="I586" s="13">
        <v>7999</v>
      </c>
      <c r="J586" s="84">
        <f t="shared" si="82"/>
        <v>0</v>
      </c>
      <c r="K586" s="84">
        <f t="shared" si="83"/>
        <v>0</v>
      </c>
      <c r="L586" s="84">
        <f t="shared" si="84"/>
        <v>0</v>
      </c>
      <c r="M586" s="84">
        <f t="shared" si="85"/>
        <v>1</v>
      </c>
      <c r="N586" s="84">
        <f t="shared" si="86"/>
        <v>0</v>
      </c>
      <c r="O586" s="84">
        <f t="shared" si="87"/>
        <v>0</v>
      </c>
      <c r="P586" s="15" t="str">
        <f t="shared" si="88"/>
        <v/>
      </c>
      <c r="Q586" s="7">
        <v>859.89</v>
      </c>
      <c r="R586" s="11">
        <v>859.89</v>
      </c>
      <c r="S586" s="11">
        <v>859.89</v>
      </c>
      <c r="T586" s="11">
        <v>859.89</v>
      </c>
      <c r="U586" s="11">
        <v>859.89</v>
      </c>
      <c r="V586" s="11">
        <v>859.89</v>
      </c>
      <c r="W586" s="11">
        <v>859.89</v>
      </c>
      <c r="X586" s="11">
        <v>859.89</v>
      </c>
      <c r="Y586" s="11">
        <v>859.89</v>
      </c>
      <c r="Z586" s="11">
        <v>859.89</v>
      </c>
      <c r="AA586" s="11">
        <v>859.89</v>
      </c>
      <c r="AB586" s="11">
        <v>859.89</v>
      </c>
      <c r="AC586" s="17">
        <v>1000</v>
      </c>
      <c r="AD586" s="17"/>
      <c r="AE586" s="20"/>
    </row>
    <row r="587" spans="1:31" s="5" customFormat="1" ht="27" customHeight="1">
      <c r="A587" s="10">
        <v>586</v>
      </c>
      <c r="B587" s="12" t="s">
        <v>1232</v>
      </c>
      <c r="C587" s="12" t="s">
        <v>1233</v>
      </c>
      <c r="D587" s="12"/>
      <c r="E587" s="12">
        <v>45294.749201388899</v>
      </c>
      <c r="F587" s="78">
        <f t="shared" si="80"/>
        <v>45292</v>
      </c>
      <c r="G587" s="13" t="s">
        <v>307</v>
      </c>
      <c r="H587" s="15" t="str">
        <f t="shared" si="81"/>
        <v>IPHONE15</v>
      </c>
      <c r="I587" s="13">
        <v>8999</v>
      </c>
      <c r="J587" s="84">
        <f t="shared" si="82"/>
        <v>0</v>
      </c>
      <c r="K587" s="84">
        <f t="shared" si="83"/>
        <v>0</v>
      </c>
      <c r="L587" s="84">
        <f t="shared" si="84"/>
        <v>0</v>
      </c>
      <c r="M587" s="84">
        <f t="shared" si="85"/>
        <v>0</v>
      </c>
      <c r="N587" s="84">
        <f t="shared" si="86"/>
        <v>1</v>
      </c>
      <c r="O587" s="84">
        <f t="shared" si="87"/>
        <v>0</v>
      </c>
      <c r="P587" s="15">
        <f t="shared" si="88"/>
        <v>4499.55</v>
      </c>
      <c r="Q587" s="7">
        <v>592.42999999999995</v>
      </c>
      <c r="R587" s="11">
        <v>592.42999999999995</v>
      </c>
      <c r="S587" s="11">
        <v>592.42999999999995</v>
      </c>
      <c r="T587" s="11">
        <v>592.42999999999995</v>
      </c>
      <c r="U587" s="11">
        <v>592.42999999999995</v>
      </c>
      <c r="V587" s="11">
        <v>592.42999999999995</v>
      </c>
      <c r="W587" s="11">
        <v>592.42999999999995</v>
      </c>
      <c r="X587" s="11">
        <v>592.42999999999995</v>
      </c>
      <c r="Y587" s="11">
        <v>592.42999999999995</v>
      </c>
      <c r="Z587" s="11">
        <v>592.42999999999995</v>
      </c>
      <c r="AA587" s="11">
        <v>592.42999999999995</v>
      </c>
      <c r="AB587" s="7">
        <v>592.42999999999995</v>
      </c>
      <c r="AC587" s="17"/>
      <c r="AD587" s="17">
        <v>4499.55</v>
      </c>
      <c r="AE587" s="20"/>
    </row>
    <row r="588" spans="1:31" s="5" customFormat="1" ht="27" customHeight="1">
      <c r="A588" s="10">
        <v>587</v>
      </c>
      <c r="B588" s="12" t="s">
        <v>1234</v>
      </c>
      <c r="C588" s="12" t="s">
        <v>1235</v>
      </c>
      <c r="D588" s="12"/>
      <c r="E588" s="12">
        <v>45297.5492592593</v>
      </c>
      <c r="F588" s="78">
        <f t="shared" si="80"/>
        <v>45292</v>
      </c>
      <c r="G588" s="13" t="s">
        <v>307</v>
      </c>
      <c r="H588" s="15" t="str">
        <f t="shared" si="81"/>
        <v>IPHONE15</v>
      </c>
      <c r="I588" s="13">
        <v>8999</v>
      </c>
      <c r="J588" s="84">
        <f t="shared" si="82"/>
        <v>0</v>
      </c>
      <c r="K588" s="84">
        <f t="shared" si="83"/>
        <v>0</v>
      </c>
      <c r="L588" s="84">
        <f t="shared" si="84"/>
        <v>0</v>
      </c>
      <c r="M588" s="84">
        <f t="shared" si="85"/>
        <v>0</v>
      </c>
      <c r="N588" s="84">
        <f t="shared" si="86"/>
        <v>0</v>
      </c>
      <c r="O588" s="84">
        <f t="shared" si="87"/>
        <v>0</v>
      </c>
      <c r="P588" s="15" t="str">
        <f t="shared" si="88"/>
        <v/>
      </c>
      <c r="Q588" s="7">
        <v>96.74</v>
      </c>
      <c r="R588" s="11">
        <v>1046.54</v>
      </c>
      <c r="S588" s="11">
        <v>1046.54</v>
      </c>
      <c r="T588" s="11">
        <v>1046.54</v>
      </c>
      <c r="U588" s="11">
        <v>1046.54</v>
      </c>
      <c r="V588" s="11">
        <v>1046.54</v>
      </c>
      <c r="W588" s="11">
        <v>1046.54</v>
      </c>
      <c r="X588" s="11">
        <v>1046.54</v>
      </c>
      <c r="Y588" s="11">
        <v>1046.54</v>
      </c>
      <c r="Z588" s="11">
        <v>1046.54</v>
      </c>
      <c r="AA588" s="7">
        <v>1046.54</v>
      </c>
      <c r="AB588" s="7">
        <v>1046.54</v>
      </c>
      <c r="AC588" s="17"/>
      <c r="AD588" s="17"/>
      <c r="AE588" s="20"/>
    </row>
    <row r="589" spans="1:31" s="5" customFormat="1" ht="27" customHeight="1">
      <c r="A589" s="10">
        <v>588</v>
      </c>
      <c r="B589" s="12" t="s">
        <v>1236</v>
      </c>
      <c r="C589" s="12" t="s">
        <v>1237</v>
      </c>
      <c r="D589" s="12"/>
      <c r="E589" s="12">
        <v>45297.657141203701</v>
      </c>
      <c r="F589" s="78">
        <f t="shared" si="80"/>
        <v>45292</v>
      </c>
      <c r="G589" s="13" t="s">
        <v>1221</v>
      </c>
      <c r="H589" s="15" t="str">
        <f t="shared" si="81"/>
        <v>IPHONE15</v>
      </c>
      <c r="I589" s="13">
        <v>9999</v>
      </c>
      <c r="J589" s="84">
        <f t="shared" si="82"/>
        <v>0</v>
      </c>
      <c r="K589" s="84">
        <f t="shared" si="83"/>
        <v>0</v>
      </c>
      <c r="L589" s="84">
        <f t="shared" si="84"/>
        <v>1</v>
      </c>
      <c r="M589" s="84">
        <f t="shared" si="85"/>
        <v>1</v>
      </c>
      <c r="N589" s="84">
        <f t="shared" si="86"/>
        <v>1</v>
      </c>
      <c r="O589" s="84">
        <f t="shared" si="87"/>
        <v>0</v>
      </c>
      <c r="P589" s="15">
        <f t="shared" si="88"/>
        <v>4999.49</v>
      </c>
      <c r="Q589" s="7">
        <v>1</v>
      </c>
      <c r="R589" s="11">
        <v>718.02</v>
      </c>
      <c r="S589" s="11">
        <v>718.02</v>
      </c>
      <c r="T589" s="11">
        <v>718.02</v>
      </c>
      <c r="U589" s="11">
        <v>718.02</v>
      </c>
      <c r="V589" s="11">
        <v>718.02</v>
      </c>
      <c r="W589" s="11">
        <v>718.02</v>
      </c>
      <c r="X589" s="11">
        <v>718.02</v>
      </c>
      <c r="Y589" s="11">
        <v>718.02</v>
      </c>
      <c r="Z589" s="11">
        <v>718.02</v>
      </c>
      <c r="AA589" s="11">
        <v>718.02</v>
      </c>
      <c r="AB589" s="7">
        <v>718.02</v>
      </c>
      <c r="AC589" s="17">
        <v>2000</v>
      </c>
      <c r="AD589" s="17">
        <v>4999.47</v>
      </c>
      <c r="AE589" s="20"/>
    </row>
    <row r="590" spans="1:31" s="5" customFormat="1" ht="27" customHeight="1">
      <c r="A590" s="10">
        <v>589</v>
      </c>
      <c r="B590" s="12" t="s">
        <v>1238</v>
      </c>
      <c r="C590" s="12" t="s">
        <v>1239</v>
      </c>
      <c r="D590" s="12"/>
      <c r="E590" s="12">
        <v>45297.662916666697</v>
      </c>
      <c r="F590" s="78">
        <f t="shared" si="80"/>
        <v>45292</v>
      </c>
      <c r="G590" s="13" t="s">
        <v>1221</v>
      </c>
      <c r="H590" s="15" t="str">
        <f t="shared" si="81"/>
        <v>IPHONE15</v>
      </c>
      <c r="I590" s="13">
        <v>9999</v>
      </c>
      <c r="J590" s="84">
        <f t="shared" si="82"/>
        <v>0</v>
      </c>
      <c r="K590" s="84">
        <f t="shared" si="83"/>
        <v>0</v>
      </c>
      <c r="L590" s="84">
        <f t="shared" si="84"/>
        <v>1</v>
      </c>
      <c r="M590" s="84">
        <f t="shared" si="85"/>
        <v>1</v>
      </c>
      <c r="N590" s="84">
        <f t="shared" si="86"/>
        <v>1</v>
      </c>
      <c r="O590" s="84">
        <f t="shared" si="87"/>
        <v>0</v>
      </c>
      <c r="P590" s="15">
        <f t="shared" si="88"/>
        <v>4999.49</v>
      </c>
      <c r="Q590" s="7">
        <v>1</v>
      </c>
      <c r="R590" s="11">
        <v>718.02</v>
      </c>
      <c r="S590" s="11">
        <v>718.02</v>
      </c>
      <c r="T590" s="11">
        <v>718.02</v>
      </c>
      <c r="U590" s="11">
        <v>718.02</v>
      </c>
      <c r="V590" s="11">
        <v>718.02</v>
      </c>
      <c r="W590" s="11">
        <v>718.02</v>
      </c>
      <c r="X590" s="11">
        <v>718.02</v>
      </c>
      <c r="Y590" s="11">
        <v>718.02</v>
      </c>
      <c r="Z590" s="11">
        <v>718.02</v>
      </c>
      <c r="AA590" s="11">
        <v>718.02</v>
      </c>
      <c r="AB590" s="7">
        <v>718.02</v>
      </c>
      <c r="AC590" s="17">
        <v>1500</v>
      </c>
      <c r="AD590" s="17">
        <v>4999.47</v>
      </c>
      <c r="AE590" s="20"/>
    </row>
    <row r="591" spans="1:31" s="5" customFormat="1" ht="27" customHeight="1">
      <c r="A591" s="10">
        <v>590</v>
      </c>
      <c r="B591" s="12" t="s">
        <v>1240</v>
      </c>
      <c r="C591" s="12" t="s">
        <v>1241</v>
      </c>
      <c r="D591" s="12"/>
      <c r="E591" s="12">
        <v>45297.7979513889</v>
      </c>
      <c r="F591" s="78">
        <f t="shared" si="80"/>
        <v>45292</v>
      </c>
      <c r="G591" s="13" t="s">
        <v>1221</v>
      </c>
      <c r="H591" s="15" t="str">
        <f t="shared" si="81"/>
        <v>IPHONE15</v>
      </c>
      <c r="I591" s="13">
        <v>9999</v>
      </c>
      <c r="J591" s="84">
        <f t="shared" si="82"/>
        <v>0</v>
      </c>
      <c r="K591" s="84">
        <f t="shared" si="83"/>
        <v>0</v>
      </c>
      <c r="L591" s="84">
        <f t="shared" si="84"/>
        <v>1</v>
      </c>
      <c r="M591" s="84">
        <f t="shared" si="85"/>
        <v>0</v>
      </c>
      <c r="N591" s="84">
        <f t="shared" si="86"/>
        <v>0</v>
      </c>
      <c r="O591" s="84">
        <f t="shared" si="87"/>
        <v>0</v>
      </c>
      <c r="P591" s="15" t="str">
        <f t="shared" si="88"/>
        <v/>
      </c>
      <c r="Q591" s="7">
        <v>1</v>
      </c>
      <c r="R591" s="11">
        <v>1172.52</v>
      </c>
      <c r="S591" s="11">
        <v>1172.52</v>
      </c>
      <c r="T591" s="11">
        <v>1172.52</v>
      </c>
      <c r="U591" s="11">
        <v>1172.52</v>
      </c>
      <c r="V591" s="11">
        <v>1172.52</v>
      </c>
      <c r="W591" s="11">
        <v>1172.52</v>
      </c>
      <c r="X591" s="11">
        <v>1172.52</v>
      </c>
      <c r="Y591" s="11">
        <v>1172.52</v>
      </c>
      <c r="Z591" s="11">
        <v>1172.52</v>
      </c>
      <c r="AA591" s="7">
        <v>1172.52</v>
      </c>
      <c r="AB591" s="7">
        <v>1172.52</v>
      </c>
      <c r="AC591" s="17"/>
      <c r="AD591" s="17"/>
      <c r="AE591" s="20"/>
    </row>
    <row r="592" spans="1:31" s="5" customFormat="1" ht="27" customHeight="1">
      <c r="A592" s="10">
        <v>591</v>
      </c>
      <c r="B592" s="12" t="s">
        <v>1242</v>
      </c>
      <c r="C592" s="12" t="s">
        <v>1243</v>
      </c>
      <c r="D592" s="12"/>
      <c r="E592" s="12">
        <v>45298.478900463</v>
      </c>
      <c r="F592" s="78">
        <f t="shared" si="80"/>
        <v>45292</v>
      </c>
      <c r="G592" s="13" t="s">
        <v>1244</v>
      </c>
      <c r="H592" s="15" t="str">
        <f t="shared" si="81"/>
        <v>IPHONE15</v>
      </c>
      <c r="I592" s="13">
        <v>6999</v>
      </c>
      <c r="J592" s="84">
        <f t="shared" si="82"/>
        <v>0</v>
      </c>
      <c r="K592" s="84">
        <f t="shared" si="83"/>
        <v>0</v>
      </c>
      <c r="L592" s="84">
        <f t="shared" si="84"/>
        <v>1</v>
      </c>
      <c r="M592" s="84">
        <f t="shared" si="85"/>
        <v>1</v>
      </c>
      <c r="N592" s="84">
        <f t="shared" si="86"/>
        <v>0</v>
      </c>
      <c r="O592" s="84">
        <f t="shared" si="87"/>
        <v>0</v>
      </c>
      <c r="P592" s="15" t="str">
        <f t="shared" si="88"/>
        <v/>
      </c>
      <c r="Q592" s="7">
        <v>1</v>
      </c>
      <c r="R592" s="65">
        <v>820.7</v>
      </c>
      <c r="S592" s="65">
        <v>820.7</v>
      </c>
      <c r="T592" s="65">
        <v>820.7</v>
      </c>
      <c r="U592" s="65">
        <v>820.7</v>
      </c>
      <c r="V592" s="65">
        <v>820.7</v>
      </c>
      <c r="W592" s="65">
        <v>820.7</v>
      </c>
      <c r="X592" s="65">
        <v>820.7</v>
      </c>
      <c r="Y592" s="65">
        <v>820.7</v>
      </c>
      <c r="Z592" s="65">
        <v>820.7</v>
      </c>
      <c r="AA592" s="65">
        <v>820.7</v>
      </c>
      <c r="AB592" s="7">
        <v>820.7</v>
      </c>
      <c r="AC592" s="17">
        <v>1000</v>
      </c>
      <c r="AD592" s="17"/>
      <c r="AE592" s="20"/>
    </row>
    <row r="593" spans="1:31" s="5" customFormat="1" ht="27" customHeight="1">
      <c r="A593" s="10">
        <v>592</v>
      </c>
      <c r="B593" s="12" t="s">
        <v>1245</v>
      </c>
      <c r="C593" s="12" t="s">
        <v>1246</v>
      </c>
      <c r="D593" s="12"/>
      <c r="E593" s="12">
        <v>45298.522465277798</v>
      </c>
      <c r="F593" s="78">
        <f t="shared" si="80"/>
        <v>45292</v>
      </c>
      <c r="G593" s="13" t="s">
        <v>1221</v>
      </c>
      <c r="H593" s="15" t="str">
        <f t="shared" si="81"/>
        <v>IPHONE15</v>
      </c>
      <c r="I593" s="13">
        <v>9999</v>
      </c>
      <c r="J593" s="84">
        <f t="shared" si="82"/>
        <v>0</v>
      </c>
      <c r="K593" s="84">
        <f t="shared" si="83"/>
        <v>0</v>
      </c>
      <c r="L593" s="84">
        <f t="shared" si="84"/>
        <v>1</v>
      </c>
      <c r="M593" s="84">
        <f t="shared" si="85"/>
        <v>1</v>
      </c>
      <c r="N593" s="84">
        <f t="shared" si="86"/>
        <v>0</v>
      </c>
      <c r="O593" s="84">
        <f t="shared" si="87"/>
        <v>0</v>
      </c>
      <c r="P593" s="15" t="str">
        <f t="shared" si="88"/>
        <v/>
      </c>
      <c r="Q593" s="7">
        <v>1</v>
      </c>
      <c r="R593" s="65">
        <v>1172.52</v>
      </c>
      <c r="S593" s="65">
        <v>1172.52</v>
      </c>
      <c r="T593" s="65">
        <v>1172.52</v>
      </c>
      <c r="U593" s="65">
        <v>1172.52</v>
      </c>
      <c r="V593" s="65">
        <v>1172.52</v>
      </c>
      <c r="W593" s="65">
        <v>1172.52</v>
      </c>
      <c r="X593" s="65">
        <v>1172.52</v>
      </c>
      <c r="Y593" s="65">
        <v>1172.52</v>
      </c>
      <c r="Z593" s="65">
        <v>1172.52</v>
      </c>
      <c r="AA593" s="65">
        <v>1172.52</v>
      </c>
      <c r="AB593" s="7">
        <v>1172.52</v>
      </c>
      <c r="AC593" s="17">
        <v>1500</v>
      </c>
      <c r="AD593" s="17"/>
      <c r="AE593" s="20"/>
    </row>
    <row r="594" spans="1:31" s="5" customFormat="1" ht="27" customHeight="1">
      <c r="A594" s="10">
        <v>593</v>
      </c>
      <c r="B594" s="12" t="s">
        <v>1247</v>
      </c>
      <c r="C594" s="12" t="s">
        <v>1248</v>
      </c>
      <c r="D594" s="12"/>
      <c r="E594" s="12">
        <v>45298.550254629597</v>
      </c>
      <c r="F594" s="78">
        <f t="shared" si="80"/>
        <v>45292</v>
      </c>
      <c r="G594" s="13" t="s">
        <v>1221</v>
      </c>
      <c r="H594" s="15" t="str">
        <f t="shared" si="81"/>
        <v>IPHONE15</v>
      </c>
      <c r="I594" s="13">
        <v>9999</v>
      </c>
      <c r="J594" s="84">
        <f t="shared" si="82"/>
        <v>0</v>
      </c>
      <c r="K594" s="84">
        <f t="shared" si="83"/>
        <v>0</v>
      </c>
      <c r="L594" s="84">
        <f t="shared" si="84"/>
        <v>1</v>
      </c>
      <c r="M594" s="84">
        <f t="shared" si="85"/>
        <v>0</v>
      </c>
      <c r="N594" s="84">
        <f t="shared" si="86"/>
        <v>0</v>
      </c>
      <c r="O594" s="84">
        <f t="shared" si="87"/>
        <v>0</v>
      </c>
      <c r="P594" s="15" t="str">
        <f t="shared" si="88"/>
        <v/>
      </c>
      <c r="Q594" s="7">
        <v>1</v>
      </c>
      <c r="R594" s="65">
        <v>1172.52</v>
      </c>
      <c r="S594" s="65">
        <v>1172.52</v>
      </c>
      <c r="T594" s="65">
        <v>1172.52</v>
      </c>
      <c r="U594" s="65">
        <v>1172.52</v>
      </c>
      <c r="V594" s="65">
        <v>1172.52</v>
      </c>
      <c r="W594" s="65">
        <v>1172.52</v>
      </c>
      <c r="X594" s="65">
        <v>1172.52</v>
      </c>
      <c r="Y594" s="65">
        <v>1172.52</v>
      </c>
      <c r="Z594" s="65">
        <v>1172.52</v>
      </c>
      <c r="AA594" s="65">
        <v>1172.52</v>
      </c>
      <c r="AB594" s="7">
        <v>1172.52</v>
      </c>
      <c r="AC594" s="17"/>
      <c r="AD594" s="17"/>
      <c r="AE594" s="20"/>
    </row>
    <row r="595" spans="1:31" s="5" customFormat="1" ht="27" customHeight="1">
      <c r="A595" s="10">
        <v>594</v>
      </c>
      <c r="B595" s="12" t="s">
        <v>1249</v>
      </c>
      <c r="C595" s="12" t="s">
        <v>1250</v>
      </c>
      <c r="D595" s="12"/>
      <c r="E595" s="12">
        <v>45298.561157407399</v>
      </c>
      <c r="F595" s="78">
        <f t="shared" si="80"/>
        <v>45292</v>
      </c>
      <c r="G595" s="13" t="s">
        <v>1221</v>
      </c>
      <c r="H595" s="15" t="str">
        <f t="shared" si="81"/>
        <v>IPHONE15</v>
      </c>
      <c r="I595" s="13">
        <v>9999</v>
      </c>
      <c r="J595" s="84">
        <f t="shared" si="82"/>
        <v>0</v>
      </c>
      <c r="K595" s="84">
        <f t="shared" si="83"/>
        <v>0</v>
      </c>
      <c r="L595" s="84">
        <f t="shared" si="84"/>
        <v>1</v>
      </c>
      <c r="M595" s="84">
        <f t="shared" si="85"/>
        <v>0</v>
      </c>
      <c r="N595" s="84">
        <f t="shared" si="86"/>
        <v>0</v>
      </c>
      <c r="O595" s="84">
        <f t="shared" si="87"/>
        <v>0</v>
      </c>
      <c r="P595" s="15" t="str">
        <f t="shared" si="88"/>
        <v/>
      </c>
      <c r="Q595" s="7">
        <v>1</v>
      </c>
      <c r="R595" s="65">
        <v>1172.52</v>
      </c>
      <c r="S595" s="65">
        <v>1172.52</v>
      </c>
      <c r="T595" s="65">
        <v>1172.52</v>
      </c>
      <c r="U595" s="65">
        <v>1172.52</v>
      </c>
      <c r="V595" s="65">
        <v>1172.52</v>
      </c>
      <c r="W595" s="65">
        <v>1172.52</v>
      </c>
      <c r="X595" s="65">
        <v>1172.52</v>
      </c>
      <c r="Y595" s="65">
        <v>1172.52</v>
      </c>
      <c r="Z595" s="65">
        <v>1172.52</v>
      </c>
      <c r="AA595" s="65">
        <v>1172.52</v>
      </c>
      <c r="AB595" s="7">
        <v>1172.52</v>
      </c>
      <c r="AC595" s="17"/>
      <c r="AD595" s="17"/>
      <c r="AE595" s="20"/>
    </row>
    <row r="596" spans="1:31" s="5" customFormat="1" ht="27" customHeight="1">
      <c r="A596" s="10">
        <v>595</v>
      </c>
      <c r="B596" s="12" t="s">
        <v>1251</v>
      </c>
      <c r="C596" s="12" t="s">
        <v>1252</v>
      </c>
      <c r="D596" s="12"/>
      <c r="E596" s="12">
        <v>45298.565636574102</v>
      </c>
      <c r="F596" s="78">
        <f t="shared" si="80"/>
        <v>45292</v>
      </c>
      <c r="G596" s="13" t="s">
        <v>1221</v>
      </c>
      <c r="H596" s="15" t="str">
        <f t="shared" si="81"/>
        <v>IPHONE15</v>
      </c>
      <c r="I596" s="13">
        <v>9999</v>
      </c>
      <c r="J596" s="84">
        <f t="shared" si="82"/>
        <v>0</v>
      </c>
      <c r="K596" s="84">
        <f t="shared" si="83"/>
        <v>0</v>
      </c>
      <c r="L596" s="84">
        <f t="shared" si="84"/>
        <v>0</v>
      </c>
      <c r="M596" s="84">
        <f t="shared" si="85"/>
        <v>0</v>
      </c>
      <c r="N596" s="84">
        <f t="shared" si="86"/>
        <v>0</v>
      </c>
      <c r="O596" s="84">
        <f t="shared" si="87"/>
        <v>0</v>
      </c>
      <c r="P596" s="15" t="str">
        <f t="shared" si="88"/>
        <v/>
      </c>
      <c r="Q596" s="7">
        <v>1074.8900000000001</v>
      </c>
      <c r="R596" s="65">
        <v>1074.8900000000001</v>
      </c>
      <c r="S596" s="65">
        <v>1074.8900000000001</v>
      </c>
      <c r="T596" s="65">
        <v>1074.8900000000001</v>
      </c>
      <c r="U596" s="65">
        <v>1074.8900000000001</v>
      </c>
      <c r="V596" s="65">
        <v>1074.8900000000001</v>
      </c>
      <c r="W596" s="65">
        <v>1074.8900000000001</v>
      </c>
      <c r="X596" s="65">
        <v>1074.8900000000001</v>
      </c>
      <c r="Y596" s="65">
        <v>1074.8900000000001</v>
      </c>
      <c r="Z596" s="65">
        <v>1074.8900000000001</v>
      </c>
      <c r="AA596" s="65">
        <v>1074.8900000000001</v>
      </c>
      <c r="AB596" s="65">
        <v>1074.8900000000001</v>
      </c>
      <c r="AC596" s="17"/>
      <c r="AD596" s="17"/>
      <c r="AE596" s="20"/>
    </row>
    <row r="597" spans="1:31" s="5" customFormat="1" ht="27" customHeight="1">
      <c r="A597" s="10">
        <v>596</v>
      </c>
      <c r="B597" s="12" t="s">
        <v>1253</v>
      </c>
      <c r="C597" s="12" t="s">
        <v>1254</v>
      </c>
      <c r="D597" s="12"/>
      <c r="E597" s="12">
        <v>45298.594710648104</v>
      </c>
      <c r="F597" s="78">
        <f t="shared" si="80"/>
        <v>45292</v>
      </c>
      <c r="G597" s="13" t="s">
        <v>1221</v>
      </c>
      <c r="H597" s="15" t="str">
        <f t="shared" si="81"/>
        <v>IPHONE15</v>
      </c>
      <c r="I597" s="13">
        <v>9999</v>
      </c>
      <c r="J597" s="84">
        <f t="shared" si="82"/>
        <v>0</v>
      </c>
      <c r="K597" s="84">
        <f t="shared" si="83"/>
        <v>0</v>
      </c>
      <c r="L597" s="84">
        <f t="shared" si="84"/>
        <v>1</v>
      </c>
      <c r="M597" s="84">
        <f t="shared" si="85"/>
        <v>0</v>
      </c>
      <c r="N597" s="84">
        <f t="shared" si="86"/>
        <v>1</v>
      </c>
      <c r="O597" s="84">
        <f t="shared" si="87"/>
        <v>0</v>
      </c>
      <c r="P597" s="15">
        <f t="shared" si="88"/>
        <v>4999.49</v>
      </c>
      <c r="Q597" s="7">
        <v>1</v>
      </c>
      <c r="R597" s="11">
        <v>718.02</v>
      </c>
      <c r="S597" s="11">
        <v>718.02</v>
      </c>
      <c r="T597" s="11">
        <v>718.02</v>
      </c>
      <c r="U597" s="11">
        <v>718.02</v>
      </c>
      <c r="V597" s="11">
        <v>718.02</v>
      </c>
      <c r="W597" s="11">
        <v>718.02</v>
      </c>
      <c r="X597" s="11">
        <v>718.02</v>
      </c>
      <c r="Y597" s="11">
        <v>718.02</v>
      </c>
      <c r="Z597" s="11">
        <v>718.02</v>
      </c>
      <c r="AA597" s="7">
        <v>718.02</v>
      </c>
      <c r="AB597" s="7">
        <v>718.02</v>
      </c>
      <c r="AC597" s="17"/>
      <c r="AD597" s="17">
        <v>4999.47</v>
      </c>
      <c r="AE597" s="20"/>
    </row>
    <row r="598" spans="1:31" s="5" customFormat="1" ht="27" customHeight="1">
      <c r="A598" s="10">
        <v>597</v>
      </c>
      <c r="B598" s="12" t="s">
        <v>1255</v>
      </c>
      <c r="C598" s="12" t="s">
        <v>1256</v>
      </c>
      <c r="D598" s="12"/>
      <c r="E598" s="12">
        <v>45298.649270833303</v>
      </c>
      <c r="F598" s="78">
        <f t="shared" si="80"/>
        <v>45292</v>
      </c>
      <c r="G598" s="13" t="s">
        <v>1221</v>
      </c>
      <c r="H598" s="15" t="str">
        <f t="shared" si="81"/>
        <v>IPHONE15</v>
      </c>
      <c r="I598" s="13">
        <v>9999</v>
      </c>
      <c r="J598" s="84">
        <f t="shared" si="82"/>
        <v>0</v>
      </c>
      <c r="K598" s="84">
        <f t="shared" si="83"/>
        <v>0</v>
      </c>
      <c r="L598" s="84">
        <f t="shared" si="84"/>
        <v>0</v>
      </c>
      <c r="M598" s="84">
        <f t="shared" si="85"/>
        <v>0</v>
      </c>
      <c r="N598" s="84">
        <f t="shared" si="86"/>
        <v>1</v>
      </c>
      <c r="O598" s="84">
        <f t="shared" si="87"/>
        <v>0</v>
      </c>
      <c r="P598" s="15">
        <f t="shared" si="88"/>
        <v>4999.4699999999993</v>
      </c>
      <c r="Q598" s="7">
        <v>658.27</v>
      </c>
      <c r="R598" s="65">
        <v>658.27</v>
      </c>
      <c r="S598" s="65">
        <v>658.27</v>
      </c>
      <c r="T598" s="65">
        <v>658.27</v>
      </c>
      <c r="U598" s="65">
        <v>658.27</v>
      </c>
      <c r="V598" s="65">
        <v>658.27</v>
      </c>
      <c r="W598" s="65">
        <v>658.27</v>
      </c>
      <c r="X598" s="65">
        <v>658.27</v>
      </c>
      <c r="Y598" s="65">
        <v>658.27</v>
      </c>
      <c r="Z598" s="65">
        <v>658.27</v>
      </c>
      <c r="AA598" s="65">
        <v>658.27</v>
      </c>
      <c r="AB598" s="7">
        <v>658.27</v>
      </c>
      <c r="AC598" s="17"/>
      <c r="AD598" s="17">
        <v>4999.47</v>
      </c>
      <c r="AE598" s="20"/>
    </row>
    <row r="599" spans="1:31" s="5" customFormat="1" ht="27" customHeight="1">
      <c r="A599" s="10">
        <v>598</v>
      </c>
      <c r="B599" s="12" t="s">
        <v>1257</v>
      </c>
      <c r="C599" s="12" t="s">
        <v>1258</v>
      </c>
      <c r="D599" s="12"/>
      <c r="E599" s="12">
        <v>45298.658530092602</v>
      </c>
      <c r="F599" s="78">
        <f t="shared" si="80"/>
        <v>45292</v>
      </c>
      <c r="G599" s="13" t="s">
        <v>1016</v>
      </c>
      <c r="H599" s="15" t="str">
        <f t="shared" si="81"/>
        <v>其他</v>
      </c>
      <c r="I599" s="13">
        <v>6999</v>
      </c>
      <c r="J599" s="84">
        <f t="shared" si="82"/>
        <v>0</v>
      </c>
      <c r="K599" s="84">
        <f t="shared" si="83"/>
        <v>0</v>
      </c>
      <c r="L599" s="84">
        <f t="shared" si="84"/>
        <v>0</v>
      </c>
      <c r="M599" s="84">
        <f t="shared" si="85"/>
        <v>0</v>
      </c>
      <c r="N599" s="84">
        <f t="shared" si="86"/>
        <v>1</v>
      </c>
      <c r="O599" s="84">
        <f t="shared" si="87"/>
        <v>0</v>
      </c>
      <c r="P599" s="15">
        <f t="shared" si="88"/>
        <v>3499.4699999999993</v>
      </c>
      <c r="Q599" s="7">
        <v>460.77</v>
      </c>
      <c r="R599" s="65">
        <v>460.77</v>
      </c>
      <c r="S599" s="65">
        <v>460.77</v>
      </c>
      <c r="T599" s="65">
        <v>460.77</v>
      </c>
      <c r="U599" s="65">
        <v>460.77</v>
      </c>
      <c r="V599" s="65">
        <v>460.77</v>
      </c>
      <c r="W599" s="65">
        <v>460.77</v>
      </c>
      <c r="X599" s="65">
        <v>460.77</v>
      </c>
      <c r="Y599" s="65">
        <v>460.77</v>
      </c>
      <c r="Z599" s="65">
        <v>460.77</v>
      </c>
      <c r="AA599" s="65">
        <v>460.77</v>
      </c>
      <c r="AB599" s="65">
        <v>460.77</v>
      </c>
      <c r="AC599" s="17"/>
      <c r="AD599" s="67">
        <v>3429.48</v>
      </c>
      <c r="AE599" s="20"/>
    </row>
    <row r="600" spans="1:31" s="5" customFormat="1" ht="27" customHeight="1">
      <c r="A600" s="10">
        <v>599</v>
      </c>
      <c r="B600" s="12" t="s">
        <v>1259</v>
      </c>
      <c r="C600" s="12" t="s">
        <v>1260</v>
      </c>
      <c r="D600" s="12"/>
      <c r="E600" s="12">
        <v>45298.675185185202</v>
      </c>
      <c r="F600" s="78">
        <f t="shared" si="80"/>
        <v>45292</v>
      </c>
      <c r="G600" s="13" t="s">
        <v>1221</v>
      </c>
      <c r="H600" s="15" t="str">
        <f t="shared" si="81"/>
        <v>IPHONE15</v>
      </c>
      <c r="I600" s="13">
        <v>9999</v>
      </c>
      <c r="J600" s="84">
        <f t="shared" si="82"/>
        <v>0</v>
      </c>
      <c r="K600" s="84">
        <f t="shared" si="83"/>
        <v>0</v>
      </c>
      <c r="L600" s="84">
        <f t="shared" si="84"/>
        <v>0</v>
      </c>
      <c r="M600" s="84">
        <f t="shared" si="85"/>
        <v>0</v>
      </c>
      <c r="N600" s="84">
        <f t="shared" si="86"/>
        <v>1</v>
      </c>
      <c r="O600" s="84">
        <f t="shared" si="87"/>
        <v>0</v>
      </c>
      <c r="P600" s="15">
        <f t="shared" si="88"/>
        <v>4999.4699999999993</v>
      </c>
      <c r="Q600" s="7">
        <v>658.27</v>
      </c>
      <c r="R600" s="65">
        <v>658.27</v>
      </c>
      <c r="S600" s="65">
        <v>658.27</v>
      </c>
      <c r="T600" s="65">
        <v>658.27</v>
      </c>
      <c r="U600" s="65">
        <v>658.27</v>
      </c>
      <c r="V600" s="65">
        <v>658.27</v>
      </c>
      <c r="W600" s="65">
        <v>658.27</v>
      </c>
      <c r="X600" s="65">
        <v>658.27</v>
      </c>
      <c r="Y600" s="65">
        <v>658.27</v>
      </c>
      <c r="Z600" s="65">
        <v>658.27</v>
      </c>
      <c r="AA600" s="65">
        <v>658.27</v>
      </c>
      <c r="AB600" s="7">
        <v>658.27</v>
      </c>
      <c r="AC600" s="17"/>
      <c r="AD600" s="17">
        <v>4999.47</v>
      </c>
      <c r="AE600" s="20"/>
    </row>
    <row r="601" spans="1:31" s="5" customFormat="1" ht="27" customHeight="1">
      <c r="A601" s="10">
        <v>600</v>
      </c>
      <c r="B601" s="12" t="s">
        <v>1261</v>
      </c>
      <c r="C601" s="12" t="s">
        <v>1262</v>
      </c>
      <c r="D601" s="12"/>
      <c r="E601" s="12">
        <v>45298.787199074097</v>
      </c>
      <c r="F601" s="78">
        <f t="shared" si="80"/>
        <v>45292</v>
      </c>
      <c r="G601" s="13" t="s">
        <v>1221</v>
      </c>
      <c r="H601" s="15" t="str">
        <f t="shared" si="81"/>
        <v>IPHONE15</v>
      </c>
      <c r="I601" s="13">
        <v>9999</v>
      </c>
      <c r="J601" s="84">
        <f t="shared" si="82"/>
        <v>0</v>
      </c>
      <c r="K601" s="84">
        <f>IF(J601&gt;0,1,0)</f>
        <v>0</v>
      </c>
      <c r="L601" s="84">
        <f>IF(Q601=1,1,0)</f>
        <v>1</v>
      </c>
      <c r="M601" s="84">
        <f t="shared" si="85"/>
        <v>0</v>
      </c>
      <c r="N601" s="84">
        <f t="shared" si="86"/>
        <v>1</v>
      </c>
      <c r="O601" s="84">
        <f t="shared" si="87"/>
        <v>0</v>
      </c>
      <c r="P601" s="15">
        <f t="shared" si="88"/>
        <v>4999.49</v>
      </c>
      <c r="Q601" s="7">
        <v>1</v>
      </c>
      <c r="R601" s="11">
        <v>718.02</v>
      </c>
      <c r="S601" s="11">
        <v>718.02</v>
      </c>
      <c r="T601" s="11">
        <v>718.02</v>
      </c>
      <c r="U601" s="11">
        <v>718.02</v>
      </c>
      <c r="V601" s="11">
        <v>718.02</v>
      </c>
      <c r="W601" s="11">
        <v>718.02</v>
      </c>
      <c r="X601" s="11">
        <v>718.02</v>
      </c>
      <c r="Y601" s="11">
        <v>718.02</v>
      </c>
      <c r="Z601" s="11">
        <v>718.02</v>
      </c>
      <c r="AA601" s="11">
        <v>718.02</v>
      </c>
      <c r="AB601" s="7">
        <v>718.02</v>
      </c>
      <c r="AC601" s="17"/>
      <c r="AD601" s="17">
        <v>4999.47</v>
      </c>
      <c r="AE601" s="20"/>
    </row>
    <row r="602" spans="1:31" s="5" customFormat="1" ht="27" customHeight="1">
      <c r="A602" s="10">
        <v>601</v>
      </c>
      <c r="B602" s="12" t="s">
        <v>1263</v>
      </c>
      <c r="C602" s="12" t="s">
        <v>1264</v>
      </c>
      <c r="D602" s="12"/>
      <c r="E602" s="12">
        <v>45299.429861111101</v>
      </c>
      <c r="F602" s="78">
        <f t="shared" si="80"/>
        <v>45292</v>
      </c>
      <c r="G602" s="13" t="s">
        <v>1221</v>
      </c>
      <c r="H602" s="15" t="str">
        <f t="shared" si="81"/>
        <v>IPHONE15</v>
      </c>
      <c r="I602" s="13">
        <v>9999</v>
      </c>
      <c r="J602" s="84">
        <f t="shared" si="82"/>
        <v>0</v>
      </c>
      <c r="K602" s="84">
        <f t="shared" si="83"/>
        <v>0</v>
      </c>
      <c r="L602" s="84">
        <f t="shared" si="84"/>
        <v>1</v>
      </c>
      <c r="M602" s="84">
        <f t="shared" si="85"/>
        <v>1</v>
      </c>
      <c r="N602" s="84">
        <f t="shared" si="86"/>
        <v>0</v>
      </c>
      <c r="O602" s="84">
        <f t="shared" si="87"/>
        <v>0</v>
      </c>
      <c r="P602" s="15" t="str">
        <f t="shared" si="88"/>
        <v/>
      </c>
      <c r="Q602" s="7">
        <v>1</v>
      </c>
      <c r="R602" s="11">
        <v>1172.52</v>
      </c>
      <c r="S602" s="11">
        <v>1172.52</v>
      </c>
      <c r="T602" s="11">
        <v>1172.52</v>
      </c>
      <c r="U602" s="11">
        <v>1172.52</v>
      </c>
      <c r="V602" s="11">
        <v>1172.52</v>
      </c>
      <c r="W602" s="11">
        <v>1172.52</v>
      </c>
      <c r="X602" s="11">
        <v>1172.52</v>
      </c>
      <c r="Y602" s="11">
        <v>1172.52</v>
      </c>
      <c r="Z602" s="11">
        <v>1172.52</v>
      </c>
      <c r="AA602" s="11">
        <v>1172.52</v>
      </c>
      <c r="AB602" s="7">
        <v>1172.52</v>
      </c>
      <c r="AC602" s="17">
        <v>1500</v>
      </c>
      <c r="AD602" s="17"/>
      <c r="AE602" s="20"/>
    </row>
    <row r="603" spans="1:31" s="5" customFormat="1" ht="27" customHeight="1">
      <c r="A603" s="10">
        <v>602</v>
      </c>
      <c r="B603" s="12" t="s">
        <v>1265</v>
      </c>
      <c r="C603" s="12" t="s">
        <v>1266</v>
      </c>
      <c r="D603" s="12"/>
      <c r="E603" s="12">
        <v>45299.524803240703</v>
      </c>
      <c r="F603" s="78">
        <f t="shared" si="80"/>
        <v>45292</v>
      </c>
      <c r="G603" s="13" t="s">
        <v>307</v>
      </c>
      <c r="H603" s="15" t="str">
        <f t="shared" si="81"/>
        <v>IPHONE15</v>
      </c>
      <c r="I603" s="13">
        <v>8999</v>
      </c>
      <c r="J603" s="84">
        <f t="shared" si="82"/>
        <v>0</v>
      </c>
      <c r="K603" s="84">
        <f t="shared" si="83"/>
        <v>0</v>
      </c>
      <c r="L603" s="84">
        <f t="shared" si="84"/>
        <v>1</v>
      </c>
      <c r="M603" s="84">
        <f t="shared" si="85"/>
        <v>0</v>
      </c>
      <c r="N603" s="84">
        <f t="shared" si="86"/>
        <v>0</v>
      </c>
      <c r="O603" s="84">
        <f t="shared" si="87"/>
        <v>0</v>
      </c>
      <c r="P603" s="15" t="str">
        <f t="shared" si="88"/>
        <v/>
      </c>
      <c r="Q603" s="7">
        <v>1</v>
      </c>
      <c r="R603" s="66">
        <v>1055.24</v>
      </c>
      <c r="S603" s="66">
        <v>1055.24</v>
      </c>
      <c r="T603" s="66">
        <v>1055.24</v>
      </c>
      <c r="U603" s="66">
        <v>1055.24</v>
      </c>
      <c r="V603" s="66">
        <v>1055.24</v>
      </c>
      <c r="W603" s="66">
        <v>1055.24</v>
      </c>
      <c r="X603" s="66">
        <v>1055.24</v>
      </c>
      <c r="Y603" s="66">
        <v>1055.24</v>
      </c>
      <c r="Z603" s="66">
        <v>1055.24</v>
      </c>
      <c r="AA603" s="68">
        <v>1055.24</v>
      </c>
      <c r="AB603" s="68">
        <v>1055.24</v>
      </c>
      <c r="AC603" s="17"/>
      <c r="AD603" s="17"/>
      <c r="AE603" s="20"/>
    </row>
    <row r="604" spans="1:31" s="5" customFormat="1" ht="27" customHeight="1">
      <c r="A604" s="10">
        <v>603</v>
      </c>
      <c r="B604" s="12" t="s">
        <v>1267</v>
      </c>
      <c r="C604" s="12" t="s">
        <v>1268</v>
      </c>
      <c r="D604" s="12"/>
      <c r="E604" s="12">
        <v>45299.544652777797</v>
      </c>
      <c r="F604" s="78">
        <f t="shared" si="80"/>
        <v>45292</v>
      </c>
      <c r="G604" s="13" t="s">
        <v>1221</v>
      </c>
      <c r="H604" s="15" t="str">
        <f t="shared" si="81"/>
        <v>IPHONE15</v>
      </c>
      <c r="I604" s="13">
        <v>9999</v>
      </c>
      <c r="J604" s="84">
        <f t="shared" si="82"/>
        <v>0</v>
      </c>
      <c r="K604" s="84">
        <f t="shared" si="83"/>
        <v>0</v>
      </c>
      <c r="L604" s="84">
        <f t="shared" si="84"/>
        <v>0</v>
      </c>
      <c r="M604" s="84">
        <f t="shared" si="85"/>
        <v>0</v>
      </c>
      <c r="N604" s="84">
        <f t="shared" si="86"/>
        <v>0</v>
      </c>
      <c r="O604" s="84">
        <f t="shared" si="87"/>
        <v>0</v>
      </c>
      <c r="P604" s="15" t="str">
        <f t="shared" si="88"/>
        <v/>
      </c>
      <c r="Q604" s="7">
        <v>1074.8900000000001</v>
      </c>
      <c r="R604" s="11">
        <v>1074.8900000000001</v>
      </c>
      <c r="S604" s="11">
        <v>1074.8900000000001</v>
      </c>
      <c r="T604" s="11">
        <v>1074.8900000000001</v>
      </c>
      <c r="U604" s="11">
        <v>1074.8900000000001</v>
      </c>
      <c r="V604" s="11">
        <v>1074.8900000000001</v>
      </c>
      <c r="W604" s="11">
        <v>1074.8900000000001</v>
      </c>
      <c r="X604" s="11">
        <v>1074.8900000000001</v>
      </c>
      <c r="Y604" s="11">
        <v>1074.8900000000001</v>
      </c>
      <c r="Z604" s="11">
        <v>1074.8900000000001</v>
      </c>
      <c r="AA604" s="11">
        <v>1074.8900000000001</v>
      </c>
      <c r="AB604" s="17">
        <v>1074.8900000000001</v>
      </c>
      <c r="AC604" s="17"/>
      <c r="AD604" s="17"/>
      <c r="AE604" s="20"/>
    </row>
    <row r="605" spans="1:31" s="5" customFormat="1" ht="27" customHeight="1">
      <c r="A605" s="10">
        <v>604</v>
      </c>
      <c r="B605" s="12" t="s">
        <v>1269</v>
      </c>
      <c r="C605" s="12" t="s">
        <v>1270</v>
      </c>
      <c r="D605" s="12"/>
      <c r="E605" s="12">
        <v>45299.554768518501</v>
      </c>
      <c r="F605" s="78">
        <f t="shared" si="80"/>
        <v>45292</v>
      </c>
      <c r="G605" s="13" t="s">
        <v>1221</v>
      </c>
      <c r="H605" s="15" t="str">
        <f t="shared" si="81"/>
        <v>IPHONE15</v>
      </c>
      <c r="I605" s="13">
        <v>9999</v>
      </c>
      <c r="J605" s="84">
        <f t="shared" si="82"/>
        <v>0</v>
      </c>
      <c r="K605" s="84">
        <f t="shared" si="83"/>
        <v>0</v>
      </c>
      <c r="L605" s="84">
        <f t="shared" si="84"/>
        <v>1</v>
      </c>
      <c r="M605" s="84">
        <f t="shared" si="85"/>
        <v>1</v>
      </c>
      <c r="N605" s="84">
        <f t="shared" si="86"/>
        <v>0</v>
      </c>
      <c r="O605" s="84">
        <f t="shared" si="87"/>
        <v>0</v>
      </c>
      <c r="P605" s="15" t="str">
        <f t="shared" si="88"/>
        <v/>
      </c>
      <c r="Q605" s="7">
        <v>1</v>
      </c>
      <c r="R605" s="11">
        <v>1172.52</v>
      </c>
      <c r="S605" s="11">
        <v>1172.52</v>
      </c>
      <c r="T605" s="11">
        <v>1172.52</v>
      </c>
      <c r="U605" s="11">
        <v>1172.52</v>
      </c>
      <c r="V605" s="11">
        <v>1172.52</v>
      </c>
      <c r="W605" s="11">
        <v>1172.52</v>
      </c>
      <c r="X605" s="11">
        <v>1172.52</v>
      </c>
      <c r="Y605" s="11">
        <v>1172.52</v>
      </c>
      <c r="Z605" s="11">
        <v>1172.52</v>
      </c>
      <c r="AA605" s="11">
        <v>1172.52</v>
      </c>
      <c r="AB605" s="17">
        <v>1172.52</v>
      </c>
      <c r="AC605" s="17">
        <v>2000</v>
      </c>
      <c r="AD605" s="17"/>
      <c r="AE605" s="20"/>
    </row>
    <row r="606" spans="1:31" s="5" customFormat="1" ht="27" customHeight="1">
      <c r="A606" s="10">
        <v>605</v>
      </c>
      <c r="B606" s="12" t="s">
        <v>1271</v>
      </c>
      <c r="C606" s="12" t="s">
        <v>1272</v>
      </c>
      <c r="D606" s="12"/>
      <c r="E606" s="12">
        <v>45299.580844907403</v>
      </c>
      <c r="F606" s="78">
        <f t="shared" si="80"/>
        <v>45292</v>
      </c>
      <c r="G606" s="13" t="s">
        <v>1221</v>
      </c>
      <c r="H606" s="15" t="str">
        <f t="shared" si="81"/>
        <v>IPHONE15</v>
      </c>
      <c r="I606" s="13">
        <v>9999</v>
      </c>
      <c r="J606" s="84">
        <f t="shared" si="82"/>
        <v>0</v>
      </c>
      <c r="K606" s="84">
        <f t="shared" si="83"/>
        <v>0</v>
      </c>
      <c r="L606" s="84">
        <f t="shared" si="84"/>
        <v>1</v>
      </c>
      <c r="M606" s="84">
        <f t="shared" si="85"/>
        <v>0</v>
      </c>
      <c r="N606" s="84">
        <f t="shared" si="86"/>
        <v>0</v>
      </c>
      <c r="O606" s="84">
        <f t="shared" si="87"/>
        <v>0</v>
      </c>
      <c r="P606" s="15" t="str">
        <f t="shared" si="88"/>
        <v/>
      </c>
      <c r="Q606" s="7">
        <v>1</v>
      </c>
      <c r="R606" s="11">
        <v>1172.52</v>
      </c>
      <c r="S606" s="11">
        <v>1172.52</v>
      </c>
      <c r="T606" s="11">
        <v>1172.52</v>
      </c>
      <c r="U606" s="11">
        <v>1172.52</v>
      </c>
      <c r="V606" s="11">
        <v>1172.52</v>
      </c>
      <c r="W606" s="11">
        <v>1172.52</v>
      </c>
      <c r="X606" s="11">
        <v>1172.52</v>
      </c>
      <c r="Y606" s="11">
        <v>1172.52</v>
      </c>
      <c r="Z606" s="11">
        <v>1172.52</v>
      </c>
      <c r="AA606" s="11">
        <v>1172.52</v>
      </c>
      <c r="AB606" s="17">
        <v>1172.52</v>
      </c>
      <c r="AC606" s="17"/>
      <c r="AD606" s="17"/>
      <c r="AE606" s="20"/>
    </row>
    <row r="607" spans="1:31" s="5" customFormat="1" ht="27" customHeight="1">
      <c r="A607" s="10">
        <v>606</v>
      </c>
      <c r="B607" s="12" t="s">
        <v>1273</v>
      </c>
      <c r="C607" s="12" t="s">
        <v>1274</v>
      </c>
      <c r="D607" s="12"/>
      <c r="E607" s="12">
        <v>45299.600150462997</v>
      </c>
      <c r="F607" s="78">
        <f t="shared" si="80"/>
        <v>45292</v>
      </c>
      <c r="G607" s="13" t="s">
        <v>1221</v>
      </c>
      <c r="H607" s="15" t="str">
        <f t="shared" si="81"/>
        <v>IPHONE15</v>
      </c>
      <c r="I607" s="13">
        <v>9999</v>
      </c>
      <c r="J607" s="84">
        <f t="shared" si="82"/>
        <v>0</v>
      </c>
      <c r="K607" s="84">
        <f t="shared" si="83"/>
        <v>0</v>
      </c>
      <c r="L607" s="84">
        <f t="shared" si="84"/>
        <v>0</v>
      </c>
      <c r="M607" s="84">
        <f t="shared" si="85"/>
        <v>0</v>
      </c>
      <c r="N607" s="84">
        <f t="shared" si="86"/>
        <v>0</v>
      </c>
      <c r="O607" s="84">
        <f t="shared" si="87"/>
        <v>0</v>
      </c>
      <c r="P607" s="15" t="str">
        <f t="shared" si="88"/>
        <v/>
      </c>
      <c r="Q607" s="7">
        <v>1074.8900000000001</v>
      </c>
      <c r="R607" s="11">
        <v>1074.8900000000001</v>
      </c>
      <c r="S607" s="11">
        <v>1074.8900000000001</v>
      </c>
      <c r="T607" s="11">
        <v>1074.8900000000001</v>
      </c>
      <c r="U607" s="11">
        <v>1074.8900000000001</v>
      </c>
      <c r="V607" s="11">
        <v>1074.8900000000001</v>
      </c>
      <c r="W607" s="11">
        <v>1074.8900000000001</v>
      </c>
      <c r="X607" s="11">
        <v>1074.8900000000001</v>
      </c>
      <c r="Y607" s="11">
        <v>1074.8900000000001</v>
      </c>
      <c r="Z607" s="11">
        <v>1074.8900000000001</v>
      </c>
      <c r="AA607" s="11">
        <v>1074.8900000000001</v>
      </c>
      <c r="AB607" s="17">
        <v>1074.8900000000001</v>
      </c>
      <c r="AC607" s="17"/>
      <c r="AD607" s="17"/>
      <c r="AE607" s="20"/>
    </row>
    <row r="608" spans="1:31" s="5" customFormat="1" ht="27" customHeight="1">
      <c r="A608" s="10">
        <v>607</v>
      </c>
      <c r="B608" s="12" t="s">
        <v>1275</v>
      </c>
      <c r="C608" s="12" t="s">
        <v>1276</v>
      </c>
      <c r="D608" s="12"/>
      <c r="E608" s="12">
        <v>45299.6094675926</v>
      </c>
      <c r="F608" s="78">
        <f t="shared" si="80"/>
        <v>45292</v>
      </c>
      <c r="G608" s="13" t="s">
        <v>1221</v>
      </c>
      <c r="H608" s="15" t="str">
        <f t="shared" si="81"/>
        <v>IPHONE15</v>
      </c>
      <c r="I608" s="13">
        <v>9999</v>
      </c>
      <c r="J608" s="84">
        <f t="shared" si="82"/>
        <v>0</v>
      </c>
      <c r="K608" s="84">
        <f t="shared" si="83"/>
        <v>0</v>
      </c>
      <c r="L608" s="84">
        <f t="shared" si="84"/>
        <v>0</v>
      </c>
      <c r="M608" s="84">
        <f t="shared" si="85"/>
        <v>0</v>
      </c>
      <c r="N608" s="84">
        <f t="shared" si="86"/>
        <v>0</v>
      </c>
      <c r="O608" s="84">
        <f t="shared" si="87"/>
        <v>0</v>
      </c>
      <c r="P608" s="15" t="str">
        <f t="shared" si="88"/>
        <v/>
      </c>
      <c r="Q608" s="7">
        <v>1074.8900000000001</v>
      </c>
      <c r="R608" s="11">
        <v>1074.8900000000001</v>
      </c>
      <c r="S608" s="11">
        <v>1074.8900000000001</v>
      </c>
      <c r="T608" s="11">
        <v>1074.8900000000001</v>
      </c>
      <c r="U608" s="11">
        <v>1074.8900000000001</v>
      </c>
      <c r="V608" s="11">
        <v>1074.8900000000001</v>
      </c>
      <c r="W608" s="11">
        <v>1074.8900000000001</v>
      </c>
      <c r="X608" s="11">
        <v>1074.8900000000001</v>
      </c>
      <c r="Y608" s="11">
        <v>1074.8900000000001</v>
      </c>
      <c r="Z608" s="11">
        <v>1074.8900000000001</v>
      </c>
      <c r="AA608" s="11">
        <v>1074.8900000000001</v>
      </c>
      <c r="AB608" s="17">
        <v>1074.8900000000001</v>
      </c>
      <c r="AC608" s="17"/>
      <c r="AD608" s="17"/>
      <c r="AE608" s="20"/>
    </row>
    <row r="609" spans="1:31" s="5" customFormat="1" ht="27" customHeight="1">
      <c r="A609" s="10">
        <v>608</v>
      </c>
      <c r="B609" s="12" t="s">
        <v>1277</v>
      </c>
      <c r="C609" s="12" t="s">
        <v>1278</v>
      </c>
      <c r="D609" s="12"/>
      <c r="E609" s="12">
        <v>45299.621331018498</v>
      </c>
      <c r="F609" s="78">
        <f t="shared" si="80"/>
        <v>45292</v>
      </c>
      <c r="G609" s="13" t="s">
        <v>1221</v>
      </c>
      <c r="H609" s="15" t="str">
        <f t="shared" si="81"/>
        <v>IPHONE15</v>
      </c>
      <c r="I609" s="13">
        <v>9999</v>
      </c>
      <c r="J609" s="84">
        <f t="shared" si="82"/>
        <v>0</v>
      </c>
      <c r="K609" s="84">
        <f t="shared" si="83"/>
        <v>0</v>
      </c>
      <c r="L609" s="84">
        <f t="shared" si="84"/>
        <v>0</v>
      </c>
      <c r="M609" s="84">
        <f t="shared" si="85"/>
        <v>0</v>
      </c>
      <c r="N609" s="84">
        <f t="shared" si="86"/>
        <v>0</v>
      </c>
      <c r="O609" s="84">
        <f t="shared" si="87"/>
        <v>0</v>
      </c>
      <c r="P609" s="15" t="str">
        <f t="shared" si="88"/>
        <v/>
      </c>
      <c r="Q609" s="7">
        <v>1074.8900000000001</v>
      </c>
      <c r="R609" s="11">
        <v>1074.8900000000001</v>
      </c>
      <c r="S609" s="11">
        <v>1074.8900000000001</v>
      </c>
      <c r="T609" s="11">
        <v>1074.8900000000001</v>
      </c>
      <c r="U609" s="11">
        <v>1074.8900000000001</v>
      </c>
      <c r="V609" s="11">
        <v>1074.8900000000001</v>
      </c>
      <c r="W609" s="11">
        <v>1074.8900000000001</v>
      </c>
      <c r="X609" s="11">
        <v>1074.8900000000001</v>
      </c>
      <c r="Y609" s="11">
        <v>1074.8900000000001</v>
      </c>
      <c r="Z609" s="11">
        <v>1074.8900000000001</v>
      </c>
      <c r="AA609" s="11">
        <v>1074.8900000000001</v>
      </c>
      <c r="AB609" s="17">
        <v>1074.8900000000001</v>
      </c>
      <c r="AC609" s="17"/>
      <c r="AD609" s="17"/>
      <c r="AE609" s="20"/>
    </row>
    <row r="610" spans="1:31" s="5" customFormat="1" ht="27" customHeight="1">
      <c r="A610" s="10">
        <v>609</v>
      </c>
      <c r="B610" s="12" t="s">
        <v>1279</v>
      </c>
      <c r="C610" s="12" t="s">
        <v>1280</v>
      </c>
      <c r="D610" s="12"/>
      <c r="E610" s="12">
        <v>45299.678217592598</v>
      </c>
      <c r="F610" s="78">
        <f t="shared" si="80"/>
        <v>45292</v>
      </c>
      <c r="G610" s="13" t="s">
        <v>307</v>
      </c>
      <c r="H610" s="15" t="str">
        <f t="shared" si="81"/>
        <v>IPHONE15</v>
      </c>
      <c r="I610" s="13">
        <v>8999</v>
      </c>
      <c r="J610" s="84">
        <f t="shared" si="82"/>
        <v>0</v>
      </c>
      <c r="K610" s="84">
        <f t="shared" si="83"/>
        <v>0</v>
      </c>
      <c r="L610" s="84">
        <f t="shared" si="84"/>
        <v>1</v>
      </c>
      <c r="M610" s="84">
        <f t="shared" si="85"/>
        <v>0</v>
      </c>
      <c r="N610" s="84">
        <f t="shared" si="86"/>
        <v>0</v>
      </c>
      <c r="O610" s="84">
        <f t="shared" si="87"/>
        <v>0</v>
      </c>
      <c r="P610" s="15" t="str">
        <f t="shared" si="88"/>
        <v/>
      </c>
      <c r="Q610" s="7">
        <v>1</v>
      </c>
      <c r="R610" s="11">
        <v>1055.24</v>
      </c>
      <c r="S610" s="11">
        <v>1055.24</v>
      </c>
      <c r="T610" s="11">
        <v>1055.24</v>
      </c>
      <c r="U610" s="11">
        <v>1055.24</v>
      </c>
      <c r="V610" s="11">
        <v>1055.24</v>
      </c>
      <c r="W610" s="11">
        <v>1055.24</v>
      </c>
      <c r="X610" s="11">
        <v>1055.24</v>
      </c>
      <c r="Y610" s="11">
        <v>1055.24</v>
      </c>
      <c r="Z610" s="11">
        <v>1055.24</v>
      </c>
      <c r="AA610" s="11">
        <v>1055.24</v>
      </c>
      <c r="AB610" s="17">
        <v>1055.24</v>
      </c>
      <c r="AC610" s="17"/>
      <c r="AD610" s="17"/>
      <c r="AE610" s="20"/>
    </row>
    <row r="611" spans="1:31" s="5" customFormat="1" ht="27" customHeight="1">
      <c r="A611" s="10">
        <v>610</v>
      </c>
      <c r="B611" s="12" t="s">
        <v>1281</v>
      </c>
      <c r="C611" s="12" t="s">
        <v>1282</v>
      </c>
      <c r="D611" s="12"/>
      <c r="E611" s="12">
        <v>45299.700451388897</v>
      </c>
      <c r="F611" s="78">
        <f t="shared" si="80"/>
        <v>45292</v>
      </c>
      <c r="G611" s="13" t="s">
        <v>1221</v>
      </c>
      <c r="H611" s="15" t="str">
        <f t="shared" si="81"/>
        <v>IPHONE15</v>
      </c>
      <c r="I611" s="13">
        <v>9999</v>
      </c>
      <c r="J611" s="84">
        <f t="shared" si="82"/>
        <v>0</v>
      </c>
      <c r="K611" s="84">
        <f t="shared" si="83"/>
        <v>0</v>
      </c>
      <c r="L611" s="84">
        <f t="shared" si="84"/>
        <v>0</v>
      </c>
      <c r="M611" s="84">
        <f t="shared" si="85"/>
        <v>1</v>
      </c>
      <c r="N611" s="84">
        <f t="shared" si="86"/>
        <v>0</v>
      </c>
      <c r="O611" s="84">
        <f t="shared" si="87"/>
        <v>0</v>
      </c>
      <c r="P611" s="15" t="str">
        <f t="shared" si="88"/>
        <v/>
      </c>
      <c r="Q611" s="7">
        <v>1074.8900000000001</v>
      </c>
      <c r="R611" s="11">
        <v>1074.8900000000001</v>
      </c>
      <c r="S611" s="11">
        <v>1074.8900000000001</v>
      </c>
      <c r="T611" s="11">
        <v>1074.8900000000001</v>
      </c>
      <c r="U611" s="11">
        <v>1074.8900000000001</v>
      </c>
      <c r="V611" s="11">
        <v>1074.8900000000001</v>
      </c>
      <c r="W611" s="11">
        <v>1074.8900000000001</v>
      </c>
      <c r="X611" s="11">
        <v>1074.8900000000001</v>
      </c>
      <c r="Y611" s="11">
        <v>1074.8900000000001</v>
      </c>
      <c r="Z611" s="11">
        <v>1074.8900000000001</v>
      </c>
      <c r="AA611" s="11">
        <v>1074.8900000000001</v>
      </c>
      <c r="AB611" s="11">
        <v>1074.8900000000001</v>
      </c>
      <c r="AC611" s="17">
        <v>1500</v>
      </c>
      <c r="AD611" s="17"/>
      <c r="AE611" s="20"/>
    </row>
    <row r="612" spans="1:31" s="5" customFormat="1" ht="27" customHeight="1">
      <c r="A612" s="10">
        <v>611</v>
      </c>
      <c r="B612" s="12" t="s">
        <v>1283</v>
      </c>
      <c r="C612" s="12" t="s">
        <v>1284</v>
      </c>
      <c r="D612" s="12"/>
      <c r="E612" s="12">
        <v>45299.712523148097</v>
      </c>
      <c r="F612" s="81">
        <f t="shared" si="80"/>
        <v>45292</v>
      </c>
      <c r="G612" s="63" t="s">
        <v>1285</v>
      </c>
      <c r="H612" s="15" t="str">
        <f t="shared" si="81"/>
        <v>其他</v>
      </c>
      <c r="I612" s="13">
        <v>3199</v>
      </c>
      <c r="J612" s="84">
        <f t="shared" si="82"/>
        <v>0</v>
      </c>
      <c r="K612" s="84">
        <f t="shared" si="83"/>
        <v>0</v>
      </c>
      <c r="L612" s="84">
        <f t="shared" si="84"/>
        <v>0</v>
      </c>
      <c r="M612" s="84">
        <f t="shared" si="85"/>
        <v>1</v>
      </c>
      <c r="N612" s="84">
        <f t="shared" si="86"/>
        <v>1</v>
      </c>
      <c r="O612" s="84">
        <f t="shared" si="87"/>
        <v>0</v>
      </c>
      <c r="P612" s="15">
        <f t="shared" si="88"/>
        <v>1631.4299999999998</v>
      </c>
      <c r="Q612" s="7">
        <v>207.94</v>
      </c>
      <c r="R612" s="11">
        <v>207.94</v>
      </c>
      <c r="S612" s="11">
        <v>207.94</v>
      </c>
      <c r="T612" s="11">
        <v>207.94</v>
      </c>
      <c r="U612" s="11">
        <v>207.94</v>
      </c>
      <c r="V612" s="11">
        <v>207.94</v>
      </c>
      <c r="W612" s="11">
        <v>207.94</v>
      </c>
      <c r="X612" s="11">
        <v>207.94</v>
      </c>
      <c r="Y612" s="11">
        <v>207.94</v>
      </c>
      <c r="Z612" s="11">
        <v>207.94</v>
      </c>
      <c r="AA612" s="11">
        <v>207.94</v>
      </c>
      <c r="AB612" s="11">
        <v>207.94</v>
      </c>
      <c r="AC612" s="17">
        <v>500</v>
      </c>
      <c r="AD612" s="17">
        <v>1631.49</v>
      </c>
      <c r="AE612" s="20"/>
    </row>
    <row r="613" spans="1:31" s="5" customFormat="1" ht="27" customHeight="1">
      <c r="A613" s="10">
        <v>612</v>
      </c>
      <c r="B613" s="12" t="s">
        <v>1286</v>
      </c>
      <c r="C613" s="12" t="s">
        <v>1287</v>
      </c>
      <c r="D613" s="12"/>
      <c r="E613" s="12">
        <v>45299.725775462997</v>
      </c>
      <c r="F613" s="78">
        <f t="shared" si="80"/>
        <v>45292</v>
      </c>
      <c r="G613" s="13" t="s">
        <v>1221</v>
      </c>
      <c r="H613" s="15" t="str">
        <f t="shared" si="81"/>
        <v>IPHONE15</v>
      </c>
      <c r="I613" s="13">
        <v>9999</v>
      </c>
      <c r="J613" s="84">
        <f t="shared" si="82"/>
        <v>0</v>
      </c>
      <c r="K613" s="84">
        <f t="shared" si="83"/>
        <v>0</v>
      </c>
      <c r="L613" s="84">
        <f t="shared" si="84"/>
        <v>1</v>
      </c>
      <c r="M613" s="84">
        <f t="shared" si="85"/>
        <v>0</v>
      </c>
      <c r="N613" s="84">
        <f t="shared" si="86"/>
        <v>1</v>
      </c>
      <c r="O613" s="84">
        <f t="shared" si="87"/>
        <v>0</v>
      </c>
      <c r="P613" s="15">
        <f t="shared" si="88"/>
        <v>4999.49</v>
      </c>
      <c r="Q613" s="7">
        <v>1</v>
      </c>
      <c r="R613" s="11">
        <v>718.02</v>
      </c>
      <c r="S613" s="11">
        <v>718.02</v>
      </c>
      <c r="T613" s="11">
        <v>718.02</v>
      </c>
      <c r="U613" s="11">
        <v>718.02</v>
      </c>
      <c r="V613" s="11">
        <v>718.02</v>
      </c>
      <c r="W613" s="11">
        <v>718.02</v>
      </c>
      <c r="X613" s="11">
        <v>718.02</v>
      </c>
      <c r="Y613" s="11">
        <v>718.02</v>
      </c>
      <c r="Z613" s="11">
        <v>718.02</v>
      </c>
      <c r="AA613" s="17">
        <v>718.02</v>
      </c>
      <c r="AB613" s="17">
        <v>718.02</v>
      </c>
      <c r="AC613" s="17"/>
      <c r="AD613" s="17">
        <v>4999.47</v>
      </c>
      <c r="AE613" s="20"/>
    </row>
    <row r="614" spans="1:31" s="5" customFormat="1" ht="27" customHeight="1">
      <c r="A614" s="10">
        <v>613</v>
      </c>
      <c r="B614" s="12" t="s">
        <v>1288</v>
      </c>
      <c r="C614" s="12" t="s">
        <v>1289</v>
      </c>
      <c r="D614" s="12"/>
      <c r="E614" s="12">
        <v>45299.509062500001</v>
      </c>
      <c r="F614" s="78">
        <f t="shared" si="80"/>
        <v>45292</v>
      </c>
      <c r="G614" s="13" t="s">
        <v>307</v>
      </c>
      <c r="H614" s="15" t="str">
        <f t="shared" si="81"/>
        <v>IPHONE15</v>
      </c>
      <c r="I614" s="13">
        <v>8999</v>
      </c>
      <c r="J614" s="84">
        <f t="shared" si="82"/>
        <v>0</v>
      </c>
      <c r="K614" s="84">
        <f t="shared" si="83"/>
        <v>0</v>
      </c>
      <c r="L614" s="84">
        <f t="shared" si="84"/>
        <v>0</v>
      </c>
      <c r="M614" s="84">
        <f t="shared" si="85"/>
        <v>0</v>
      </c>
      <c r="N614" s="84">
        <f t="shared" si="86"/>
        <v>0</v>
      </c>
      <c r="O614" s="84">
        <f t="shared" si="87"/>
        <v>0</v>
      </c>
      <c r="P614" s="15" t="str">
        <f t="shared" si="88"/>
        <v/>
      </c>
      <c r="Q614" s="7">
        <v>967.39</v>
      </c>
      <c r="R614" s="11">
        <v>967.39</v>
      </c>
      <c r="S614" s="11">
        <v>967.39</v>
      </c>
      <c r="T614" s="11">
        <v>967.39</v>
      </c>
      <c r="U614" s="11">
        <v>967.39</v>
      </c>
      <c r="V614" s="11">
        <v>967.39</v>
      </c>
      <c r="W614" s="11">
        <v>967.39</v>
      </c>
      <c r="X614" s="11">
        <v>967.39</v>
      </c>
      <c r="Y614" s="11">
        <v>967.39</v>
      </c>
      <c r="Z614" s="11">
        <v>967.39</v>
      </c>
      <c r="AA614" s="11">
        <v>967.39</v>
      </c>
      <c r="AB614" s="17">
        <v>967.39</v>
      </c>
      <c r="AC614" s="17"/>
      <c r="AD614" s="17"/>
      <c r="AE614" s="20"/>
    </row>
    <row r="615" spans="1:31" s="5" customFormat="1" ht="27" customHeight="1">
      <c r="A615" s="10">
        <v>614</v>
      </c>
      <c r="B615" s="12" t="s">
        <v>1290</v>
      </c>
      <c r="C615" s="12" t="s">
        <v>1291</v>
      </c>
      <c r="D615" s="12"/>
      <c r="E615" s="12">
        <v>45300.528726851902</v>
      </c>
      <c r="F615" s="78">
        <f t="shared" si="80"/>
        <v>45292</v>
      </c>
      <c r="G615" s="13" t="s">
        <v>307</v>
      </c>
      <c r="H615" s="15" t="str">
        <f t="shared" si="81"/>
        <v>IPHONE15</v>
      </c>
      <c r="I615" s="13">
        <v>8999</v>
      </c>
      <c r="J615" s="84">
        <f t="shared" si="82"/>
        <v>0</v>
      </c>
      <c r="K615" s="84">
        <f t="shared" si="83"/>
        <v>0</v>
      </c>
      <c r="L615" s="84">
        <f t="shared" si="84"/>
        <v>1</v>
      </c>
      <c r="M615" s="84">
        <f t="shared" si="85"/>
        <v>0</v>
      </c>
      <c r="N615" s="84">
        <f t="shared" si="86"/>
        <v>1</v>
      </c>
      <c r="O615" s="84">
        <f t="shared" si="87"/>
        <v>0</v>
      </c>
      <c r="P615" s="15">
        <f t="shared" si="88"/>
        <v>4499.510000000002</v>
      </c>
      <c r="Q615" s="7">
        <v>1</v>
      </c>
      <c r="R615" s="65">
        <v>646.20000000000005</v>
      </c>
      <c r="S615" s="65">
        <v>646.20000000000005</v>
      </c>
      <c r="T615" s="65">
        <v>646.20000000000005</v>
      </c>
      <c r="U615" s="65">
        <v>646.20000000000005</v>
      </c>
      <c r="V615" s="65">
        <v>646.20000000000005</v>
      </c>
      <c r="W615" s="65">
        <v>646.20000000000005</v>
      </c>
      <c r="X615" s="65">
        <v>646.20000000000005</v>
      </c>
      <c r="Y615" s="65">
        <v>646.20000000000005</v>
      </c>
      <c r="Z615" s="65">
        <v>646.20000000000005</v>
      </c>
      <c r="AA615" s="17">
        <v>646.20000000000005</v>
      </c>
      <c r="AB615" s="17">
        <v>646.20000000000005</v>
      </c>
      <c r="AC615" s="17"/>
      <c r="AD615" s="17">
        <v>4499.55</v>
      </c>
      <c r="AE615" s="20"/>
    </row>
    <row r="616" spans="1:31" s="5" customFormat="1" ht="27" customHeight="1">
      <c r="A616" s="10">
        <v>615</v>
      </c>
      <c r="B616" s="12" t="s">
        <v>1292</v>
      </c>
      <c r="C616" s="12" t="s">
        <v>1293</v>
      </c>
      <c r="D616" s="12"/>
      <c r="E616" s="12">
        <v>45300.544189814798</v>
      </c>
      <c r="F616" s="78">
        <f t="shared" si="80"/>
        <v>45292</v>
      </c>
      <c r="G616" s="13" t="s">
        <v>1221</v>
      </c>
      <c r="H616" s="15" t="str">
        <f t="shared" si="81"/>
        <v>IPHONE15</v>
      </c>
      <c r="I616" s="13">
        <v>9999</v>
      </c>
      <c r="J616" s="84">
        <f t="shared" si="82"/>
        <v>0</v>
      </c>
      <c r="K616" s="84">
        <f t="shared" si="83"/>
        <v>0</v>
      </c>
      <c r="L616" s="84">
        <f t="shared" si="84"/>
        <v>0</v>
      </c>
      <c r="M616" s="84">
        <f t="shared" si="85"/>
        <v>0</v>
      </c>
      <c r="N616" s="84">
        <f t="shared" si="86"/>
        <v>1</v>
      </c>
      <c r="O616" s="84">
        <f t="shared" si="87"/>
        <v>0</v>
      </c>
      <c r="P616" s="15">
        <f t="shared" si="88"/>
        <v>4999.4699999999993</v>
      </c>
      <c r="Q616" s="7">
        <v>658.27</v>
      </c>
      <c r="R616" s="11">
        <v>658.27</v>
      </c>
      <c r="S616" s="11">
        <v>658.27</v>
      </c>
      <c r="T616" s="11">
        <v>658.27</v>
      </c>
      <c r="U616" s="11">
        <v>658.27</v>
      </c>
      <c r="V616" s="11">
        <v>658.27</v>
      </c>
      <c r="W616" s="11">
        <v>658.27</v>
      </c>
      <c r="X616" s="11">
        <v>658.27</v>
      </c>
      <c r="Y616" s="11">
        <v>658.27</v>
      </c>
      <c r="Z616" s="11">
        <v>658.27</v>
      </c>
      <c r="AA616" s="11">
        <v>658.27</v>
      </c>
      <c r="AB616" s="7">
        <v>658.27</v>
      </c>
      <c r="AC616" s="17"/>
      <c r="AD616" s="17">
        <v>4999.47</v>
      </c>
      <c r="AE616" s="20"/>
    </row>
    <row r="617" spans="1:31" s="5" customFormat="1" ht="27" customHeight="1">
      <c r="A617" s="10">
        <v>616</v>
      </c>
      <c r="B617" s="12" t="s">
        <v>1294</v>
      </c>
      <c r="C617" s="12" t="s">
        <v>1295</v>
      </c>
      <c r="D617" s="12"/>
      <c r="E617" s="12">
        <v>45300.582858796297</v>
      </c>
      <c r="F617" s="78">
        <f t="shared" si="80"/>
        <v>45292</v>
      </c>
      <c r="G617" s="13" t="s">
        <v>1221</v>
      </c>
      <c r="H617" s="15" t="str">
        <f t="shared" si="81"/>
        <v>IPHONE15</v>
      </c>
      <c r="I617" s="13">
        <v>9999</v>
      </c>
      <c r="J617" s="84">
        <f t="shared" si="82"/>
        <v>0</v>
      </c>
      <c r="K617" s="84">
        <f t="shared" si="83"/>
        <v>0</v>
      </c>
      <c r="L617" s="84">
        <f t="shared" si="84"/>
        <v>1</v>
      </c>
      <c r="M617" s="84">
        <f t="shared" si="85"/>
        <v>0</v>
      </c>
      <c r="N617" s="84">
        <f t="shared" si="86"/>
        <v>1</v>
      </c>
      <c r="O617" s="84">
        <f t="shared" si="87"/>
        <v>0</v>
      </c>
      <c r="P617" s="15">
        <f t="shared" si="88"/>
        <v>4999.49</v>
      </c>
      <c r="Q617" s="7">
        <v>1</v>
      </c>
      <c r="R617" s="11">
        <v>718.02</v>
      </c>
      <c r="S617" s="11">
        <v>718.02</v>
      </c>
      <c r="T617" s="11">
        <v>718.02</v>
      </c>
      <c r="U617" s="11">
        <v>718.02</v>
      </c>
      <c r="V617" s="11">
        <v>718.02</v>
      </c>
      <c r="W617" s="11">
        <v>718.02</v>
      </c>
      <c r="X617" s="11">
        <v>718.02</v>
      </c>
      <c r="Y617" s="11">
        <v>718.02</v>
      </c>
      <c r="Z617" s="11">
        <v>718.02</v>
      </c>
      <c r="AA617" s="7">
        <v>718.02</v>
      </c>
      <c r="AB617" s="17">
        <v>718.02</v>
      </c>
      <c r="AC617" s="17"/>
      <c r="AD617" s="17">
        <v>4999.47</v>
      </c>
      <c r="AE617" s="20"/>
    </row>
    <row r="618" spans="1:31" s="5" customFormat="1" ht="27" customHeight="1">
      <c r="A618" s="10">
        <v>617</v>
      </c>
      <c r="B618" s="12" t="s">
        <v>1296</v>
      </c>
      <c r="C618" s="12" t="s">
        <v>1297</v>
      </c>
      <c r="D618" s="12"/>
      <c r="E618" s="12">
        <v>45300.606851851902</v>
      </c>
      <c r="F618" s="78">
        <f t="shared" si="80"/>
        <v>45292</v>
      </c>
      <c r="G618" s="13" t="s">
        <v>1221</v>
      </c>
      <c r="H618" s="15" t="str">
        <f t="shared" si="81"/>
        <v>IPHONE15</v>
      </c>
      <c r="I618" s="13">
        <v>9999</v>
      </c>
      <c r="J618" s="84">
        <f t="shared" si="82"/>
        <v>0</v>
      </c>
      <c r="K618" s="84">
        <f t="shared" si="83"/>
        <v>0</v>
      </c>
      <c r="L618" s="84">
        <f t="shared" si="84"/>
        <v>1</v>
      </c>
      <c r="M618" s="84">
        <f t="shared" si="85"/>
        <v>0</v>
      </c>
      <c r="N618" s="84">
        <f t="shared" si="86"/>
        <v>1</v>
      </c>
      <c r="O618" s="84">
        <f t="shared" si="87"/>
        <v>0</v>
      </c>
      <c r="P618" s="15">
        <f t="shared" si="88"/>
        <v>4999.49</v>
      </c>
      <c r="Q618" s="7">
        <v>1</v>
      </c>
      <c r="R618" s="11">
        <v>718.02</v>
      </c>
      <c r="S618" s="11">
        <v>718.02</v>
      </c>
      <c r="T618" s="11">
        <v>718.02</v>
      </c>
      <c r="U618" s="11">
        <v>718.02</v>
      </c>
      <c r="V618" s="11">
        <v>718.02</v>
      </c>
      <c r="W618" s="11">
        <v>718.02</v>
      </c>
      <c r="X618" s="11">
        <v>718.02</v>
      </c>
      <c r="Y618" s="11">
        <v>718.02</v>
      </c>
      <c r="Z618" s="11">
        <v>718.02</v>
      </c>
      <c r="AA618" s="7">
        <v>718.02</v>
      </c>
      <c r="AB618" s="17">
        <v>718.02</v>
      </c>
      <c r="AC618" s="17"/>
      <c r="AD618" s="17">
        <v>4999.47</v>
      </c>
      <c r="AE618" s="20"/>
    </row>
    <row r="619" spans="1:31" s="5" customFormat="1" ht="27" customHeight="1">
      <c r="A619" s="10">
        <v>618</v>
      </c>
      <c r="B619" s="12" t="s">
        <v>1298</v>
      </c>
      <c r="C619" s="12" t="s">
        <v>1299</v>
      </c>
      <c r="D619" s="12"/>
      <c r="E619" s="12">
        <v>45300.609317129602</v>
      </c>
      <c r="F619" s="78">
        <f t="shared" si="80"/>
        <v>45292</v>
      </c>
      <c r="G619" s="13" t="s">
        <v>1221</v>
      </c>
      <c r="H619" s="15" t="str">
        <f t="shared" si="81"/>
        <v>IPHONE15</v>
      </c>
      <c r="I619" s="13">
        <v>9999</v>
      </c>
      <c r="J619" s="84">
        <f t="shared" si="82"/>
        <v>0</v>
      </c>
      <c r="K619" s="84">
        <f t="shared" si="83"/>
        <v>0</v>
      </c>
      <c r="L619" s="84">
        <f t="shared" si="84"/>
        <v>0</v>
      </c>
      <c r="M619" s="84">
        <f t="shared" si="85"/>
        <v>0</v>
      </c>
      <c r="N619" s="84">
        <f t="shared" si="86"/>
        <v>0</v>
      </c>
      <c r="O619" s="84">
        <f t="shared" si="87"/>
        <v>0</v>
      </c>
      <c r="P619" s="15" t="str">
        <f t="shared" si="88"/>
        <v/>
      </c>
      <c r="Q619" s="7">
        <v>1074.8900000000001</v>
      </c>
      <c r="R619" s="11">
        <v>1074.8900000000001</v>
      </c>
      <c r="S619" s="11">
        <v>1074.8900000000001</v>
      </c>
      <c r="T619" s="11">
        <v>1074.8900000000001</v>
      </c>
      <c r="U619" s="11">
        <v>1074.8900000000001</v>
      </c>
      <c r="V619" s="11">
        <v>1074.8900000000001</v>
      </c>
      <c r="W619" s="11">
        <v>1074.8900000000001</v>
      </c>
      <c r="X619" s="11">
        <v>1074.8900000000001</v>
      </c>
      <c r="Y619" s="11">
        <v>1074.8900000000001</v>
      </c>
      <c r="Z619" s="11">
        <v>1074.8900000000001</v>
      </c>
      <c r="AA619" s="11">
        <v>1074.8900000000001</v>
      </c>
      <c r="AB619" s="7">
        <v>1074.8900000000001</v>
      </c>
      <c r="AC619" s="17"/>
      <c r="AD619" s="17"/>
      <c r="AE619" s="20"/>
    </row>
    <row r="620" spans="1:31" s="5" customFormat="1" ht="27" customHeight="1">
      <c r="A620" s="10">
        <v>619</v>
      </c>
      <c r="B620" s="12" t="s">
        <v>1300</v>
      </c>
      <c r="C620" s="12" t="s">
        <v>1301</v>
      </c>
      <c r="D620" s="12"/>
      <c r="E620" s="12">
        <v>45300.616886574098</v>
      </c>
      <c r="F620" s="78">
        <f t="shared" si="80"/>
        <v>45292</v>
      </c>
      <c r="G620" s="13" t="s">
        <v>1221</v>
      </c>
      <c r="H620" s="15" t="str">
        <f t="shared" si="81"/>
        <v>IPHONE15</v>
      </c>
      <c r="I620" s="13">
        <v>9999</v>
      </c>
      <c r="J620" s="84">
        <f t="shared" si="82"/>
        <v>0</v>
      </c>
      <c r="K620" s="84">
        <f t="shared" si="83"/>
        <v>0</v>
      </c>
      <c r="L620" s="84">
        <f t="shared" si="84"/>
        <v>0</v>
      </c>
      <c r="M620" s="84">
        <f t="shared" si="85"/>
        <v>0</v>
      </c>
      <c r="N620" s="84">
        <f t="shared" si="86"/>
        <v>0</v>
      </c>
      <c r="O620" s="84">
        <f t="shared" si="87"/>
        <v>0</v>
      </c>
      <c r="P620" s="15" t="str">
        <f t="shared" si="88"/>
        <v/>
      </c>
      <c r="Q620" s="64">
        <v>107.49</v>
      </c>
      <c r="R620" s="11">
        <v>1162.8399999999999</v>
      </c>
      <c r="S620" s="11">
        <v>1162.8399999999999</v>
      </c>
      <c r="T620" s="11">
        <v>1162.8399999999999</v>
      </c>
      <c r="U620" s="11">
        <v>1162.8399999999999</v>
      </c>
      <c r="V620" s="11">
        <v>1162.8399999999999</v>
      </c>
      <c r="W620" s="11">
        <v>1162.8399999999999</v>
      </c>
      <c r="X620" s="11">
        <v>1162.8399999999999</v>
      </c>
      <c r="Y620" s="11">
        <v>1162.8399999999999</v>
      </c>
      <c r="Z620" s="11">
        <v>1162.8399999999999</v>
      </c>
      <c r="AA620" s="11">
        <v>1162.8399999999999</v>
      </c>
      <c r="AB620" s="11">
        <v>1162.8399999999999</v>
      </c>
      <c r="AC620" s="17"/>
      <c r="AD620" s="17"/>
      <c r="AE620" s="20"/>
    </row>
    <row r="621" spans="1:31" s="5" customFormat="1" ht="27" customHeight="1">
      <c r="A621" s="10">
        <v>620</v>
      </c>
      <c r="B621" s="12" t="s">
        <v>1302</v>
      </c>
      <c r="C621" s="12" t="s">
        <v>1303</v>
      </c>
      <c r="D621" s="12"/>
      <c r="E621" s="12">
        <v>45300.618009259299</v>
      </c>
      <c r="F621" s="78">
        <f t="shared" si="80"/>
        <v>45292</v>
      </c>
      <c r="G621" s="13" t="s">
        <v>1221</v>
      </c>
      <c r="H621" s="15" t="str">
        <f t="shared" si="81"/>
        <v>IPHONE15</v>
      </c>
      <c r="I621" s="13">
        <v>9999</v>
      </c>
      <c r="J621" s="84">
        <f t="shared" si="82"/>
        <v>0</v>
      </c>
      <c r="K621" s="84">
        <f t="shared" si="83"/>
        <v>0</v>
      </c>
      <c r="L621" s="84">
        <f t="shared" si="84"/>
        <v>0</v>
      </c>
      <c r="M621" s="84">
        <f t="shared" si="85"/>
        <v>0</v>
      </c>
      <c r="N621" s="84">
        <f t="shared" si="86"/>
        <v>0</v>
      </c>
      <c r="O621" s="84">
        <f t="shared" si="87"/>
        <v>0</v>
      </c>
      <c r="P621" s="15" t="str">
        <f t="shared" si="88"/>
        <v/>
      </c>
      <c r="Q621" s="7">
        <v>1074.8900000000001</v>
      </c>
      <c r="R621" s="11">
        <v>1074.8900000000001</v>
      </c>
      <c r="S621" s="11">
        <v>1074.8900000000001</v>
      </c>
      <c r="T621" s="11">
        <v>1074.8900000000001</v>
      </c>
      <c r="U621" s="11">
        <v>1074.8900000000001</v>
      </c>
      <c r="V621" s="11">
        <v>1074.8900000000001</v>
      </c>
      <c r="W621" s="11">
        <v>1074.8900000000001</v>
      </c>
      <c r="X621" s="11">
        <v>1074.8900000000001</v>
      </c>
      <c r="Y621" s="11">
        <v>1074.8900000000001</v>
      </c>
      <c r="Z621" s="11">
        <v>1074.8900000000001</v>
      </c>
      <c r="AA621" s="11">
        <v>1074.8900000000001</v>
      </c>
      <c r="AB621" s="11">
        <v>1074.8900000000001</v>
      </c>
      <c r="AC621" s="17"/>
      <c r="AD621" s="17"/>
      <c r="AE621" s="20"/>
    </row>
    <row r="622" spans="1:31" s="5" customFormat="1" ht="27" customHeight="1">
      <c r="A622" s="10">
        <v>621</v>
      </c>
      <c r="B622" s="12" t="s">
        <v>1304</v>
      </c>
      <c r="C622" s="12" t="s">
        <v>1305</v>
      </c>
      <c r="D622" s="12"/>
      <c r="E622" s="12">
        <v>45300.621157407397</v>
      </c>
      <c r="F622" s="78">
        <f t="shared" si="80"/>
        <v>45292</v>
      </c>
      <c r="G622" s="13" t="s">
        <v>307</v>
      </c>
      <c r="H622" s="15" t="str">
        <f t="shared" si="81"/>
        <v>IPHONE15</v>
      </c>
      <c r="I622" s="13">
        <v>7999</v>
      </c>
      <c r="J622" s="84">
        <f t="shared" si="82"/>
        <v>0</v>
      </c>
      <c r="K622" s="84">
        <f t="shared" si="83"/>
        <v>0</v>
      </c>
      <c r="L622" s="84">
        <f t="shared" si="84"/>
        <v>0</v>
      </c>
      <c r="M622" s="84">
        <f t="shared" si="85"/>
        <v>0</v>
      </c>
      <c r="N622" s="84">
        <f t="shared" si="86"/>
        <v>0</v>
      </c>
      <c r="O622" s="84">
        <f t="shared" si="87"/>
        <v>0</v>
      </c>
      <c r="P622" s="15" t="str">
        <f t="shared" si="88"/>
        <v/>
      </c>
      <c r="Q622" s="7">
        <v>859.89</v>
      </c>
      <c r="R622" s="11">
        <v>859.89</v>
      </c>
      <c r="S622" s="11">
        <v>859.89</v>
      </c>
      <c r="T622" s="11">
        <v>859.89</v>
      </c>
      <c r="U622" s="11">
        <v>859.89</v>
      </c>
      <c r="V622" s="11">
        <v>859.89</v>
      </c>
      <c r="W622" s="11">
        <v>859.89</v>
      </c>
      <c r="X622" s="11">
        <v>859.89</v>
      </c>
      <c r="Y622" s="11">
        <v>859.89</v>
      </c>
      <c r="Z622" s="11">
        <v>859.89</v>
      </c>
      <c r="AA622" s="11">
        <v>859.89</v>
      </c>
      <c r="AB622" s="7">
        <v>859.89</v>
      </c>
      <c r="AC622" s="17"/>
      <c r="AD622" s="17"/>
      <c r="AE622" s="20"/>
    </row>
    <row r="623" spans="1:31" s="5" customFormat="1" ht="27" customHeight="1">
      <c r="A623" s="10">
        <v>622</v>
      </c>
      <c r="B623" s="12" t="s">
        <v>1306</v>
      </c>
      <c r="C623" s="12" t="s">
        <v>1307</v>
      </c>
      <c r="D623" s="12"/>
      <c r="E623" s="12">
        <v>45300.668275463002</v>
      </c>
      <c r="F623" s="78">
        <f t="shared" si="80"/>
        <v>45292</v>
      </c>
      <c r="G623" s="13" t="s">
        <v>1221</v>
      </c>
      <c r="H623" s="15" t="str">
        <f t="shared" si="81"/>
        <v>IPHONE15</v>
      </c>
      <c r="I623" s="13">
        <v>9999</v>
      </c>
      <c r="J623" s="84">
        <f t="shared" si="82"/>
        <v>0</v>
      </c>
      <c r="K623" s="84">
        <f t="shared" si="83"/>
        <v>0</v>
      </c>
      <c r="L623" s="84">
        <f t="shared" si="84"/>
        <v>0</v>
      </c>
      <c r="M623" s="84">
        <f t="shared" si="85"/>
        <v>0</v>
      </c>
      <c r="N623" s="84">
        <f t="shared" si="86"/>
        <v>1</v>
      </c>
      <c r="O623" s="84">
        <f t="shared" si="87"/>
        <v>0</v>
      </c>
      <c r="P623" s="15">
        <f t="shared" si="88"/>
        <v>4999.4699999999993</v>
      </c>
      <c r="Q623" s="7">
        <v>658.27</v>
      </c>
      <c r="R623" s="11">
        <v>658.27</v>
      </c>
      <c r="S623" s="11">
        <v>658.27</v>
      </c>
      <c r="T623" s="11">
        <v>658.27</v>
      </c>
      <c r="U623" s="11">
        <v>658.27</v>
      </c>
      <c r="V623" s="11">
        <v>658.27</v>
      </c>
      <c r="W623" s="11">
        <v>658.27</v>
      </c>
      <c r="X623" s="11">
        <v>658.27</v>
      </c>
      <c r="Y623" s="11">
        <v>658.27</v>
      </c>
      <c r="Z623" s="11">
        <v>658.27</v>
      </c>
      <c r="AA623" s="11">
        <v>658.27</v>
      </c>
      <c r="AB623" s="17">
        <v>658.27</v>
      </c>
      <c r="AC623" s="17"/>
      <c r="AD623" s="17">
        <v>4999.47</v>
      </c>
      <c r="AE623" s="20"/>
    </row>
    <row r="624" spans="1:31" s="5" customFormat="1" ht="27" customHeight="1">
      <c r="A624" s="10">
        <v>623</v>
      </c>
      <c r="B624" s="12" t="s">
        <v>1308</v>
      </c>
      <c r="C624" s="12" t="s">
        <v>1309</v>
      </c>
      <c r="D624" s="12"/>
      <c r="E624" s="12">
        <v>45300.694537037001</v>
      </c>
      <c r="F624" s="78">
        <f t="shared" si="80"/>
        <v>45292</v>
      </c>
      <c r="G624" s="13" t="s">
        <v>307</v>
      </c>
      <c r="H624" s="15" t="str">
        <f t="shared" si="81"/>
        <v>IPHONE15</v>
      </c>
      <c r="I624" s="13">
        <v>8999</v>
      </c>
      <c r="J624" s="84">
        <f t="shared" si="82"/>
        <v>0</v>
      </c>
      <c r="K624" s="84">
        <f t="shared" si="83"/>
        <v>0</v>
      </c>
      <c r="L624" s="84">
        <f t="shared" si="84"/>
        <v>1</v>
      </c>
      <c r="M624" s="84">
        <f t="shared" si="85"/>
        <v>0</v>
      </c>
      <c r="N624" s="84">
        <f t="shared" si="86"/>
        <v>1</v>
      </c>
      <c r="O624" s="84">
        <f t="shared" si="87"/>
        <v>0</v>
      </c>
      <c r="P624" s="15">
        <f t="shared" si="88"/>
        <v>4499.510000000002</v>
      </c>
      <c r="Q624" s="7">
        <v>1</v>
      </c>
      <c r="R624" s="65">
        <v>646.20000000000005</v>
      </c>
      <c r="S624" s="65">
        <v>646.20000000000005</v>
      </c>
      <c r="T624" s="65">
        <v>646.20000000000005</v>
      </c>
      <c r="U624" s="65">
        <v>646.20000000000005</v>
      </c>
      <c r="V624" s="65">
        <v>646.20000000000005</v>
      </c>
      <c r="W624" s="65">
        <v>646.20000000000005</v>
      </c>
      <c r="X624" s="65">
        <v>646.20000000000005</v>
      </c>
      <c r="Y624" s="65">
        <v>646.20000000000005</v>
      </c>
      <c r="Z624" s="65">
        <v>646.20000000000005</v>
      </c>
      <c r="AA624" s="65">
        <v>646.20000000000005</v>
      </c>
      <c r="AB624" s="7">
        <v>646.20000000000005</v>
      </c>
      <c r="AC624" s="17"/>
      <c r="AD624" s="17">
        <v>4499.55</v>
      </c>
      <c r="AE624" s="20"/>
    </row>
    <row r="625" spans="1:31" s="5" customFormat="1" ht="27" customHeight="1">
      <c r="A625" s="10">
        <v>624</v>
      </c>
      <c r="B625" s="12" t="s">
        <v>1310</v>
      </c>
      <c r="C625" s="12" t="s">
        <v>1311</v>
      </c>
      <c r="D625" s="12"/>
      <c r="E625" s="12">
        <v>45300.6096412037</v>
      </c>
      <c r="F625" s="78">
        <f t="shared" si="80"/>
        <v>45292</v>
      </c>
      <c r="G625" s="13" t="s">
        <v>1221</v>
      </c>
      <c r="H625" s="15" t="str">
        <f t="shared" si="81"/>
        <v>IPHONE15</v>
      </c>
      <c r="I625" s="13">
        <v>9999</v>
      </c>
      <c r="J625" s="84">
        <f t="shared" si="82"/>
        <v>0</v>
      </c>
      <c r="K625" s="84">
        <f t="shared" si="83"/>
        <v>0</v>
      </c>
      <c r="L625" s="84">
        <f t="shared" si="84"/>
        <v>0</v>
      </c>
      <c r="M625" s="84">
        <f t="shared" si="85"/>
        <v>0</v>
      </c>
      <c r="N625" s="84">
        <f t="shared" si="86"/>
        <v>1</v>
      </c>
      <c r="O625" s="84">
        <f t="shared" si="87"/>
        <v>0</v>
      </c>
      <c r="P625" s="15">
        <f t="shared" si="88"/>
        <v>4999.4699999999993</v>
      </c>
      <c r="Q625" s="7">
        <v>658.27</v>
      </c>
      <c r="R625" s="65">
        <v>658.27</v>
      </c>
      <c r="S625" s="65">
        <v>658.27</v>
      </c>
      <c r="T625" s="65">
        <v>658.27</v>
      </c>
      <c r="U625" s="65">
        <v>658.27</v>
      </c>
      <c r="V625" s="65">
        <v>658.27</v>
      </c>
      <c r="W625" s="65">
        <v>658.27</v>
      </c>
      <c r="X625" s="65">
        <v>658.27</v>
      </c>
      <c r="Y625" s="65">
        <v>658.27</v>
      </c>
      <c r="Z625" s="65">
        <v>658.27</v>
      </c>
      <c r="AA625" s="65">
        <v>658.27</v>
      </c>
      <c r="AB625" s="7">
        <v>658.27</v>
      </c>
      <c r="AC625" s="17"/>
      <c r="AD625" s="17">
        <v>4999.47</v>
      </c>
      <c r="AE625" s="20"/>
    </row>
    <row r="626" spans="1:31" s="5" customFormat="1" ht="27" customHeight="1">
      <c r="A626" s="10">
        <v>625</v>
      </c>
      <c r="B626" s="12" t="s">
        <v>1312</v>
      </c>
      <c r="C626" s="12" t="s">
        <v>1313</v>
      </c>
      <c r="D626" s="12"/>
      <c r="E626" s="12">
        <v>45300.636423611097</v>
      </c>
      <c r="F626" s="78">
        <f t="shared" si="80"/>
        <v>45292</v>
      </c>
      <c r="G626" s="13" t="s">
        <v>1221</v>
      </c>
      <c r="H626" s="15" t="str">
        <f t="shared" si="81"/>
        <v>IPHONE15</v>
      </c>
      <c r="I626" s="13">
        <v>9999</v>
      </c>
      <c r="J626" s="84">
        <f t="shared" si="82"/>
        <v>0</v>
      </c>
      <c r="K626" s="84">
        <f t="shared" si="83"/>
        <v>0</v>
      </c>
      <c r="L626" s="84">
        <f t="shared" si="84"/>
        <v>0</v>
      </c>
      <c r="M626" s="84">
        <f t="shared" si="85"/>
        <v>1</v>
      </c>
      <c r="N626" s="84">
        <f t="shared" si="86"/>
        <v>1</v>
      </c>
      <c r="O626" s="84">
        <f t="shared" si="87"/>
        <v>0</v>
      </c>
      <c r="P626" s="15">
        <f t="shared" si="88"/>
        <v>4999.4699999999993</v>
      </c>
      <c r="Q626" s="7">
        <v>658.27</v>
      </c>
      <c r="R626" s="11">
        <v>658.27</v>
      </c>
      <c r="S626" s="11">
        <v>658.27</v>
      </c>
      <c r="T626" s="11">
        <v>658.27</v>
      </c>
      <c r="U626" s="11">
        <v>658.27</v>
      </c>
      <c r="V626" s="11">
        <v>658.27</v>
      </c>
      <c r="W626" s="11">
        <v>658.27</v>
      </c>
      <c r="X626" s="11">
        <v>658.27</v>
      </c>
      <c r="Y626" s="11">
        <v>658.27</v>
      </c>
      <c r="Z626" s="11">
        <v>658.27</v>
      </c>
      <c r="AA626" s="11">
        <v>658.27</v>
      </c>
      <c r="AB626" s="11">
        <v>658.27</v>
      </c>
      <c r="AC626" s="17">
        <v>2000</v>
      </c>
      <c r="AD626" s="17">
        <v>4999.47</v>
      </c>
      <c r="AE626" s="20"/>
    </row>
    <row r="627" spans="1:31" s="5" customFormat="1" ht="27" customHeight="1">
      <c r="A627" s="10">
        <v>626</v>
      </c>
      <c r="B627" s="12" t="s">
        <v>1314</v>
      </c>
      <c r="C627" s="12" t="s">
        <v>1315</v>
      </c>
      <c r="D627" s="12"/>
      <c r="E627" s="12">
        <v>45301.360300925902</v>
      </c>
      <c r="F627" s="78">
        <f t="shared" si="80"/>
        <v>45292</v>
      </c>
      <c r="G627" s="13" t="s">
        <v>1221</v>
      </c>
      <c r="H627" s="15" t="str">
        <f t="shared" si="81"/>
        <v>IPHONE15</v>
      </c>
      <c r="I627" s="13">
        <v>9999</v>
      </c>
      <c r="J627" s="84">
        <f t="shared" si="82"/>
        <v>0</v>
      </c>
      <c r="K627" s="84">
        <f t="shared" si="83"/>
        <v>0</v>
      </c>
      <c r="L627" s="84">
        <f t="shared" si="84"/>
        <v>0</v>
      </c>
      <c r="M627" s="84">
        <f t="shared" si="85"/>
        <v>1</v>
      </c>
      <c r="N627" s="84">
        <f t="shared" si="86"/>
        <v>0</v>
      </c>
      <c r="O627" s="84">
        <f t="shared" si="87"/>
        <v>0</v>
      </c>
      <c r="P627" s="15" t="str">
        <f t="shared" si="88"/>
        <v/>
      </c>
      <c r="Q627" s="7">
        <v>1074.8900000000001</v>
      </c>
      <c r="R627" s="11">
        <v>1074.8900000000001</v>
      </c>
      <c r="S627" s="11">
        <v>1074.8900000000001</v>
      </c>
      <c r="T627" s="11">
        <v>1074.8900000000001</v>
      </c>
      <c r="U627" s="11">
        <v>1074.8900000000001</v>
      </c>
      <c r="V627" s="11">
        <v>1074.8900000000001</v>
      </c>
      <c r="W627" s="11">
        <v>1074.8900000000001</v>
      </c>
      <c r="X627" s="11">
        <v>1074.8900000000001</v>
      </c>
      <c r="Y627" s="11">
        <v>1074.8900000000001</v>
      </c>
      <c r="Z627" s="11">
        <v>1074.8900000000001</v>
      </c>
      <c r="AA627" s="11">
        <v>1074.8900000000001</v>
      </c>
      <c r="AB627" s="11">
        <v>1074.8900000000001</v>
      </c>
      <c r="AC627" s="17">
        <v>1500</v>
      </c>
      <c r="AD627" s="17"/>
      <c r="AE627" s="20"/>
    </row>
    <row r="628" spans="1:31" s="5" customFormat="1" ht="27" customHeight="1">
      <c r="A628" s="10">
        <v>627</v>
      </c>
      <c r="B628" s="12" t="s">
        <v>1316</v>
      </c>
      <c r="C628" s="12" t="s">
        <v>1317</v>
      </c>
      <c r="D628" s="12"/>
      <c r="E628" s="12">
        <v>45301.409641203703</v>
      </c>
      <c r="F628" s="78">
        <f t="shared" si="80"/>
        <v>45292</v>
      </c>
      <c r="G628" s="13" t="s">
        <v>1221</v>
      </c>
      <c r="H628" s="15" t="str">
        <f t="shared" si="81"/>
        <v>IPHONE15</v>
      </c>
      <c r="I628" s="13">
        <v>9999</v>
      </c>
      <c r="J628" s="84">
        <f t="shared" si="82"/>
        <v>0</v>
      </c>
      <c r="K628" s="84">
        <f t="shared" si="83"/>
        <v>0</v>
      </c>
      <c r="L628" s="84">
        <f t="shared" si="84"/>
        <v>1</v>
      </c>
      <c r="M628" s="84">
        <f t="shared" si="85"/>
        <v>0</v>
      </c>
      <c r="N628" s="84">
        <f t="shared" si="86"/>
        <v>1</v>
      </c>
      <c r="O628" s="84">
        <f t="shared" si="87"/>
        <v>0</v>
      </c>
      <c r="P628" s="15">
        <f t="shared" si="88"/>
        <v>4999.49</v>
      </c>
      <c r="Q628" s="7">
        <v>1</v>
      </c>
      <c r="R628" s="11">
        <v>718.02</v>
      </c>
      <c r="S628" s="11">
        <v>718.02</v>
      </c>
      <c r="T628" s="11">
        <v>718.02</v>
      </c>
      <c r="U628" s="11">
        <v>718.02</v>
      </c>
      <c r="V628" s="11">
        <v>718.02</v>
      </c>
      <c r="W628" s="11">
        <v>718.02</v>
      </c>
      <c r="X628" s="11">
        <v>718.02</v>
      </c>
      <c r="Y628" s="11">
        <v>718.02</v>
      </c>
      <c r="Z628" s="11">
        <v>718.02</v>
      </c>
      <c r="AA628" s="7">
        <v>718.02</v>
      </c>
      <c r="AB628" s="7">
        <v>718.02</v>
      </c>
      <c r="AC628" s="17"/>
      <c r="AD628" s="17">
        <v>4999.47</v>
      </c>
      <c r="AE628" s="20"/>
    </row>
    <row r="629" spans="1:31" s="5" customFormat="1" ht="27" customHeight="1">
      <c r="A629" s="10">
        <v>628</v>
      </c>
      <c r="B629" s="12" t="s">
        <v>1318</v>
      </c>
      <c r="C629" s="12" t="s">
        <v>1319</v>
      </c>
      <c r="D629" s="12"/>
      <c r="E629" s="12">
        <v>45301.5002662037</v>
      </c>
      <c r="F629" s="78">
        <f t="shared" si="80"/>
        <v>45292</v>
      </c>
      <c r="G629" s="13" t="s">
        <v>1221</v>
      </c>
      <c r="H629" s="15" t="str">
        <f t="shared" si="81"/>
        <v>IPHONE15</v>
      </c>
      <c r="I629" s="13">
        <v>9999</v>
      </c>
      <c r="J629" s="84">
        <f t="shared" si="82"/>
        <v>0</v>
      </c>
      <c r="K629" s="84">
        <f t="shared" si="83"/>
        <v>0</v>
      </c>
      <c r="L629" s="84">
        <f t="shared" si="84"/>
        <v>1</v>
      </c>
      <c r="M629" s="84">
        <f t="shared" si="85"/>
        <v>0</v>
      </c>
      <c r="N629" s="84">
        <f t="shared" si="86"/>
        <v>0</v>
      </c>
      <c r="O629" s="84">
        <f t="shared" si="87"/>
        <v>0</v>
      </c>
      <c r="P629" s="15" t="str">
        <f t="shared" si="88"/>
        <v/>
      </c>
      <c r="Q629" s="7">
        <v>1</v>
      </c>
      <c r="R629" s="13">
        <v>1172.52</v>
      </c>
      <c r="S629" s="11">
        <v>1172.52</v>
      </c>
      <c r="T629" s="11">
        <v>1172.52</v>
      </c>
      <c r="U629" s="11">
        <v>1172.52</v>
      </c>
      <c r="V629" s="11">
        <v>1172.52</v>
      </c>
      <c r="W629" s="11">
        <v>1172.52</v>
      </c>
      <c r="X629" s="11">
        <v>1172.52</v>
      </c>
      <c r="Y629" s="11">
        <v>1172.52</v>
      </c>
      <c r="Z629" s="11">
        <v>1172.52</v>
      </c>
      <c r="AA629" s="11">
        <v>1172.52</v>
      </c>
      <c r="AB629" s="7">
        <v>1172.52</v>
      </c>
      <c r="AC629" s="17"/>
      <c r="AD629" s="17"/>
      <c r="AE629" s="20"/>
    </row>
    <row r="630" spans="1:31" s="5" customFormat="1" ht="27" customHeight="1">
      <c r="A630" s="10">
        <v>629</v>
      </c>
      <c r="B630" s="12" t="s">
        <v>1320</v>
      </c>
      <c r="C630" s="12" t="s">
        <v>1321</v>
      </c>
      <c r="D630" s="12"/>
      <c r="E630" s="12">
        <v>45301.506655092599</v>
      </c>
      <c r="F630" s="78">
        <f t="shared" si="80"/>
        <v>45292</v>
      </c>
      <c r="G630" s="13" t="s">
        <v>1221</v>
      </c>
      <c r="H630" s="15" t="str">
        <f t="shared" si="81"/>
        <v>IPHONE15</v>
      </c>
      <c r="I630" s="13">
        <v>9999</v>
      </c>
      <c r="J630" s="84">
        <f t="shared" si="82"/>
        <v>0</v>
      </c>
      <c r="K630" s="84">
        <f t="shared" si="83"/>
        <v>0</v>
      </c>
      <c r="L630" s="84">
        <f t="shared" si="84"/>
        <v>1</v>
      </c>
      <c r="M630" s="84">
        <f t="shared" si="85"/>
        <v>0</v>
      </c>
      <c r="N630" s="84">
        <f t="shared" si="86"/>
        <v>0</v>
      </c>
      <c r="O630" s="84">
        <f t="shared" si="87"/>
        <v>0</v>
      </c>
      <c r="P630" s="15" t="str">
        <f t="shared" si="88"/>
        <v/>
      </c>
      <c r="Q630" s="7">
        <v>1</v>
      </c>
      <c r="R630" s="13">
        <v>1172.52</v>
      </c>
      <c r="S630" s="11">
        <v>1172.52</v>
      </c>
      <c r="T630" s="11">
        <v>1172.52</v>
      </c>
      <c r="U630" s="11">
        <v>1172.52</v>
      </c>
      <c r="V630" s="11">
        <v>1172.52</v>
      </c>
      <c r="W630" s="11">
        <v>1172.52</v>
      </c>
      <c r="X630" s="11">
        <v>1172.52</v>
      </c>
      <c r="Y630" s="11">
        <v>1172.52</v>
      </c>
      <c r="Z630" s="11">
        <v>1172.52</v>
      </c>
      <c r="AA630" s="7">
        <v>1172.52</v>
      </c>
      <c r="AB630" s="7">
        <v>1172.52</v>
      </c>
      <c r="AC630" s="17"/>
      <c r="AD630" s="17"/>
      <c r="AE630" s="20"/>
    </row>
    <row r="631" spans="1:31" s="5" customFormat="1" ht="27" customHeight="1">
      <c r="A631" s="10">
        <v>630</v>
      </c>
      <c r="B631" s="12" t="s">
        <v>1322</v>
      </c>
      <c r="C631" s="12" t="s">
        <v>1323</v>
      </c>
      <c r="D631" s="12"/>
      <c r="E631" s="12">
        <v>45301.564444444397</v>
      </c>
      <c r="F631" s="78">
        <f t="shared" si="80"/>
        <v>45292</v>
      </c>
      <c r="G631" s="13" t="s">
        <v>1221</v>
      </c>
      <c r="H631" s="15" t="str">
        <f t="shared" si="81"/>
        <v>IPHONE15</v>
      </c>
      <c r="I631" s="13">
        <v>9999</v>
      </c>
      <c r="J631" s="84">
        <f t="shared" si="82"/>
        <v>0</v>
      </c>
      <c r="K631" s="84">
        <f t="shared" si="83"/>
        <v>0</v>
      </c>
      <c r="L631" s="84">
        <f t="shared" si="84"/>
        <v>0</v>
      </c>
      <c r="M631" s="84">
        <f t="shared" si="85"/>
        <v>0</v>
      </c>
      <c r="N631" s="84">
        <f t="shared" si="86"/>
        <v>1</v>
      </c>
      <c r="O631" s="84">
        <f t="shared" si="87"/>
        <v>0</v>
      </c>
      <c r="P631" s="15">
        <f t="shared" si="88"/>
        <v>4999.4699999999993</v>
      </c>
      <c r="Q631" s="7">
        <v>658.27</v>
      </c>
      <c r="R631" s="13">
        <v>658.27</v>
      </c>
      <c r="S631" s="13">
        <v>658.27</v>
      </c>
      <c r="T631" s="13">
        <v>658.27</v>
      </c>
      <c r="U631" s="13">
        <v>658.27</v>
      </c>
      <c r="V631" s="13">
        <v>658.27</v>
      </c>
      <c r="W631" s="13">
        <v>658.27</v>
      </c>
      <c r="X631" s="13">
        <v>658.27</v>
      </c>
      <c r="Y631" s="13">
        <v>658.27</v>
      </c>
      <c r="Z631" s="13">
        <v>658.27</v>
      </c>
      <c r="AA631" s="13">
        <v>658.27</v>
      </c>
      <c r="AB631" s="17">
        <v>658.27</v>
      </c>
      <c r="AC631" s="17"/>
      <c r="AD631" s="17">
        <v>4999.47</v>
      </c>
      <c r="AE631" s="20"/>
    </row>
    <row r="632" spans="1:31" s="5" customFormat="1" ht="27" customHeight="1">
      <c r="A632" s="10">
        <v>631</v>
      </c>
      <c r="B632" s="12" t="s">
        <v>1324</v>
      </c>
      <c r="C632" s="12" t="s">
        <v>1325</v>
      </c>
      <c r="D632" s="12"/>
      <c r="E632" s="12">
        <v>45301.572881944398</v>
      </c>
      <c r="F632" s="78">
        <f t="shared" si="80"/>
        <v>45292</v>
      </c>
      <c r="G632" s="13" t="s">
        <v>1221</v>
      </c>
      <c r="H632" s="15" t="str">
        <f t="shared" si="81"/>
        <v>IPHONE15</v>
      </c>
      <c r="I632" s="13">
        <v>9999</v>
      </c>
      <c r="J632" s="84">
        <f t="shared" si="82"/>
        <v>0</v>
      </c>
      <c r="K632" s="84">
        <f t="shared" si="83"/>
        <v>0</v>
      </c>
      <c r="L632" s="84">
        <f t="shared" si="84"/>
        <v>0</v>
      </c>
      <c r="M632" s="84">
        <f t="shared" si="85"/>
        <v>0</v>
      </c>
      <c r="N632" s="84">
        <f t="shared" si="86"/>
        <v>0</v>
      </c>
      <c r="O632" s="84">
        <f t="shared" si="87"/>
        <v>0</v>
      </c>
      <c r="P632" s="15" t="str">
        <f t="shared" si="88"/>
        <v/>
      </c>
      <c r="Q632" s="7">
        <v>874.89</v>
      </c>
      <c r="R632" s="13">
        <v>1093.07</v>
      </c>
      <c r="S632" s="13">
        <v>1093.07</v>
      </c>
      <c r="T632" s="13">
        <v>1093.07</v>
      </c>
      <c r="U632" s="13">
        <v>1093.07</v>
      </c>
      <c r="V632" s="13">
        <v>1093.07</v>
      </c>
      <c r="W632" s="13">
        <v>1093.07</v>
      </c>
      <c r="X632" s="13">
        <v>1093.07</v>
      </c>
      <c r="Y632" s="13">
        <v>1093.07</v>
      </c>
      <c r="Z632" s="13">
        <v>1093.07</v>
      </c>
      <c r="AA632" s="13">
        <v>1093.07</v>
      </c>
      <c r="AB632" s="17">
        <v>1093.07</v>
      </c>
      <c r="AC632" s="17"/>
      <c r="AD632" s="17"/>
      <c r="AE632" s="20"/>
    </row>
    <row r="633" spans="1:31" s="5" customFormat="1" ht="27" customHeight="1">
      <c r="A633" s="10">
        <v>632</v>
      </c>
      <c r="B633" s="12" t="s">
        <v>1326</v>
      </c>
      <c r="C633" s="12" t="s">
        <v>1327</v>
      </c>
      <c r="D633" s="12"/>
      <c r="E633" s="12">
        <v>45301.576261574097</v>
      </c>
      <c r="F633" s="78">
        <f t="shared" si="80"/>
        <v>45292</v>
      </c>
      <c r="G633" s="13" t="s">
        <v>1221</v>
      </c>
      <c r="H633" s="15" t="str">
        <f t="shared" si="81"/>
        <v>IPHONE15</v>
      </c>
      <c r="I633" s="13">
        <v>9999</v>
      </c>
      <c r="J633" s="84">
        <f t="shared" si="82"/>
        <v>0</v>
      </c>
      <c r="K633" s="84">
        <f t="shared" si="83"/>
        <v>0</v>
      </c>
      <c r="L633" s="84">
        <f t="shared" si="84"/>
        <v>0</v>
      </c>
      <c r="M633" s="84">
        <f t="shared" si="85"/>
        <v>0</v>
      </c>
      <c r="N633" s="84">
        <f t="shared" si="86"/>
        <v>1</v>
      </c>
      <c r="O633" s="84">
        <f t="shared" si="87"/>
        <v>0</v>
      </c>
      <c r="P633" s="15">
        <f t="shared" si="88"/>
        <v>4999.4699999999993</v>
      </c>
      <c r="Q633" s="7">
        <v>658.27</v>
      </c>
      <c r="R633" s="13">
        <v>658.27</v>
      </c>
      <c r="S633" s="13">
        <v>658.27</v>
      </c>
      <c r="T633" s="13">
        <v>658.27</v>
      </c>
      <c r="U633" s="13">
        <v>658.27</v>
      </c>
      <c r="V633" s="13">
        <v>658.27</v>
      </c>
      <c r="W633" s="13">
        <v>658.27</v>
      </c>
      <c r="X633" s="13">
        <v>658.27</v>
      </c>
      <c r="Y633" s="13">
        <v>658.27</v>
      </c>
      <c r="Z633" s="13">
        <v>658.27</v>
      </c>
      <c r="AA633" s="13">
        <v>658.27</v>
      </c>
      <c r="AB633" s="17">
        <v>658.27</v>
      </c>
      <c r="AC633" s="17"/>
      <c r="AD633" s="60">
        <v>4999.47</v>
      </c>
      <c r="AE633" s="20"/>
    </row>
    <row r="634" spans="1:31" s="5" customFormat="1" ht="27" customHeight="1">
      <c r="A634" s="10">
        <v>633</v>
      </c>
      <c r="B634" s="12" t="s">
        <v>1328</v>
      </c>
      <c r="C634" s="12" t="s">
        <v>1329</v>
      </c>
      <c r="D634" s="12"/>
      <c r="E634" s="12">
        <v>45301.582407407397</v>
      </c>
      <c r="F634" s="78">
        <f t="shared" si="80"/>
        <v>45292</v>
      </c>
      <c r="G634" s="13" t="s">
        <v>1221</v>
      </c>
      <c r="H634" s="15" t="str">
        <f t="shared" si="81"/>
        <v>IPHONE15</v>
      </c>
      <c r="I634" s="13">
        <v>9999</v>
      </c>
      <c r="J634" s="84">
        <f t="shared" si="82"/>
        <v>0</v>
      </c>
      <c r="K634" s="84">
        <f t="shared" si="83"/>
        <v>0</v>
      </c>
      <c r="L634" s="84">
        <f t="shared" si="84"/>
        <v>0</v>
      </c>
      <c r="M634" s="84">
        <f t="shared" si="85"/>
        <v>0</v>
      </c>
      <c r="N634" s="84">
        <f t="shared" si="86"/>
        <v>1</v>
      </c>
      <c r="O634" s="84">
        <f t="shared" si="87"/>
        <v>0</v>
      </c>
      <c r="P634" s="15">
        <f t="shared" si="88"/>
        <v>4999.4699999999993</v>
      </c>
      <c r="Q634" s="7">
        <v>658.27</v>
      </c>
      <c r="R634" s="13">
        <v>658.27</v>
      </c>
      <c r="S634" s="13">
        <v>658.27</v>
      </c>
      <c r="T634" s="13">
        <v>658.27</v>
      </c>
      <c r="U634" s="13">
        <v>658.27</v>
      </c>
      <c r="V634" s="13">
        <v>658.27</v>
      </c>
      <c r="W634" s="13">
        <v>658.27</v>
      </c>
      <c r="X634" s="13">
        <v>658.27</v>
      </c>
      <c r="Y634" s="13">
        <v>658.27</v>
      </c>
      <c r="Z634" s="13">
        <v>658.27</v>
      </c>
      <c r="AA634" s="13">
        <v>658.27</v>
      </c>
      <c r="AB634" s="13">
        <v>658.27</v>
      </c>
      <c r="AC634" s="17"/>
      <c r="AD634" s="60">
        <v>4999.47</v>
      </c>
      <c r="AE634" s="20"/>
    </row>
    <row r="635" spans="1:31" s="5" customFormat="1" ht="27" customHeight="1">
      <c r="A635" s="10">
        <v>634</v>
      </c>
      <c r="B635" s="12" t="s">
        <v>1330</v>
      </c>
      <c r="C635" s="12" t="s">
        <v>1331</v>
      </c>
      <c r="D635" s="12"/>
      <c r="E635" s="12">
        <v>45301.740243055603</v>
      </c>
      <c r="F635" s="78">
        <f t="shared" si="80"/>
        <v>45292</v>
      </c>
      <c r="G635" s="13" t="s">
        <v>1221</v>
      </c>
      <c r="H635" s="15" t="str">
        <f t="shared" si="81"/>
        <v>IPHONE15</v>
      </c>
      <c r="I635" s="13">
        <v>9999</v>
      </c>
      <c r="J635" s="84">
        <f t="shared" si="82"/>
        <v>0</v>
      </c>
      <c r="K635" s="84">
        <f t="shared" si="83"/>
        <v>0</v>
      </c>
      <c r="L635" s="84">
        <f t="shared" si="84"/>
        <v>0</v>
      </c>
      <c r="M635" s="84">
        <f t="shared" si="85"/>
        <v>1</v>
      </c>
      <c r="N635" s="84">
        <f t="shared" si="86"/>
        <v>1</v>
      </c>
      <c r="O635" s="84">
        <f t="shared" si="87"/>
        <v>0</v>
      </c>
      <c r="P635" s="15">
        <f t="shared" si="88"/>
        <v>4999.4699999999993</v>
      </c>
      <c r="Q635" s="7">
        <v>658.27</v>
      </c>
      <c r="R635" s="13">
        <v>658.27</v>
      </c>
      <c r="S635" s="13">
        <v>658.27</v>
      </c>
      <c r="T635" s="13">
        <v>658.27</v>
      </c>
      <c r="U635" s="13">
        <v>658.27</v>
      </c>
      <c r="V635" s="13">
        <v>658.27</v>
      </c>
      <c r="W635" s="13">
        <v>658.27</v>
      </c>
      <c r="X635" s="13">
        <v>658.27</v>
      </c>
      <c r="Y635" s="13">
        <v>658.27</v>
      </c>
      <c r="Z635" s="13">
        <v>658.27</v>
      </c>
      <c r="AA635" s="13">
        <v>658.27</v>
      </c>
      <c r="AB635" s="13">
        <v>658.27</v>
      </c>
      <c r="AC635" s="17">
        <v>2000</v>
      </c>
      <c r="AD635" s="60">
        <v>4999.47</v>
      </c>
      <c r="AE635" s="20"/>
    </row>
    <row r="636" spans="1:31" s="5" customFormat="1" ht="27" customHeight="1">
      <c r="A636" s="10">
        <v>635</v>
      </c>
      <c r="B636" s="12" t="s">
        <v>1332</v>
      </c>
      <c r="C636" s="12" t="s">
        <v>1333</v>
      </c>
      <c r="D636" s="12"/>
      <c r="E636" s="12">
        <v>45301.758032407401</v>
      </c>
      <c r="F636" s="78">
        <f t="shared" si="80"/>
        <v>45292</v>
      </c>
      <c r="G636" s="13" t="s">
        <v>307</v>
      </c>
      <c r="H636" s="15" t="str">
        <f t="shared" si="81"/>
        <v>IPHONE15</v>
      </c>
      <c r="I636" s="13">
        <v>8999</v>
      </c>
      <c r="J636" s="84">
        <f t="shared" si="82"/>
        <v>0</v>
      </c>
      <c r="K636" s="84">
        <f t="shared" si="83"/>
        <v>0</v>
      </c>
      <c r="L636" s="84">
        <f t="shared" si="84"/>
        <v>1</v>
      </c>
      <c r="M636" s="84">
        <f t="shared" si="85"/>
        <v>0</v>
      </c>
      <c r="N636" s="84">
        <f t="shared" si="86"/>
        <v>0</v>
      </c>
      <c r="O636" s="84">
        <f t="shared" si="87"/>
        <v>0</v>
      </c>
      <c r="P636" s="15" t="str">
        <f t="shared" si="88"/>
        <v/>
      </c>
      <c r="Q636" s="7">
        <v>1</v>
      </c>
      <c r="R636" s="11">
        <v>1055.24</v>
      </c>
      <c r="S636" s="11">
        <v>1055.24</v>
      </c>
      <c r="T636" s="11">
        <v>1055.24</v>
      </c>
      <c r="U636" s="11">
        <v>1055.24</v>
      </c>
      <c r="V636" s="11">
        <v>1055.24</v>
      </c>
      <c r="W636" s="11">
        <v>1055.24</v>
      </c>
      <c r="X636" s="11">
        <v>1055.24</v>
      </c>
      <c r="Y636" s="11">
        <v>1055.24</v>
      </c>
      <c r="Z636" s="11">
        <v>1055.24</v>
      </c>
      <c r="AA636" s="7">
        <v>1055.24</v>
      </c>
      <c r="AB636" s="7">
        <v>1055.24</v>
      </c>
      <c r="AC636" s="17"/>
      <c r="AD636" s="17"/>
      <c r="AE636" s="20"/>
    </row>
    <row r="637" spans="1:31" s="5" customFormat="1" ht="27" customHeight="1">
      <c r="A637" s="10">
        <v>636</v>
      </c>
      <c r="B637" s="12" t="s">
        <v>1334</v>
      </c>
      <c r="C637" s="12" t="s">
        <v>1335</v>
      </c>
      <c r="D637" s="12"/>
      <c r="E637" s="12">
        <v>45301.765833333302</v>
      </c>
      <c r="F637" s="78">
        <f t="shared" si="80"/>
        <v>45292</v>
      </c>
      <c r="G637" s="13" t="s">
        <v>1221</v>
      </c>
      <c r="H637" s="15" t="str">
        <f t="shared" si="81"/>
        <v>IPHONE15</v>
      </c>
      <c r="I637" s="13">
        <v>9999</v>
      </c>
      <c r="J637" s="84">
        <f t="shared" si="82"/>
        <v>0</v>
      </c>
      <c r="K637" s="84">
        <f t="shared" si="83"/>
        <v>0</v>
      </c>
      <c r="L637" s="84">
        <f t="shared" si="84"/>
        <v>1</v>
      </c>
      <c r="M637" s="84">
        <f t="shared" si="85"/>
        <v>1</v>
      </c>
      <c r="N637" s="84">
        <f t="shared" si="86"/>
        <v>0</v>
      </c>
      <c r="O637" s="84">
        <f t="shared" si="87"/>
        <v>0</v>
      </c>
      <c r="P637" s="15" t="str">
        <f t="shared" si="88"/>
        <v/>
      </c>
      <c r="Q637" s="7">
        <v>1</v>
      </c>
      <c r="R637" s="11">
        <v>1172.52</v>
      </c>
      <c r="S637" s="11">
        <v>1172.52</v>
      </c>
      <c r="T637" s="11">
        <v>1172.52</v>
      </c>
      <c r="U637" s="11">
        <v>1172.52</v>
      </c>
      <c r="V637" s="11">
        <v>1172.52</v>
      </c>
      <c r="W637" s="11">
        <v>1172.52</v>
      </c>
      <c r="X637" s="11">
        <v>1172.52</v>
      </c>
      <c r="Y637" s="11">
        <v>1172.52</v>
      </c>
      <c r="Z637" s="11">
        <v>1172.52</v>
      </c>
      <c r="AA637" s="11">
        <v>1172.52</v>
      </c>
      <c r="AB637" s="7">
        <v>1172.52</v>
      </c>
      <c r="AC637" s="17">
        <v>2000</v>
      </c>
      <c r="AD637" s="17"/>
      <c r="AE637" s="20"/>
    </row>
    <row r="638" spans="1:31" s="5" customFormat="1" ht="27" customHeight="1">
      <c r="A638" s="10">
        <v>637</v>
      </c>
      <c r="B638" s="12" t="s">
        <v>1336</v>
      </c>
      <c r="C638" s="12" t="s">
        <v>1337</v>
      </c>
      <c r="D638" s="12"/>
      <c r="E638" s="12">
        <v>45301.689583333296</v>
      </c>
      <c r="F638" s="78">
        <f t="shared" si="80"/>
        <v>45292</v>
      </c>
      <c r="G638" s="13" t="s">
        <v>1338</v>
      </c>
      <c r="H638" s="15" t="str">
        <f t="shared" si="81"/>
        <v>其他</v>
      </c>
      <c r="I638" s="13">
        <v>7999</v>
      </c>
      <c r="J638" s="84">
        <f t="shared" si="82"/>
        <v>0</v>
      </c>
      <c r="K638" s="84">
        <f t="shared" si="83"/>
        <v>0</v>
      </c>
      <c r="L638" s="84">
        <f t="shared" si="84"/>
        <v>0</v>
      </c>
      <c r="M638" s="84">
        <f t="shared" si="85"/>
        <v>0</v>
      </c>
      <c r="N638" s="84">
        <f t="shared" si="86"/>
        <v>1</v>
      </c>
      <c r="O638" s="84">
        <f t="shared" si="87"/>
        <v>0</v>
      </c>
      <c r="P638" s="15">
        <f t="shared" si="88"/>
        <v>3999.5099999999993</v>
      </c>
      <c r="Q638" s="7">
        <v>526.6</v>
      </c>
      <c r="R638" s="11">
        <v>526.6</v>
      </c>
      <c r="S638" s="11">
        <v>526.6</v>
      </c>
      <c r="T638" s="11">
        <v>526.6</v>
      </c>
      <c r="U638" s="11">
        <v>526.6</v>
      </c>
      <c r="V638" s="11">
        <v>526.6</v>
      </c>
      <c r="W638" s="11">
        <v>526.6</v>
      </c>
      <c r="X638" s="11">
        <v>526.6</v>
      </c>
      <c r="Y638" s="11">
        <v>526.6</v>
      </c>
      <c r="Z638" s="11">
        <v>526.6</v>
      </c>
      <c r="AA638" s="11">
        <v>526.6</v>
      </c>
      <c r="AB638" s="7">
        <v>526.6</v>
      </c>
      <c r="AC638" s="17"/>
      <c r="AD638" s="17">
        <v>3919.52</v>
      </c>
      <c r="AE638" s="20"/>
    </row>
    <row r="639" spans="1:31" s="5" customFormat="1" ht="27" customHeight="1">
      <c r="A639" s="10">
        <v>638</v>
      </c>
      <c r="B639" s="12" t="s">
        <v>1339</v>
      </c>
      <c r="C639" s="12" t="s">
        <v>1340</v>
      </c>
      <c r="D639" s="12"/>
      <c r="E639" s="12">
        <v>45301.727719907401</v>
      </c>
      <c r="F639" s="78">
        <f t="shared" si="80"/>
        <v>45292</v>
      </c>
      <c r="G639" s="13" t="s">
        <v>1341</v>
      </c>
      <c r="H639" s="15" t="str">
        <f t="shared" si="81"/>
        <v>其他</v>
      </c>
      <c r="I639" s="13">
        <v>1399</v>
      </c>
      <c r="J639" s="84">
        <f t="shared" si="82"/>
        <v>0</v>
      </c>
      <c r="K639" s="84">
        <f t="shared" si="83"/>
        <v>0</v>
      </c>
      <c r="L639" s="84">
        <f t="shared" si="84"/>
        <v>0</v>
      </c>
      <c r="M639" s="84">
        <f t="shared" si="85"/>
        <v>1</v>
      </c>
      <c r="N639" s="84">
        <f t="shared" si="86"/>
        <v>1</v>
      </c>
      <c r="O639" s="84">
        <f t="shared" si="87"/>
        <v>0</v>
      </c>
      <c r="P639" s="15">
        <f t="shared" si="88"/>
        <v>699.51</v>
      </c>
      <c r="Q639" s="7">
        <v>92.1</v>
      </c>
      <c r="R639" s="11">
        <v>92.1</v>
      </c>
      <c r="S639" s="11">
        <v>92.1</v>
      </c>
      <c r="T639" s="11">
        <v>92.1</v>
      </c>
      <c r="U639" s="11">
        <v>92.1</v>
      </c>
      <c r="V639" s="11">
        <v>92.1</v>
      </c>
      <c r="W639" s="11">
        <v>92.1</v>
      </c>
      <c r="X639" s="11">
        <v>92.1</v>
      </c>
      <c r="Y639" s="11">
        <v>92.1</v>
      </c>
      <c r="Z639" s="11">
        <v>92.1</v>
      </c>
      <c r="AA639" s="11">
        <v>92.1</v>
      </c>
      <c r="AB639" s="7">
        <v>92.1</v>
      </c>
      <c r="AC639" s="17">
        <v>685.52</v>
      </c>
      <c r="AD639" s="17"/>
      <c r="AE639" s="20"/>
    </row>
    <row r="640" spans="1:31" s="5" customFormat="1" ht="27" customHeight="1">
      <c r="A640" s="10">
        <v>639</v>
      </c>
      <c r="B640" s="12" t="s">
        <v>1342</v>
      </c>
      <c r="C640" s="12" t="s">
        <v>1343</v>
      </c>
      <c r="D640" s="12"/>
      <c r="E640" s="12">
        <v>45301.512083333299</v>
      </c>
      <c r="F640" s="78">
        <f t="shared" si="80"/>
        <v>45292</v>
      </c>
      <c r="G640" s="13" t="s">
        <v>1221</v>
      </c>
      <c r="H640" s="15" t="str">
        <f t="shared" si="81"/>
        <v>IPHONE15</v>
      </c>
      <c r="I640" s="13">
        <v>9999</v>
      </c>
      <c r="J640" s="84">
        <f t="shared" si="82"/>
        <v>0</v>
      </c>
      <c r="K640" s="84">
        <f t="shared" si="83"/>
        <v>0</v>
      </c>
      <c r="L640" s="84">
        <f t="shared" si="84"/>
        <v>0</v>
      </c>
      <c r="M640" s="84">
        <f t="shared" si="85"/>
        <v>0</v>
      </c>
      <c r="N640" s="84">
        <f t="shared" si="86"/>
        <v>0</v>
      </c>
      <c r="O640" s="84">
        <f t="shared" si="87"/>
        <v>0</v>
      </c>
      <c r="P640" s="15" t="str">
        <f t="shared" si="88"/>
        <v/>
      </c>
      <c r="Q640" s="7">
        <v>1074.8900000000001</v>
      </c>
      <c r="R640" s="13">
        <v>1074.8900000000001</v>
      </c>
      <c r="S640" s="13">
        <v>1074.8900000000001</v>
      </c>
      <c r="T640" s="13">
        <v>1074.8900000000001</v>
      </c>
      <c r="U640" s="13">
        <v>1074.8900000000001</v>
      </c>
      <c r="V640" s="13">
        <v>1074.8900000000001</v>
      </c>
      <c r="W640" s="13">
        <v>1074.8900000000001</v>
      </c>
      <c r="X640" s="13">
        <v>1074.8900000000001</v>
      </c>
      <c r="Y640" s="13">
        <v>1074.8900000000001</v>
      </c>
      <c r="Z640" s="13">
        <v>1074.8900000000001</v>
      </c>
      <c r="AA640" s="13">
        <v>1074.8900000000001</v>
      </c>
      <c r="AB640" s="13">
        <v>1074.8900000000001</v>
      </c>
      <c r="AC640" s="17"/>
      <c r="AD640" s="17"/>
      <c r="AE640" s="20"/>
    </row>
    <row r="641" spans="1:31" s="5" customFormat="1" ht="27" customHeight="1">
      <c r="A641" s="10">
        <v>640</v>
      </c>
      <c r="B641" s="12" t="s">
        <v>1344</v>
      </c>
      <c r="C641" s="12" t="s">
        <v>1345</v>
      </c>
      <c r="D641" s="12"/>
      <c r="E641" s="12">
        <v>45302.651053240697</v>
      </c>
      <c r="F641" s="78">
        <f t="shared" si="80"/>
        <v>45292</v>
      </c>
      <c r="G641" s="13" t="s">
        <v>1221</v>
      </c>
      <c r="H641" s="15" t="str">
        <f t="shared" si="81"/>
        <v>IPHONE15</v>
      </c>
      <c r="I641" s="13">
        <v>9999</v>
      </c>
      <c r="J641" s="84">
        <f t="shared" si="82"/>
        <v>0</v>
      </c>
      <c r="K641" s="84">
        <f t="shared" si="83"/>
        <v>0</v>
      </c>
      <c r="L641" s="84">
        <f t="shared" si="84"/>
        <v>0</v>
      </c>
      <c r="M641" s="84">
        <f t="shared" si="85"/>
        <v>0</v>
      </c>
      <c r="N641" s="84">
        <f t="shared" si="86"/>
        <v>0</v>
      </c>
      <c r="O641" s="84">
        <f t="shared" si="87"/>
        <v>0</v>
      </c>
      <c r="P641" s="15" t="str">
        <f t="shared" si="88"/>
        <v/>
      </c>
      <c r="Q641" s="7">
        <v>1074.8900000000001</v>
      </c>
      <c r="R641" s="13">
        <v>1074.8900000000001</v>
      </c>
      <c r="S641" s="13">
        <v>1074.8900000000001</v>
      </c>
      <c r="T641" s="13">
        <v>1074.8900000000001</v>
      </c>
      <c r="U641" s="13">
        <v>1074.8900000000001</v>
      </c>
      <c r="V641" s="13">
        <v>1074.8900000000001</v>
      </c>
      <c r="W641" s="13">
        <v>1074.8900000000001</v>
      </c>
      <c r="X641" s="13">
        <v>1074.8900000000001</v>
      </c>
      <c r="Y641" s="13">
        <v>1074.8900000000001</v>
      </c>
      <c r="Z641" s="13">
        <v>1074.8900000000001</v>
      </c>
      <c r="AA641" s="13">
        <v>1074.8900000000001</v>
      </c>
      <c r="AB641" s="7">
        <v>1074.8900000000001</v>
      </c>
      <c r="AC641" s="17"/>
      <c r="AD641" s="17"/>
      <c r="AE641" s="20"/>
    </row>
    <row r="642" spans="1:31" s="5" customFormat="1" ht="27" customHeight="1">
      <c r="A642" s="10">
        <v>641</v>
      </c>
      <c r="B642" s="12" t="s">
        <v>1346</v>
      </c>
      <c r="C642" s="12" t="s">
        <v>1347</v>
      </c>
      <c r="D642" s="12"/>
      <c r="E642" s="12">
        <v>45302.651793981502</v>
      </c>
      <c r="F642" s="78">
        <f t="shared" si="80"/>
        <v>45292</v>
      </c>
      <c r="G642" s="13" t="s">
        <v>1221</v>
      </c>
      <c r="H642" s="15" t="str">
        <f t="shared" si="81"/>
        <v>IPHONE15</v>
      </c>
      <c r="I642" s="13">
        <v>9999</v>
      </c>
      <c r="J642" s="84">
        <f t="shared" si="82"/>
        <v>0</v>
      </c>
      <c r="K642" s="84">
        <f t="shared" si="83"/>
        <v>0</v>
      </c>
      <c r="L642" s="84">
        <f t="shared" si="84"/>
        <v>0</v>
      </c>
      <c r="M642" s="84">
        <f t="shared" si="85"/>
        <v>1</v>
      </c>
      <c r="N642" s="84">
        <f t="shared" si="86"/>
        <v>0</v>
      </c>
      <c r="O642" s="84">
        <f t="shared" si="87"/>
        <v>0</v>
      </c>
      <c r="P642" s="15" t="str">
        <f t="shared" si="88"/>
        <v/>
      </c>
      <c r="Q642" s="7">
        <v>1074.8900000000001</v>
      </c>
      <c r="R642" s="13">
        <v>1074.8900000000001</v>
      </c>
      <c r="S642" s="13">
        <v>1074.8900000000001</v>
      </c>
      <c r="T642" s="13">
        <v>1074.8900000000001</v>
      </c>
      <c r="U642" s="13">
        <v>1074.8900000000001</v>
      </c>
      <c r="V642" s="13">
        <v>1074.8900000000001</v>
      </c>
      <c r="W642" s="13">
        <v>1074.8900000000001</v>
      </c>
      <c r="X642" s="13">
        <v>1074.8900000000001</v>
      </c>
      <c r="Y642" s="13">
        <v>1074.8900000000001</v>
      </c>
      <c r="Z642" s="13">
        <v>1074.8900000000001</v>
      </c>
      <c r="AA642" s="13">
        <v>1074.8900000000001</v>
      </c>
      <c r="AB642" s="13">
        <v>1074.8900000000001</v>
      </c>
      <c r="AC642" s="17">
        <v>1700</v>
      </c>
      <c r="AD642" s="17"/>
      <c r="AE642" s="20"/>
    </row>
    <row r="643" spans="1:31" s="5" customFormat="1" ht="27" customHeight="1">
      <c r="A643" s="10">
        <v>642</v>
      </c>
      <c r="B643" s="12" t="s">
        <v>1348</v>
      </c>
      <c r="C643" s="12" t="s">
        <v>1349</v>
      </c>
      <c r="D643" s="12"/>
      <c r="E643" s="12">
        <v>45302.496423611097</v>
      </c>
      <c r="F643" s="78">
        <f t="shared" ref="F643:F663" si="89">DATE(YEAR(E643),MONTH(E643),"01")</f>
        <v>45292</v>
      </c>
      <c r="G643" s="13" t="s">
        <v>1221</v>
      </c>
      <c r="H643" s="15" t="str">
        <f t="shared" ref="H643:H686" si="90">IF(OR(ISNUMBER(SEARCH("IPHONE14",UPPER(G643))),ISNUMBER(SEARCH("IPHONE 14",UPPER(G643))),ISNUMBER(SEARCH("PHONE 14",UPPER(G643)))),"IPHONE14",IF(OR(ISNUMBER(SEARCH("IPHONE15",UPPER(G643))),ISNUMBER(SEARCH("IPHONE 15",UPPER(G643))),ISNUMBER(SEARCH("PHONE 15",UPPER(G643)))),"IPHONE15", "其他") )</f>
        <v>IPHONE15</v>
      </c>
      <c r="I643" s="13">
        <v>9999</v>
      </c>
      <c r="J643" s="84">
        <f>IFERROR(IF(Q643-R643&gt;0,Q643-R643,0),0)</f>
        <v>0</v>
      </c>
      <c r="K643" s="84">
        <f t="shared" ref="K643:K663" si="91">IF(J643&gt;0,1,0)</f>
        <v>0</v>
      </c>
      <c r="L643" s="84">
        <f>IF(Q643=1,1,0)</f>
        <v>0</v>
      </c>
      <c r="M643" s="84">
        <f t="shared" ref="M643:M686" si="92">IF(ISBLANK(AC643),0,1)</f>
        <v>0</v>
      </c>
      <c r="N643" s="84">
        <f t="shared" ref="N643:N686" si="93">IF(P643="",0,1)</f>
        <v>0</v>
      </c>
      <c r="O643" s="84">
        <f t="shared" ref="O643:O686" si="94">IF(ISBLANK(W643),1,0)</f>
        <v>0</v>
      </c>
      <c r="P643" s="15" t="str">
        <f t="shared" ref="P643:P663" si="95">IF(I643*1.29-SUM(Q643:AB643)&lt;100,"",I643*1.29-SUM(Q643:AB643))</f>
        <v/>
      </c>
      <c r="Q643" s="7">
        <v>1074.8900000000001</v>
      </c>
      <c r="R643" s="13">
        <v>1074.8900000000001</v>
      </c>
      <c r="S643" s="13">
        <v>1074.8900000000001</v>
      </c>
      <c r="T643" s="13">
        <v>1074.8900000000001</v>
      </c>
      <c r="U643" s="13">
        <v>1074.8900000000001</v>
      </c>
      <c r="V643" s="13">
        <v>1074.8900000000001</v>
      </c>
      <c r="W643" s="13">
        <v>1074.8900000000001</v>
      </c>
      <c r="X643" s="13">
        <v>1074.8900000000001</v>
      </c>
      <c r="Y643" s="13">
        <v>1074.8900000000001</v>
      </c>
      <c r="Z643" s="13">
        <v>1074.8900000000001</v>
      </c>
      <c r="AA643" s="13">
        <v>1074.8900000000001</v>
      </c>
      <c r="AB643" s="7">
        <v>1074.8900000000001</v>
      </c>
      <c r="AC643" s="17"/>
      <c r="AD643" s="17"/>
      <c r="AE643" s="20"/>
    </row>
    <row r="644" spans="1:31" s="5" customFormat="1" ht="27" customHeight="1">
      <c r="A644" s="10">
        <v>643</v>
      </c>
      <c r="B644" s="12" t="s">
        <v>1350</v>
      </c>
      <c r="C644" s="12" t="s">
        <v>1351</v>
      </c>
      <c r="D644" s="12"/>
      <c r="E644" s="12">
        <v>45302.677870370397</v>
      </c>
      <c r="F644" s="78">
        <f t="shared" si="89"/>
        <v>45292</v>
      </c>
      <c r="G644" s="13" t="s">
        <v>1221</v>
      </c>
      <c r="H644" s="15" t="str">
        <f t="shared" si="90"/>
        <v>IPHONE15</v>
      </c>
      <c r="I644" s="13">
        <v>9999</v>
      </c>
      <c r="J644" s="84">
        <f>IFERROR(IF(Q644-R644&gt;0,Q644-R644,0),0)</f>
        <v>0</v>
      </c>
      <c r="K644" s="84">
        <f t="shared" si="91"/>
        <v>0</v>
      </c>
      <c r="L644" s="84">
        <f>IF(Q644=1,1,0)</f>
        <v>1</v>
      </c>
      <c r="M644" s="84">
        <f t="shared" si="92"/>
        <v>0</v>
      </c>
      <c r="N644" s="84">
        <f t="shared" si="93"/>
        <v>1</v>
      </c>
      <c r="O644" s="84">
        <f t="shared" si="94"/>
        <v>0</v>
      </c>
      <c r="P644" s="15">
        <f t="shared" si="95"/>
        <v>4999.49</v>
      </c>
      <c r="Q644" s="7">
        <v>1</v>
      </c>
      <c r="R644" s="11">
        <v>718.02</v>
      </c>
      <c r="S644" s="11">
        <v>718.02</v>
      </c>
      <c r="T644" s="11">
        <v>718.02</v>
      </c>
      <c r="U644" s="11">
        <v>718.02</v>
      </c>
      <c r="V644" s="11">
        <v>718.02</v>
      </c>
      <c r="W644" s="11">
        <v>718.02</v>
      </c>
      <c r="X644" s="11">
        <v>718.02</v>
      </c>
      <c r="Y644" s="11">
        <v>718.02</v>
      </c>
      <c r="Z644" s="11">
        <v>718.02</v>
      </c>
      <c r="AA644" s="7">
        <v>718.02</v>
      </c>
      <c r="AB644" s="7">
        <v>718.02</v>
      </c>
      <c r="AC644" s="17"/>
      <c r="AD644" s="17">
        <v>4999.47</v>
      </c>
      <c r="AE644" s="20"/>
    </row>
    <row r="645" spans="1:31" s="5" customFormat="1" ht="27" customHeight="1">
      <c r="A645" s="10">
        <v>644</v>
      </c>
      <c r="B645" s="12" t="s">
        <v>1352</v>
      </c>
      <c r="C645" s="12" t="s">
        <v>1353</v>
      </c>
      <c r="D645" s="12"/>
      <c r="E645" s="12">
        <v>45302.6797800926</v>
      </c>
      <c r="F645" s="78">
        <f t="shared" si="89"/>
        <v>45292</v>
      </c>
      <c r="G645" s="13" t="s">
        <v>1221</v>
      </c>
      <c r="H645" s="15" t="str">
        <f t="shared" si="90"/>
        <v>IPHONE15</v>
      </c>
      <c r="I645" s="13">
        <v>9999</v>
      </c>
      <c r="J645" s="84">
        <f>IFERROR(IF(Q645-R645&gt;0,Q645-R645,0),0)</f>
        <v>0</v>
      </c>
      <c r="K645" s="84">
        <f t="shared" si="91"/>
        <v>0</v>
      </c>
      <c r="L645" s="84">
        <f>IF(Q645=1,1,0)</f>
        <v>0</v>
      </c>
      <c r="M645" s="84">
        <f t="shared" si="92"/>
        <v>0</v>
      </c>
      <c r="N645" s="84">
        <f t="shared" si="93"/>
        <v>0</v>
      </c>
      <c r="O645" s="84">
        <f t="shared" si="94"/>
        <v>0</v>
      </c>
      <c r="P645" s="15" t="str">
        <f t="shared" si="95"/>
        <v/>
      </c>
      <c r="Q645" s="7">
        <v>1074.8900000000001</v>
      </c>
      <c r="R645" s="13">
        <v>1074.8900000000001</v>
      </c>
      <c r="S645" s="13">
        <v>1074.8900000000001</v>
      </c>
      <c r="T645" s="13">
        <v>1074.8900000000001</v>
      </c>
      <c r="U645" s="13">
        <v>1074.8900000000001</v>
      </c>
      <c r="V645" s="13">
        <v>1074.8900000000001</v>
      </c>
      <c r="W645" s="13">
        <v>1074.8900000000001</v>
      </c>
      <c r="X645" s="13">
        <v>1074.8900000000001</v>
      </c>
      <c r="Y645" s="13">
        <v>1074.8900000000001</v>
      </c>
      <c r="Z645" s="13">
        <v>1074.8900000000001</v>
      </c>
      <c r="AA645" s="13">
        <v>1074.8900000000001</v>
      </c>
      <c r="AB645" s="13">
        <v>1074.8900000000001</v>
      </c>
      <c r="AC645" s="17"/>
      <c r="AD645" s="17"/>
      <c r="AE645" s="20"/>
    </row>
    <row r="646" spans="1:31" s="5" customFormat="1" ht="27" customHeight="1">
      <c r="A646" s="10">
        <v>645</v>
      </c>
      <c r="B646" s="12" t="s">
        <v>1354</v>
      </c>
      <c r="C646" s="12" t="s">
        <v>1355</v>
      </c>
      <c r="D646" s="12"/>
      <c r="E646" s="12">
        <v>45302.681990740697</v>
      </c>
      <c r="F646" s="78">
        <f t="shared" si="89"/>
        <v>45292</v>
      </c>
      <c r="G646" s="13" t="s">
        <v>1221</v>
      </c>
      <c r="H646" s="15" t="str">
        <f t="shared" si="90"/>
        <v>IPHONE15</v>
      </c>
      <c r="I646" s="13">
        <v>9999</v>
      </c>
      <c r="J646" s="84">
        <f>IFERROR(IF(Q646-R646&gt;0,Q646-R646,0),0)</f>
        <v>0</v>
      </c>
      <c r="K646" s="84">
        <f t="shared" si="91"/>
        <v>0</v>
      </c>
      <c r="L646" s="84">
        <f>IF(Q646=1,1,0)</f>
        <v>0</v>
      </c>
      <c r="M646" s="84">
        <f t="shared" si="92"/>
        <v>0</v>
      </c>
      <c r="N646" s="84">
        <f t="shared" si="93"/>
        <v>1</v>
      </c>
      <c r="O646" s="84">
        <f t="shared" si="94"/>
        <v>0</v>
      </c>
      <c r="P646" s="15">
        <f t="shared" si="95"/>
        <v>4999.4699999999993</v>
      </c>
      <c r="Q646" s="7">
        <v>658.27</v>
      </c>
      <c r="R646" s="13">
        <v>658.27</v>
      </c>
      <c r="S646" s="13">
        <v>658.27</v>
      </c>
      <c r="T646" s="13">
        <v>658.27</v>
      </c>
      <c r="U646" s="13">
        <v>658.27</v>
      </c>
      <c r="V646" s="13">
        <v>658.27</v>
      </c>
      <c r="W646" s="13">
        <v>658.27</v>
      </c>
      <c r="X646" s="13">
        <v>658.27</v>
      </c>
      <c r="Y646" s="13">
        <v>658.27</v>
      </c>
      <c r="Z646" s="13">
        <v>658.27</v>
      </c>
      <c r="AA646" s="13">
        <v>658.27</v>
      </c>
      <c r="AB646" s="7">
        <v>658.27</v>
      </c>
      <c r="AC646" s="17"/>
      <c r="AD646" s="17">
        <v>4999.47</v>
      </c>
      <c r="AE646" s="20"/>
    </row>
    <row r="647" spans="1:31" s="5" customFormat="1" ht="27" customHeight="1">
      <c r="A647" s="10">
        <v>646</v>
      </c>
      <c r="B647" s="12" t="s">
        <v>1356</v>
      </c>
      <c r="C647" s="12" t="s">
        <v>1357</v>
      </c>
      <c r="D647" s="12"/>
      <c r="E647" s="12">
        <v>45302.684768518498</v>
      </c>
      <c r="F647" s="78">
        <f t="shared" si="89"/>
        <v>45292</v>
      </c>
      <c r="G647" s="13" t="s">
        <v>1016</v>
      </c>
      <c r="H647" s="15" t="str">
        <f t="shared" si="90"/>
        <v>其他</v>
      </c>
      <c r="I647" s="13">
        <v>6999</v>
      </c>
      <c r="J647" s="84">
        <f>IFERROR(IF(Q647-R647&gt;0,Q647-R647,0),0)</f>
        <v>0</v>
      </c>
      <c r="K647" s="84">
        <f t="shared" si="91"/>
        <v>0</v>
      </c>
      <c r="L647" s="84">
        <f>IF(Q647=1,1,0)</f>
        <v>1</v>
      </c>
      <c r="M647" s="84">
        <f t="shared" si="92"/>
        <v>0</v>
      </c>
      <c r="N647" s="84">
        <f t="shared" si="93"/>
        <v>1</v>
      </c>
      <c r="O647" s="84">
        <f t="shared" si="94"/>
        <v>0</v>
      </c>
      <c r="P647" s="15">
        <f t="shared" si="95"/>
        <v>3499.4400000000014</v>
      </c>
      <c r="Q647" s="7">
        <v>1</v>
      </c>
      <c r="R647" s="11">
        <v>502.57</v>
      </c>
      <c r="S647" s="11">
        <v>502.57</v>
      </c>
      <c r="T647" s="11">
        <v>502.57</v>
      </c>
      <c r="U647" s="11">
        <v>502.57</v>
      </c>
      <c r="V647" s="11">
        <v>502.57</v>
      </c>
      <c r="W647" s="11">
        <v>502.57</v>
      </c>
      <c r="X647" s="11">
        <v>502.57</v>
      </c>
      <c r="Y647" s="11">
        <v>502.57</v>
      </c>
      <c r="Z647" s="11">
        <v>502.57</v>
      </c>
      <c r="AA647" s="7">
        <v>502.57</v>
      </c>
      <c r="AB647" s="7">
        <v>502.57</v>
      </c>
      <c r="AC647" s="17"/>
      <c r="AD647" s="67">
        <v>3429.48</v>
      </c>
      <c r="AE647" s="20"/>
    </row>
    <row r="648" spans="1:31" s="5" customFormat="1" ht="27" customHeight="1">
      <c r="A648" s="10">
        <v>647</v>
      </c>
      <c r="B648" s="12" t="s">
        <v>1358</v>
      </c>
      <c r="C648" s="12" t="s">
        <v>1359</v>
      </c>
      <c r="D648" s="12"/>
      <c r="E648" s="12">
        <v>45302.692129629599</v>
      </c>
      <c r="F648" s="78">
        <f t="shared" si="89"/>
        <v>45292</v>
      </c>
      <c r="G648" s="13" t="s">
        <v>1221</v>
      </c>
      <c r="H648" s="15" t="str">
        <f t="shared" si="90"/>
        <v>IPHONE15</v>
      </c>
      <c r="I648" s="13">
        <v>9999</v>
      </c>
      <c r="J648" s="84">
        <f>IFERROR(IF(Q648-R648&gt;0,Q648-R648,0),0)</f>
        <v>0</v>
      </c>
      <c r="K648" s="84">
        <f t="shared" si="91"/>
        <v>0</v>
      </c>
      <c r="L648" s="84">
        <f>IF(Q648=1,1,0)</f>
        <v>0</v>
      </c>
      <c r="M648" s="84">
        <f t="shared" si="92"/>
        <v>0</v>
      </c>
      <c r="N648" s="84">
        <f t="shared" si="93"/>
        <v>1</v>
      </c>
      <c r="O648" s="84">
        <f t="shared" si="94"/>
        <v>0</v>
      </c>
      <c r="P648" s="15">
        <f t="shared" si="95"/>
        <v>4999.4699999999993</v>
      </c>
      <c r="Q648" s="7">
        <v>658.27</v>
      </c>
      <c r="R648" s="13">
        <v>658.27</v>
      </c>
      <c r="S648" s="13">
        <v>658.27</v>
      </c>
      <c r="T648" s="13">
        <v>658.27</v>
      </c>
      <c r="U648" s="13">
        <v>658.27</v>
      </c>
      <c r="V648" s="13">
        <v>658.27</v>
      </c>
      <c r="W648" s="13">
        <v>658.27</v>
      </c>
      <c r="X648" s="13">
        <v>658.27</v>
      </c>
      <c r="Y648" s="13">
        <v>658.27</v>
      </c>
      <c r="Z648" s="13">
        <v>658.27</v>
      </c>
      <c r="AA648" s="13">
        <v>658.27</v>
      </c>
      <c r="AB648" s="7">
        <v>658.27</v>
      </c>
      <c r="AC648" s="17"/>
      <c r="AD648" s="17">
        <v>4999.47</v>
      </c>
      <c r="AE648" s="20"/>
    </row>
    <row r="649" spans="1:31" s="5" customFormat="1" ht="27" customHeight="1">
      <c r="A649" s="10">
        <v>648</v>
      </c>
      <c r="B649" s="12" t="s">
        <v>1360</v>
      </c>
      <c r="C649" s="12" t="s">
        <v>1361</v>
      </c>
      <c r="D649" s="12"/>
      <c r="E649" s="12">
        <v>45302.700995370396</v>
      </c>
      <c r="F649" s="78">
        <f t="shared" si="89"/>
        <v>45292</v>
      </c>
      <c r="G649" s="13" t="s">
        <v>1221</v>
      </c>
      <c r="H649" s="15" t="str">
        <f t="shared" si="90"/>
        <v>IPHONE15</v>
      </c>
      <c r="I649" s="13">
        <v>9999</v>
      </c>
      <c r="J649" s="84">
        <f>IFERROR(IF(Q649-R649&gt;0,Q649-R649,0),0)</f>
        <v>0</v>
      </c>
      <c r="K649" s="84">
        <f t="shared" si="91"/>
        <v>0</v>
      </c>
      <c r="L649" s="84">
        <f>IF(Q649=1,1,0)</f>
        <v>1</v>
      </c>
      <c r="M649" s="84">
        <f t="shared" si="92"/>
        <v>0</v>
      </c>
      <c r="N649" s="84">
        <f t="shared" si="93"/>
        <v>1</v>
      </c>
      <c r="O649" s="84">
        <f t="shared" si="94"/>
        <v>0</v>
      </c>
      <c r="P649" s="15">
        <f t="shared" si="95"/>
        <v>4999.49</v>
      </c>
      <c r="Q649" s="7">
        <v>1</v>
      </c>
      <c r="R649" s="11">
        <v>718.02</v>
      </c>
      <c r="S649" s="11">
        <v>718.02</v>
      </c>
      <c r="T649" s="11">
        <v>718.02</v>
      </c>
      <c r="U649" s="11">
        <v>718.02</v>
      </c>
      <c r="V649" s="11">
        <v>718.02</v>
      </c>
      <c r="W649" s="11">
        <v>718.02</v>
      </c>
      <c r="X649" s="11">
        <v>718.02</v>
      </c>
      <c r="Y649" s="11">
        <v>718.02</v>
      </c>
      <c r="Z649" s="11">
        <v>718.02</v>
      </c>
      <c r="AA649" s="7">
        <v>718.02</v>
      </c>
      <c r="AB649" s="7">
        <v>718.02</v>
      </c>
      <c r="AC649" s="17"/>
      <c r="AD649" s="17">
        <v>4999.47</v>
      </c>
      <c r="AE649" s="20"/>
    </row>
    <row r="650" spans="1:31" s="5" customFormat="1" ht="27" customHeight="1">
      <c r="A650" s="10">
        <v>649</v>
      </c>
      <c r="B650" s="12" t="s">
        <v>1362</v>
      </c>
      <c r="C650" s="12" t="s">
        <v>421</v>
      </c>
      <c r="D650" s="12"/>
      <c r="E650" s="12">
        <v>45302.7042939815</v>
      </c>
      <c r="F650" s="78">
        <f t="shared" si="89"/>
        <v>45292</v>
      </c>
      <c r="G650" s="13" t="s">
        <v>1221</v>
      </c>
      <c r="H650" s="15" t="str">
        <f t="shared" si="90"/>
        <v>IPHONE15</v>
      </c>
      <c r="I650" s="13">
        <v>9999</v>
      </c>
      <c r="J650" s="84">
        <f>IFERROR(IF(Q650-R650&gt;0,Q650-R650,0),0)</f>
        <v>0</v>
      </c>
      <c r="K650" s="84">
        <f t="shared" si="91"/>
        <v>0</v>
      </c>
      <c r="L650" s="84">
        <f>IF(Q650=1,1,0)</f>
        <v>0</v>
      </c>
      <c r="M650" s="84">
        <f t="shared" si="92"/>
        <v>1</v>
      </c>
      <c r="N650" s="84">
        <f t="shared" si="93"/>
        <v>0</v>
      </c>
      <c r="O650" s="84">
        <f t="shared" si="94"/>
        <v>0</v>
      </c>
      <c r="P650" s="15" t="str">
        <f t="shared" si="95"/>
        <v/>
      </c>
      <c r="Q650" s="7">
        <v>1074.8900000000001</v>
      </c>
      <c r="R650" s="13">
        <v>1074.8900000000001</v>
      </c>
      <c r="S650" s="13">
        <v>1074.8900000000001</v>
      </c>
      <c r="T650" s="13">
        <v>1074.8900000000001</v>
      </c>
      <c r="U650" s="13">
        <v>1074.8900000000001</v>
      </c>
      <c r="V650" s="13">
        <v>1074.8900000000001</v>
      </c>
      <c r="W650" s="13">
        <v>1074.8900000000001</v>
      </c>
      <c r="X650" s="13">
        <v>1074.8900000000001</v>
      </c>
      <c r="Y650" s="13">
        <v>1074.8900000000001</v>
      </c>
      <c r="Z650" s="13">
        <v>1074.8900000000001</v>
      </c>
      <c r="AA650" s="13">
        <v>1074.8900000000001</v>
      </c>
      <c r="AB650" s="13">
        <v>1074.8900000000001</v>
      </c>
      <c r="AC650" s="17">
        <v>2000</v>
      </c>
      <c r="AD650" s="17"/>
      <c r="AE650" s="20"/>
    </row>
    <row r="651" spans="1:31" s="5" customFormat="1" ht="27" customHeight="1">
      <c r="A651" s="10">
        <v>650</v>
      </c>
      <c r="B651" s="12" t="s">
        <v>1363</v>
      </c>
      <c r="C651" s="12" t="s">
        <v>1364</v>
      </c>
      <c r="D651" s="12"/>
      <c r="E651" s="12">
        <v>45302.718553240702</v>
      </c>
      <c r="F651" s="78">
        <f t="shared" si="89"/>
        <v>45292</v>
      </c>
      <c r="G651" s="13" t="s">
        <v>1221</v>
      </c>
      <c r="H651" s="15" t="str">
        <f t="shared" si="90"/>
        <v>IPHONE15</v>
      </c>
      <c r="I651" s="13">
        <v>9999</v>
      </c>
      <c r="J651" s="84">
        <f>IFERROR(IF(Q651-R651&gt;0,Q651-R651,0),0)</f>
        <v>0</v>
      </c>
      <c r="K651" s="84">
        <f t="shared" si="91"/>
        <v>0</v>
      </c>
      <c r="L651" s="84">
        <f>IF(Q651=1,1,0)</f>
        <v>0</v>
      </c>
      <c r="M651" s="84">
        <f t="shared" si="92"/>
        <v>0</v>
      </c>
      <c r="N651" s="84">
        <f t="shared" si="93"/>
        <v>1</v>
      </c>
      <c r="O651" s="84">
        <f t="shared" si="94"/>
        <v>0</v>
      </c>
      <c r="P651" s="15">
        <f t="shared" si="95"/>
        <v>4999.4699999999993</v>
      </c>
      <c r="Q651" s="7">
        <v>658.27</v>
      </c>
      <c r="R651" s="13">
        <v>658.27</v>
      </c>
      <c r="S651" s="13">
        <v>658.27</v>
      </c>
      <c r="T651" s="13">
        <v>658.27</v>
      </c>
      <c r="U651" s="13">
        <v>658.27</v>
      </c>
      <c r="V651" s="13">
        <v>658.27</v>
      </c>
      <c r="W651" s="13">
        <v>658.27</v>
      </c>
      <c r="X651" s="13">
        <v>658.27</v>
      </c>
      <c r="Y651" s="13">
        <v>658.27</v>
      </c>
      <c r="Z651" s="13">
        <v>658.27</v>
      </c>
      <c r="AA651" s="13">
        <v>658.27</v>
      </c>
      <c r="AB651" s="7">
        <v>658.27</v>
      </c>
      <c r="AC651" s="17"/>
      <c r="AD651" s="17">
        <v>4999.47</v>
      </c>
      <c r="AE651" s="20"/>
    </row>
    <row r="652" spans="1:31" s="5" customFormat="1" ht="27" customHeight="1">
      <c r="A652" s="10">
        <v>651</v>
      </c>
      <c r="B652" s="12" t="s">
        <v>1365</v>
      </c>
      <c r="C652" s="12" t="s">
        <v>1366</v>
      </c>
      <c r="D652" s="12"/>
      <c r="E652" s="12">
        <v>45302.937916666699</v>
      </c>
      <c r="F652" s="78">
        <f t="shared" si="89"/>
        <v>45292</v>
      </c>
      <c r="G652" s="13" t="s">
        <v>1016</v>
      </c>
      <c r="H652" s="15" t="str">
        <f t="shared" si="90"/>
        <v>其他</v>
      </c>
      <c r="I652" s="13">
        <v>6999</v>
      </c>
      <c r="J652" s="84">
        <f>IFERROR(IF(Q652-R652&gt;0,Q652-R652,0),0)</f>
        <v>0</v>
      </c>
      <c r="K652" s="84">
        <f t="shared" si="91"/>
        <v>0</v>
      </c>
      <c r="L652" s="84">
        <f>IF(Q652=1,1,0)</f>
        <v>0</v>
      </c>
      <c r="M652" s="84">
        <f t="shared" si="92"/>
        <v>0</v>
      </c>
      <c r="N652" s="84">
        <f t="shared" si="93"/>
        <v>1</v>
      </c>
      <c r="O652" s="84">
        <f t="shared" si="94"/>
        <v>0</v>
      </c>
      <c r="P652" s="15">
        <f t="shared" si="95"/>
        <v>3499.4699999999993</v>
      </c>
      <c r="Q652" s="7">
        <v>460.77</v>
      </c>
      <c r="R652" s="13">
        <v>460.77</v>
      </c>
      <c r="S652" s="13">
        <v>460.77</v>
      </c>
      <c r="T652" s="13">
        <v>460.77</v>
      </c>
      <c r="U652" s="13">
        <v>460.77</v>
      </c>
      <c r="V652" s="13">
        <v>460.77</v>
      </c>
      <c r="W652" s="13">
        <v>460.77</v>
      </c>
      <c r="X652" s="13">
        <v>460.77</v>
      </c>
      <c r="Y652" s="13">
        <v>460.77</v>
      </c>
      <c r="Z652" s="13">
        <v>460.77</v>
      </c>
      <c r="AA652" s="13">
        <v>460.77</v>
      </c>
      <c r="AB652" s="7">
        <v>460.77</v>
      </c>
      <c r="AC652" s="17"/>
      <c r="AD652" s="67">
        <v>3429.48</v>
      </c>
      <c r="AE652" s="20"/>
    </row>
    <row r="653" spans="1:31" s="5" customFormat="1" ht="27" customHeight="1">
      <c r="A653" s="10">
        <v>652</v>
      </c>
      <c r="B653" s="12" t="s">
        <v>1367</v>
      </c>
      <c r="C653" s="12" t="s">
        <v>1368</v>
      </c>
      <c r="D653" s="12"/>
      <c r="E653" s="12">
        <v>45303.702442129601</v>
      </c>
      <c r="F653" s="78">
        <f t="shared" si="89"/>
        <v>45292</v>
      </c>
      <c r="G653" s="13" t="s">
        <v>1221</v>
      </c>
      <c r="H653" s="15" t="str">
        <f t="shared" si="90"/>
        <v>IPHONE15</v>
      </c>
      <c r="I653" s="13">
        <v>9999</v>
      </c>
      <c r="J653" s="84">
        <f>IFERROR(IF(Q653-R653&gt;0,Q653-R653,0),0)</f>
        <v>0</v>
      </c>
      <c r="K653" s="84">
        <f t="shared" si="91"/>
        <v>0</v>
      </c>
      <c r="L653" s="84">
        <f>IF(Q653=1,1,0)</f>
        <v>0</v>
      </c>
      <c r="M653" s="84">
        <f t="shared" si="92"/>
        <v>1</v>
      </c>
      <c r="N653" s="84">
        <f t="shared" si="93"/>
        <v>1</v>
      </c>
      <c r="O653" s="84">
        <f t="shared" si="94"/>
        <v>0</v>
      </c>
      <c r="P653" s="15">
        <f t="shared" si="95"/>
        <v>4999.4699999999993</v>
      </c>
      <c r="Q653" s="7">
        <v>658.27</v>
      </c>
      <c r="R653" s="13">
        <v>658.27</v>
      </c>
      <c r="S653" s="13">
        <v>658.27</v>
      </c>
      <c r="T653" s="13">
        <v>658.27</v>
      </c>
      <c r="U653" s="13">
        <v>658.27</v>
      </c>
      <c r="V653" s="13">
        <v>658.27</v>
      </c>
      <c r="W653" s="13">
        <v>658.27</v>
      </c>
      <c r="X653" s="13">
        <v>658.27</v>
      </c>
      <c r="Y653" s="13">
        <v>658.27</v>
      </c>
      <c r="Z653" s="13">
        <v>658.27</v>
      </c>
      <c r="AA653" s="13">
        <v>658.27</v>
      </c>
      <c r="AB653" s="13">
        <v>658.27</v>
      </c>
      <c r="AC653" s="17">
        <v>1500</v>
      </c>
      <c r="AD653" s="17">
        <v>4999.47</v>
      </c>
      <c r="AE653" s="20"/>
    </row>
    <row r="654" spans="1:31" s="5" customFormat="1" ht="27" customHeight="1">
      <c r="A654" s="10">
        <v>653</v>
      </c>
      <c r="B654" s="12" t="s">
        <v>1369</v>
      </c>
      <c r="C654" s="12" t="s">
        <v>1370</v>
      </c>
      <c r="D654" s="12"/>
      <c r="E654" s="12">
        <v>45303.6664467593</v>
      </c>
      <c r="F654" s="78">
        <f t="shared" si="89"/>
        <v>45292</v>
      </c>
      <c r="G654" s="13" t="s">
        <v>1221</v>
      </c>
      <c r="H654" s="15" t="str">
        <f t="shared" si="90"/>
        <v>IPHONE15</v>
      </c>
      <c r="I654" s="13">
        <v>9999</v>
      </c>
      <c r="J654" s="84">
        <f>IFERROR(IF(Q654-R654&gt;0,Q654-R654,0),0)</f>
        <v>0</v>
      </c>
      <c r="K654" s="84">
        <f t="shared" si="91"/>
        <v>0</v>
      </c>
      <c r="L654" s="84">
        <f>IF(Q654=1,1,0)</f>
        <v>1</v>
      </c>
      <c r="M654" s="84">
        <f t="shared" si="92"/>
        <v>0</v>
      </c>
      <c r="N654" s="84">
        <f t="shared" si="93"/>
        <v>1</v>
      </c>
      <c r="O654" s="84">
        <f t="shared" si="94"/>
        <v>0</v>
      </c>
      <c r="P654" s="15">
        <f t="shared" si="95"/>
        <v>4999.49</v>
      </c>
      <c r="Q654" s="7">
        <v>1</v>
      </c>
      <c r="R654" s="11">
        <v>718.02</v>
      </c>
      <c r="S654" s="11">
        <v>718.02</v>
      </c>
      <c r="T654" s="11">
        <v>718.02</v>
      </c>
      <c r="U654" s="11">
        <v>718.02</v>
      </c>
      <c r="V654" s="11">
        <v>718.02</v>
      </c>
      <c r="W654" s="11">
        <v>718.02</v>
      </c>
      <c r="X654" s="11">
        <v>718.02</v>
      </c>
      <c r="Y654" s="11">
        <v>718.02</v>
      </c>
      <c r="Z654" s="11">
        <v>718.02</v>
      </c>
      <c r="AA654" s="7">
        <v>718.02</v>
      </c>
      <c r="AB654" s="7">
        <v>718.02</v>
      </c>
      <c r="AC654" s="17"/>
      <c r="AD654" s="17">
        <v>4999.47</v>
      </c>
      <c r="AE654" s="20"/>
    </row>
    <row r="655" spans="1:31" s="5" customFormat="1" ht="27" customHeight="1">
      <c r="A655" s="10">
        <v>654</v>
      </c>
      <c r="B655" s="12" t="s">
        <v>1371</v>
      </c>
      <c r="C655" s="12" t="s">
        <v>1372</v>
      </c>
      <c r="D655" s="12"/>
      <c r="E655" s="12">
        <v>45303.640729166698</v>
      </c>
      <c r="F655" s="78">
        <f t="shared" si="89"/>
        <v>45292</v>
      </c>
      <c r="G655" s="13" t="s">
        <v>1221</v>
      </c>
      <c r="H655" s="15" t="str">
        <f t="shared" si="90"/>
        <v>IPHONE15</v>
      </c>
      <c r="I655" s="13">
        <v>9999</v>
      </c>
      <c r="J655" s="84">
        <f>IFERROR(IF(Q655-R655&gt;0,Q655-R655,0),0)</f>
        <v>0</v>
      </c>
      <c r="K655" s="84">
        <f t="shared" si="91"/>
        <v>0</v>
      </c>
      <c r="L655" s="84">
        <f>IF(Q655=1,1,0)</f>
        <v>0</v>
      </c>
      <c r="M655" s="84">
        <f t="shared" si="92"/>
        <v>0</v>
      </c>
      <c r="N655" s="84">
        <f t="shared" si="93"/>
        <v>0</v>
      </c>
      <c r="O655" s="84">
        <f t="shared" si="94"/>
        <v>0</v>
      </c>
      <c r="P655" s="15" t="str">
        <f t="shared" si="95"/>
        <v/>
      </c>
      <c r="Q655" s="7">
        <v>1074.8900000000001</v>
      </c>
      <c r="R655" s="13">
        <v>1074.8900000000001</v>
      </c>
      <c r="S655" s="13">
        <v>1074.8900000000001</v>
      </c>
      <c r="T655" s="13">
        <v>1074.8900000000001</v>
      </c>
      <c r="U655" s="13">
        <v>1074.8900000000001</v>
      </c>
      <c r="V655" s="13">
        <v>1074.8900000000001</v>
      </c>
      <c r="W655" s="13">
        <v>1074.8900000000001</v>
      </c>
      <c r="X655" s="13">
        <v>1074.8900000000001</v>
      </c>
      <c r="Y655" s="13">
        <v>1074.8900000000001</v>
      </c>
      <c r="Z655" s="13">
        <v>1074.8900000000001</v>
      </c>
      <c r="AA655" s="13">
        <v>1074.8900000000001</v>
      </c>
      <c r="AB655" s="13">
        <v>1074.8900000000001</v>
      </c>
      <c r="AC655" s="17"/>
      <c r="AD655" s="17"/>
      <c r="AE655" s="20"/>
    </row>
    <row r="656" spans="1:31" s="5" customFormat="1" ht="27" customHeight="1">
      <c r="A656" s="10">
        <v>655</v>
      </c>
      <c r="B656" s="12" t="s">
        <v>1373</v>
      </c>
      <c r="C656" s="12" t="s">
        <v>1374</v>
      </c>
      <c r="D656" s="12"/>
      <c r="E656" s="12" t="s">
        <v>1375</v>
      </c>
      <c r="F656" s="78">
        <f t="shared" si="89"/>
        <v>45292</v>
      </c>
      <c r="G656" s="13" t="s">
        <v>307</v>
      </c>
      <c r="H656" s="15" t="str">
        <f t="shared" si="90"/>
        <v>IPHONE15</v>
      </c>
      <c r="I656" s="69">
        <v>8999</v>
      </c>
      <c r="J656" s="84">
        <f>IFERROR(IF(Q656-R656&gt;0,Q656-R656,0),0)</f>
        <v>0</v>
      </c>
      <c r="K656" s="84">
        <f t="shared" si="91"/>
        <v>0</v>
      </c>
      <c r="L656" s="84">
        <f>IF(Q656=1,1,0)</f>
        <v>0</v>
      </c>
      <c r="M656" s="84">
        <f t="shared" si="92"/>
        <v>0</v>
      </c>
      <c r="N656" s="84">
        <f t="shared" si="93"/>
        <v>1</v>
      </c>
      <c r="O656" s="84">
        <f t="shared" si="94"/>
        <v>0</v>
      </c>
      <c r="P656" s="15">
        <f t="shared" si="95"/>
        <v>4499.55</v>
      </c>
      <c r="Q656" s="7">
        <v>592.42999999999995</v>
      </c>
      <c r="R656" s="13">
        <v>592.42999999999995</v>
      </c>
      <c r="S656" s="13">
        <v>592.42999999999995</v>
      </c>
      <c r="T656" s="13">
        <v>592.42999999999995</v>
      </c>
      <c r="U656" s="13">
        <v>592.42999999999995</v>
      </c>
      <c r="V656" s="13">
        <v>592.42999999999995</v>
      </c>
      <c r="W656" s="13">
        <v>592.42999999999995</v>
      </c>
      <c r="X656" s="13">
        <v>592.42999999999995</v>
      </c>
      <c r="Y656" s="13">
        <v>592.42999999999995</v>
      </c>
      <c r="Z656" s="13">
        <v>592.42999999999995</v>
      </c>
      <c r="AA656" s="13">
        <v>592.42999999999995</v>
      </c>
      <c r="AB656" s="7">
        <v>592.42999999999995</v>
      </c>
      <c r="AC656" s="17"/>
      <c r="AD656" s="17">
        <v>4499.55</v>
      </c>
      <c r="AE656" s="20"/>
    </row>
    <row r="657" spans="1:31" s="5" customFormat="1" ht="27" customHeight="1">
      <c r="A657" s="10">
        <v>656</v>
      </c>
      <c r="B657" s="12" t="s">
        <v>1376</v>
      </c>
      <c r="C657" s="12" t="s">
        <v>1377</v>
      </c>
      <c r="D657" s="12"/>
      <c r="E657" s="12">
        <v>45303.627037036997</v>
      </c>
      <c r="F657" s="78">
        <f t="shared" si="89"/>
        <v>45292</v>
      </c>
      <c r="G657" s="13" t="s">
        <v>307</v>
      </c>
      <c r="H657" s="15" t="str">
        <f t="shared" si="90"/>
        <v>IPHONE15</v>
      </c>
      <c r="I657" s="69">
        <v>8999</v>
      </c>
      <c r="J657" s="84">
        <f>IFERROR(IF(Q657-R657&gt;0,Q657-R657,0),0)</f>
        <v>0</v>
      </c>
      <c r="K657" s="84">
        <f t="shared" si="91"/>
        <v>0</v>
      </c>
      <c r="L657" s="84">
        <f>IF(Q657=1,1,0)</f>
        <v>0</v>
      </c>
      <c r="M657" s="84">
        <f t="shared" si="92"/>
        <v>1</v>
      </c>
      <c r="N657" s="84">
        <f t="shared" si="93"/>
        <v>1</v>
      </c>
      <c r="O657" s="84">
        <f t="shared" si="94"/>
        <v>0</v>
      </c>
      <c r="P657" s="15">
        <f t="shared" si="95"/>
        <v>4499.55</v>
      </c>
      <c r="Q657" s="7">
        <v>592.42999999999995</v>
      </c>
      <c r="R657" s="13">
        <v>592.42999999999995</v>
      </c>
      <c r="S657" s="13">
        <v>592.42999999999995</v>
      </c>
      <c r="T657" s="13">
        <v>592.42999999999995</v>
      </c>
      <c r="U657" s="13">
        <v>592.42999999999995</v>
      </c>
      <c r="V657" s="13">
        <v>592.42999999999995</v>
      </c>
      <c r="W657" s="13">
        <v>592.42999999999995</v>
      </c>
      <c r="X657" s="13">
        <v>592.42999999999995</v>
      </c>
      <c r="Y657" s="13">
        <v>592.42999999999995</v>
      </c>
      <c r="Z657" s="13">
        <v>592.42999999999995</v>
      </c>
      <c r="AA657" s="13">
        <v>592.42999999999995</v>
      </c>
      <c r="AB657" s="13">
        <v>592.42999999999995</v>
      </c>
      <c r="AC657" s="17">
        <v>1000</v>
      </c>
      <c r="AD657" s="17">
        <v>4499.55</v>
      </c>
      <c r="AE657" s="20"/>
    </row>
    <row r="658" spans="1:31" s="5" customFormat="1" ht="27" customHeight="1">
      <c r="A658" s="10">
        <v>657</v>
      </c>
      <c r="B658" s="12" t="s">
        <v>1378</v>
      </c>
      <c r="C658" s="12" t="s">
        <v>1379</v>
      </c>
      <c r="D658" s="12"/>
      <c r="E658" s="12">
        <v>45303.626319444404</v>
      </c>
      <c r="F658" s="78">
        <f t="shared" si="89"/>
        <v>45292</v>
      </c>
      <c r="G658" s="13" t="s">
        <v>1221</v>
      </c>
      <c r="H658" s="15" t="str">
        <f t="shared" si="90"/>
        <v>IPHONE15</v>
      </c>
      <c r="I658" s="13">
        <v>9999</v>
      </c>
      <c r="J658" s="84">
        <f>IFERROR(IF(Q658-R658&gt;0,Q658-R658,0),0)</f>
        <v>0</v>
      </c>
      <c r="K658" s="84">
        <f t="shared" si="91"/>
        <v>0</v>
      </c>
      <c r="L658" s="84">
        <f>IF(Q658=1,1,0)</f>
        <v>0</v>
      </c>
      <c r="M658" s="84">
        <f t="shared" si="92"/>
        <v>0</v>
      </c>
      <c r="N658" s="84">
        <f t="shared" si="93"/>
        <v>1</v>
      </c>
      <c r="O658" s="84">
        <f t="shared" si="94"/>
        <v>0</v>
      </c>
      <c r="P658" s="15">
        <f t="shared" si="95"/>
        <v>4999.4699999999993</v>
      </c>
      <c r="Q658" s="7">
        <v>658.27</v>
      </c>
      <c r="R658" s="13">
        <v>658.27</v>
      </c>
      <c r="S658" s="13">
        <v>658.27</v>
      </c>
      <c r="T658" s="13">
        <v>658.27</v>
      </c>
      <c r="U658" s="13">
        <v>658.27</v>
      </c>
      <c r="V658" s="13">
        <v>658.27</v>
      </c>
      <c r="W658" s="13">
        <v>658.27</v>
      </c>
      <c r="X658" s="13">
        <v>658.27</v>
      </c>
      <c r="Y658" s="13">
        <v>658.27</v>
      </c>
      <c r="Z658" s="13">
        <v>658.27</v>
      </c>
      <c r="AA658" s="13">
        <v>658.27</v>
      </c>
      <c r="AB658" s="7">
        <v>658.27</v>
      </c>
      <c r="AC658" s="17"/>
      <c r="AD658" s="17">
        <v>4999.47</v>
      </c>
      <c r="AE658" s="20"/>
    </row>
    <row r="659" spans="1:31" s="5" customFormat="1" ht="27" customHeight="1">
      <c r="A659" s="10">
        <v>658</v>
      </c>
      <c r="B659" s="12" t="s">
        <v>1380</v>
      </c>
      <c r="C659" s="12" t="s">
        <v>1381</v>
      </c>
      <c r="D659" s="12"/>
      <c r="E659" s="12">
        <v>45303.6246412037</v>
      </c>
      <c r="F659" s="78">
        <f t="shared" si="89"/>
        <v>45292</v>
      </c>
      <c r="G659" s="13" t="s">
        <v>1221</v>
      </c>
      <c r="H659" s="15" t="str">
        <f t="shared" si="90"/>
        <v>IPHONE15</v>
      </c>
      <c r="I659" s="13">
        <v>9999</v>
      </c>
      <c r="J659" s="84">
        <f>IFERROR(IF(Q659-R659&gt;0,Q659-R659,0),0)</f>
        <v>0</v>
      </c>
      <c r="K659" s="84">
        <f t="shared" si="91"/>
        <v>0</v>
      </c>
      <c r="L659" s="84">
        <f>IF(Q659=1,1,0)</f>
        <v>1</v>
      </c>
      <c r="M659" s="84">
        <f t="shared" si="92"/>
        <v>0</v>
      </c>
      <c r="N659" s="84">
        <f t="shared" si="93"/>
        <v>1</v>
      </c>
      <c r="O659" s="84">
        <f t="shared" si="94"/>
        <v>0</v>
      </c>
      <c r="P659" s="15">
        <f t="shared" si="95"/>
        <v>4999.49</v>
      </c>
      <c r="Q659" s="7">
        <v>1</v>
      </c>
      <c r="R659" s="11">
        <v>718.02</v>
      </c>
      <c r="S659" s="11">
        <v>718.02</v>
      </c>
      <c r="T659" s="11">
        <v>718.02</v>
      </c>
      <c r="U659" s="11">
        <v>718.02</v>
      </c>
      <c r="V659" s="11">
        <v>718.02</v>
      </c>
      <c r="W659" s="11">
        <v>718.02</v>
      </c>
      <c r="X659" s="11">
        <v>718.02</v>
      </c>
      <c r="Y659" s="11">
        <v>718.02</v>
      </c>
      <c r="Z659" s="11">
        <v>718.02</v>
      </c>
      <c r="AA659" s="7">
        <v>718.02</v>
      </c>
      <c r="AB659" s="7">
        <v>718.02</v>
      </c>
      <c r="AC659" s="17"/>
      <c r="AD659" s="17">
        <v>4999.47</v>
      </c>
      <c r="AE659" s="20"/>
    </row>
    <row r="660" spans="1:31" s="5" customFormat="1" ht="27" customHeight="1">
      <c r="A660" s="10">
        <v>659</v>
      </c>
      <c r="B660" s="12" t="s">
        <v>1382</v>
      </c>
      <c r="C660" s="12" t="s">
        <v>1383</v>
      </c>
      <c r="D660" s="12"/>
      <c r="E660" s="12">
        <v>45303.568009259303</v>
      </c>
      <c r="F660" s="78">
        <f t="shared" si="89"/>
        <v>45292</v>
      </c>
      <c r="G660" s="13" t="s">
        <v>1221</v>
      </c>
      <c r="H660" s="15" t="str">
        <f t="shared" si="90"/>
        <v>IPHONE15</v>
      </c>
      <c r="I660" s="13">
        <v>9999</v>
      </c>
      <c r="J660" s="84">
        <f>IFERROR(IF(Q660-R660&gt;0,Q660-R660,0),0)</f>
        <v>0</v>
      </c>
      <c r="K660" s="84">
        <f t="shared" si="91"/>
        <v>0</v>
      </c>
      <c r="L660" s="84">
        <f>IF(Q660=1,1,0)</f>
        <v>1</v>
      </c>
      <c r="M660" s="84">
        <f t="shared" si="92"/>
        <v>1</v>
      </c>
      <c r="N660" s="84">
        <f t="shared" si="93"/>
        <v>1</v>
      </c>
      <c r="O660" s="84">
        <f t="shared" si="94"/>
        <v>0</v>
      </c>
      <c r="P660" s="15">
        <f t="shared" si="95"/>
        <v>4999.49</v>
      </c>
      <c r="Q660" s="7">
        <v>1</v>
      </c>
      <c r="R660" s="11">
        <v>718.02</v>
      </c>
      <c r="S660" s="11">
        <v>718.02</v>
      </c>
      <c r="T660" s="11">
        <v>718.02</v>
      </c>
      <c r="U660" s="11">
        <v>718.02</v>
      </c>
      <c r="V660" s="11">
        <v>718.02</v>
      </c>
      <c r="W660" s="11">
        <v>718.02</v>
      </c>
      <c r="X660" s="11">
        <v>718.02</v>
      </c>
      <c r="Y660" s="11">
        <v>718.02</v>
      </c>
      <c r="Z660" s="11">
        <v>718.02</v>
      </c>
      <c r="AA660" s="13">
        <v>718.02</v>
      </c>
      <c r="AB660" s="7">
        <v>718.02</v>
      </c>
      <c r="AC660" s="17">
        <v>1500</v>
      </c>
      <c r="AD660" s="17">
        <v>4999.47</v>
      </c>
      <c r="AE660" s="20"/>
    </row>
    <row r="661" spans="1:31" s="5" customFormat="1" ht="27" customHeight="1">
      <c r="A661" s="10">
        <v>660</v>
      </c>
      <c r="B661" s="12" t="s">
        <v>1384</v>
      </c>
      <c r="C661" s="12" t="s">
        <v>1385</v>
      </c>
      <c r="D661" s="12"/>
      <c r="E661" s="12">
        <v>45303.5620486111</v>
      </c>
      <c r="F661" s="78">
        <f t="shared" si="89"/>
        <v>45292</v>
      </c>
      <c r="G661" s="13" t="s">
        <v>1244</v>
      </c>
      <c r="H661" s="15" t="str">
        <f t="shared" si="90"/>
        <v>IPHONE15</v>
      </c>
      <c r="I661" s="13">
        <v>5999</v>
      </c>
      <c r="J661" s="84">
        <f>IFERROR(IF(Q661-R661&gt;0,Q661-R661,0),0)</f>
        <v>0</v>
      </c>
      <c r="K661" s="84">
        <f t="shared" si="91"/>
        <v>0</v>
      </c>
      <c r="L661" s="84">
        <f>IF(Q661=1,1,0)</f>
        <v>0</v>
      </c>
      <c r="M661" s="84">
        <f t="shared" si="92"/>
        <v>1</v>
      </c>
      <c r="N661" s="84">
        <f t="shared" si="93"/>
        <v>1</v>
      </c>
      <c r="O661" s="84">
        <f t="shared" si="94"/>
        <v>0</v>
      </c>
      <c r="P661" s="15">
        <f t="shared" si="95"/>
        <v>2999.5800000000008</v>
      </c>
      <c r="Q661" s="7">
        <v>39.49</v>
      </c>
      <c r="R661" s="11">
        <v>427.24</v>
      </c>
      <c r="S661" s="11">
        <v>427.24</v>
      </c>
      <c r="T661" s="11">
        <v>427.24</v>
      </c>
      <c r="U661" s="11">
        <v>427.24</v>
      </c>
      <c r="V661" s="11">
        <v>427.24</v>
      </c>
      <c r="W661" s="11">
        <v>427.24</v>
      </c>
      <c r="X661" s="11">
        <v>427.24</v>
      </c>
      <c r="Y661" s="11">
        <v>427.24</v>
      </c>
      <c r="Z661" s="11">
        <v>427.24</v>
      </c>
      <c r="AA661" s="7">
        <v>427.24</v>
      </c>
      <c r="AB661" s="7">
        <v>427.24</v>
      </c>
      <c r="AC661" s="17">
        <v>2999.55</v>
      </c>
      <c r="AD661" s="17"/>
      <c r="AE661" s="20"/>
    </row>
    <row r="662" spans="1:31" s="5" customFormat="1" ht="27" customHeight="1">
      <c r="A662" s="10">
        <v>661</v>
      </c>
      <c r="B662" s="12" t="s">
        <v>1386</v>
      </c>
      <c r="C662" s="12" t="s">
        <v>1387</v>
      </c>
      <c r="D662" s="12"/>
      <c r="E662" s="12">
        <v>45304.5835069444</v>
      </c>
      <c r="F662" s="78">
        <f t="shared" si="89"/>
        <v>45292</v>
      </c>
      <c r="G662" s="13" t="s">
        <v>1221</v>
      </c>
      <c r="H662" s="15" t="str">
        <f t="shared" si="90"/>
        <v>IPHONE15</v>
      </c>
      <c r="I662" s="13">
        <v>9999</v>
      </c>
      <c r="J662" s="84">
        <f>IFERROR(IF(Q662-R662&gt;0,Q662-R662,0),0)</f>
        <v>0</v>
      </c>
      <c r="K662" s="84">
        <f t="shared" si="91"/>
        <v>0</v>
      </c>
      <c r="L662" s="84">
        <f>IF(Q662=1,1,0)</f>
        <v>0</v>
      </c>
      <c r="M662" s="84">
        <f t="shared" si="92"/>
        <v>0</v>
      </c>
      <c r="N662" s="84">
        <f t="shared" si="93"/>
        <v>0</v>
      </c>
      <c r="O662" s="84">
        <f t="shared" si="94"/>
        <v>0</v>
      </c>
      <c r="P662" s="15" t="str">
        <f t="shared" si="95"/>
        <v/>
      </c>
      <c r="Q662" s="7">
        <v>107.49</v>
      </c>
      <c r="R662" s="11">
        <v>1162.8399999999999</v>
      </c>
      <c r="S662" s="11">
        <v>1162.8399999999999</v>
      </c>
      <c r="T662" s="11">
        <v>1162.8399999999999</v>
      </c>
      <c r="U662" s="11">
        <v>1162.8399999999999</v>
      </c>
      <c r="V662" s="11">
        <v>1162.8399999999999</v>
      </c>
      <c r="W662" s="11">
        <v>1162.8399999999999</v>
      </c>
      <c r="X662" s="11">
        <v>1162.8399999999999</v>
      </c>
      <c r="Y662" s="11">
        <v>1162.8399999999999</v>
      </c>
      <c r="Z662" s="11">
        <v>1162.8399999999999</v>
      </c>
      <c r="AA662" s="11">
        <v>1162.8399999999999</v>
      </c>
      <c r="AB662" s="7">
        <v>1162.8399999999999</v>
      </c>
      <c r="AC662" s="17"/>
      <c r="AD662" s="17"/>
      <c r="AE662" s="20"/>
    </row>
    <row r="663" spans="1:31" s="5" customFormat="1" ht="27" customHeight="1">
      <c r="A663" s="10">
        <v>662</v>
      </c>
      <c r="B663" s="12" t="s">
        <v>1388</v>
      </c>
      <c r="C663" s="12" t="s">
        <v>1389</v>
      </c>
      <c r="D663" s="12"/>
      <c r="E663" s="12">
        <v>45304.588240740697</v>
      </c>
      <c r="F663" s="78">
        <f t="shared" si="89"/>
        <v>45292</v>
      </c>
      <c r="G663" s="13" t="s">
        <v>307</v>
      </c>
      <c r="H663" s="15" t="str">
        <f t="shared" si="90"/>
        <v>IPHONE15</v>
      </c>
      <c r="I663" s="69">
        <v>7999</v>
      </c>
      <c r="J663" s="84">
        <f>IFERROR(IF(Q663-R663&gt;0,Q663-R663,0),0)</f>
        <v>0</v>
      </c>
      <c r="K663" s="84">
        <f t="shared" si="91"/>
        <v>0</v>
      </c>
      <c r="L663" s="84">
        <f>IF(Q663=1,1,0)</f>
        <v>0</v>
      </c>
      <c r="M663" s="84">
        <f t="shared" si="92"/>
        <v>0</v>
      </c>
      <c r="N663" s="84">
        <f t="shared" si="93"/>
        <v>0</v>
      </c>
      <c r="O663" s="84">
        <f t="shared" si="94"/>
        <v>0</v>
      </c>
      <c r="P663" s="15" t="str">
        <f t="shared" si="95"/>
        <v/>
      </c>
      <c r="Q663" s="7">
        <v>859.89</v>
      </c>
      <c r="R663" s="11">
        <v>859.89</v>
      </c>
      <c r="S663" s="11">
        <v>859.89</v>
      </c>
      <c r="T663" s="11">
        <v>859.89</v>
      </c>
      <c r="U663" s="11">
        <v>859.89</v>
      </c>
      <c r="V663" s="11">
        <v>859.89</v>
      </c>
      <c r="W663" s="11">
        <v>859.89</v>
      </c>
      <c r="X663" s="11">
        <v>859.89</v>
      </c>
      <c r="Y663" s="11">
        <v>859.89</v>
      </c>
      <c r="Z663" s="11">
        <v>859.89</v>
      </c>
      <c r="AA663" s="11">
        <v>859.89</v>
      </c>
      <c r="AB663" s="7">
        <v>859.89</v>
      </c>
      <c r="AC663" s="17"/>
      <c r="AD663" s="17"/>
      <c r="AE663" s="20"/>
    </row>
    <row r="664" spans="1:31" s="5" customFormat="1" ht="27" customHeight="1">
      <c r="A664" s="10"/>
      <c r="B664" s="12"/>
      <c r="C664" s="12"/>
      <c r="D664" s="12"/>
      <c r="E664" s="12"/>
      <c r="F664" s="78"/>
      <c r="G664" s="13"/>
      <c r="H664" s="15" t="str">
        <f t="shared" si="90"/>
        <v>其他</v>
      </c>
      <c r="I664" s="13"/>
      <c r="J664" s="84"/>
      <c r="K664" s="84"/>
      <c r="L664" s="84"/>
      <c r="M664" s="84">
        <f t="shared" si="92"/>
        <v>0</v>
      </c>
      <c r="N664" s="84">
        <f t="shared" si="93"/>
        <v>0</v>
      </c>
      <c r="O664" s="84">
        <f t="shared" si="94"/>
        <v>1</v>
      </c>
      <c r="P664" s="15"/>
      <c r="Q664" s="7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7"/>
      <c r="AC664" s="17"/>
      <c r="AD664" s="17"/>
      <c r="AE664" s="20"/>
    </row>
    <row r="665" spans="1:31" s="5" customFormat="1" ht="27" customHeight="1">
      <c r="A665" s="10"/>
      <c r="B665" s="12"/>
      <c r="C665" s="12"/>
      <c r="D665" s="12"/>
      <c r="E665" s="12"/>
      <c r="F665" s="78"/>
      <c r="G665" s="13"/>
      <c r="H665" s="15" t="str">
        <f t="shared" si="90"/>
        <v>其他</v>
      </c>
      <c r="I665" s="13"/>
      <c r="J665" s="84"/>
      <c r="K665" s="84"/>
      <c r="L665" s="84"/>
      <c r="M665" s="84">
        <f t="shared" si="92"/>
        <v>0</v>
      </c>
      <c r="N665" s="84">
        <f t="shared" si="93"/>
        <v>0</v>
      </c>
      <c r="O665" s="84">
        <f t="shared" si="94"/>
        <v>1</v>
      </c>
      <c r="P665" s="15"/>
      <c r="Q665" s="7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7"/>
      <c r="AC665" s="17"/>
      <c r="AD665" s="17"/>
      <c r="AE665" s="20"/>
    </row>
    <row r="666" spans="1:31" s="5" customFormat="1" ht="27" customHeight="1">
      <c r="A666" s="10"/>
      <c r="B666" s="12"/>
      <c r="C666" s="12"/>
      <c r="D666" s="12"/>
      <c r="E666" s="12"/>
      <c r="F666" s="78"/>
      <c r="G666" s="13"/>
      <c r="H666" s="15" t="str">
        <f t="shared" si="90"/>
        <v>其他</v>
      </c>
      <c r="I666" s="13"/>
      <c r="J666" s="84"/>
      <c r="K666" s="84"/>
      <c r="L666" s="84"/>
      <c r="M666" s="84">
        <f t="shared" si="92"/>
        <v>0</v>
      </c>
      <c r="N666" s="84">
        <f t="shared" si="93"/>
        <v>0</v>
      </c>
      <c r="O666" s="84">
        <f t="shared" si="94"/>
        <v>1</v>
      </c>
      <c r="P666" s="15"/>
      <c r="Q666" s="7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7"/>
      <c r="AC666" s="17"/>
      <c r="AD666" s="17"/>
      <c r="AE666" s="20"/>
    </row>
    <row r="667" spans="1:31" s="5" customFormat="1" ht="27" customHeight="1">
      <c r="A667" s="10"/>
      <c r="B667" s="12"/>
      <c r="C667" s="12"/>
      <c r="D667" s="12"/>
      <c r="E667" s="12"/>
      <c r="F667" s="78"/>
      <c r="G667" s="13"/>
      <c r="H667" s="15" t="str">
        <f t="shared" si="90"/>
        <v>其他</v>
      </c>
      <c r="I667" s="13"/>
      <c r="J667" s="84"/>
      <c r="K667" s="84"/>
      <c r="L667" s="84"/>
      <c r="M667" s="84">
        <f t="shared" si="92"/>
        <v>0</v>
      </c>
      <c r="N667" s="84">
        <f t="shared" si="93"/>
        <v>0</v>
      </c>
      <c r="O667" s="84">
        <f t="shared" si="94"/>
        <v>1</v>
      </c>
      <c r="P667" s="15"/>
      <c r="Q667" s="7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7"/>
      <c r="AC667" s="17"/>
      <c r="AD667" s="17"/>
      <c r="AE667" s="20"/>
    </row>
    <row r="668" spans="1:31" s="5" customFormat="1" ht="27" customHeight="1">
      <c r="A668" s="10"/>
      <c r="B668" s="12"/>
      <c r="C668" s="12"/>
      <c r="D668" s="12"/>
      <c r="E668" s="12"/>
      <c r="F668" s="78"/>
      <c r="G668" s="13"/>
      <c r="H668" s="15" t="str">
        <f t="shared" si="90"/>
        <v>其他</v>
      </c>
      <c r="I668" s="13"/>
      <c r="J668" s="84"/>
      <c r="K668" s="84"/>
      <c r="L668" s="84"/>
      <c r="M668" s="84">
        <f t="shared" si="92"/>
        <v>0</v>
      </c>
      <c r="N668" s="84">
        <f t="shared" si="93"/>
        <v>0</v>
      </c>
      <c r="O668" s="84">
        <f t="shared" si="94"/>
        <v>1</v>
      </c>
      <c r="P668" s="15"/>
      <c r="Q668" s="7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7"/>
      <c r="AC668" s="17"/>
      <c r="AD668" s="17"/>
      <c r="AE668" s="20"/>
    </row>
    <row r="669" spans="1:31" s="5" customFormat="1" ht="27" customHeight="1">
      <c r="A669" s="10"/>
      <c r="B669" s="12"/>
      <c r="C669" s="12"/>
      <c r="D669" s="12"/>
      <c r="E669" s="12"/>
      <c r="F669" s="78"/>
      <c r="G669" s="13"/>
      <c r="H669" s="15" t="str">
        <f t="shared" si="90"/>
        <v>其他</v>
      </c>
      <c r="I669" s="13"/>
      <c r="J669" s="84"/>
      <c r="K669" s="84"/>
      <c r="L669" s="84"/>
      <c r="M669" s="84">
        <f t="shared" si="92"/>
        <v>0</v>
      </c>
      <c r="N669" s="84">
        <f t="shared" si="93"/>
        <v>0</v>
      </c>
      <c r="O669" s="84">
        <f t="shared" si="94"/>
        <v>1</v>
      </c>
      <c r="P669" s="15"/>
      <c r="Q669" s="7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7"/>
      <c r="AC669" s="17"/>
      <c r="AD669" s="17"/>
      <c r="AE669" s="20"/>
    </row>
    <row r="670" spans="1:31" s="5" customFormat="1" ht="27" customHeight="1">
      <c r="A670" s="10"/>
      <c r="B670" s="12"/>
      <c r="C670" s="12"/>
      <c r="D670" s="12"/>
      <c r="E670" s="12"/>
      <c r="F670" s="78"/>
      <c r="G670" s="13"/>
      <c r="H670" s="15" t="str">
        <f t="shared" si="90"/>
        <v>其他</v>
      </c>
      <c r="I670" s="13"/>
      <c r="J670" s="84"/>
      <c r="K670" s="84"/>
      <c r="L670" s="84"/>
      <c r="M670" s="84">
        <f t="shared" si="92"/>
        <v>0</v>
      </c>
      <c r="N670" s="84">
        <f t="shared" si="93"/>
        <v>0</v>
      </c>
      <c r="O670" s="84">
        <f t="shared" si="94"/>
        <v>1</v>
      </c>
      <c r="P670" s="15"/>
      <c r="Q670" s="7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7"/>
      <c r="AC670" s="17"/>
      <c r="AD670" s="17"/>
      <c r="AE670" s="20"/>
    </row>
    <row r="671" spans="1:31" s="5" customFormat="1" ht="27" customHeight="1">
      <c r="A671" s="10"/>
      <c r="B671" s="12"/>
      <c r="C671" s="12"/>
      <c r="D671" s="12"/>
      <c r="E671" s="12"/>
      <c r="F671" s="78"/>
      <c r="G671" s="13"/>
      <c r="H671" s="15" t="str">
        <f t="shared" si="90"/>
        <v>其他</v>
      </c>
      <c r="I671" s="13"/>
      <c r="J671" s="84"/>
      <c r="K671" s="84"/>
      <c r="L671" s="84"/>
      <c r="M671" s="84">
        <f t="shared" si="92"/>
        <v>0</v>
      </c>
      <c r="N671" s="84">
        <f t="shared" si="93"/>
        <v>0</v>
      </c>
      <c r="O671" s="84">
        <f t="shared" si="94"/>
        <v>1</v>
      </c>
      <c r="P671" s="15"/>
      <c r="Q671" s="7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7"/>
      <c r="AC671" s="17"/>
      <c r="AD671" s="17"/>
      <c r="AE671" s="20"/>
    </row>
    <row r="672" spans="1:31" s="5" customFormat="1" ht="27" customHeight="1">
      <c r="A672" s="10"/>
      <c r="B672" s="12"/>
      <c r="C672" s="12"/>
      <c r="D672" s="12"/>
      <c r="E672" s="12"/>
      <c r="F672" s="78"/>
      <c r="G672" s="13"/>
      <c r="H672" s="15" t="str">
        <f t="shared" si="90"/>
        <v>其他</v>
      </c>
      <c r="I672" s="13"/>
      <c r="J672" s="84"/>
      <c r="K672" s="84"/>
      <c r="L672" s="84"/>
      <c r="M672" s="84">
        <f t="shared" si="92"/>
        <v>0</v>
      </c>
      <c r="N672" s="84">
        <f t="shared" si="93"/>
        <v>0</v>
      </c>
      <c r="O672" s="84">
        <f t="shared" si="94"/>
        <v>1</v>
      </c>
      <c r="P672" s="15"/>
      <c r="Q672" s="7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7"/>
      <c r="AC672" s="17"/>
      <c r="AD672" s="17"/>
      <c r="AE672" s="20"/>
    </row>
    <row r="673" spans="1:31" s="5" customFormat="1" ht="27" customHeight="1">
      <c r="A673" s="10"/>
      <c r="B673" s="12"/>
      <c r="C673" s="12"/>
      <c r="D673" s="12"/>
      <c r="E673" s="12"/>
      <c r="F673" s="78"/>
      <c r="G673" s="13"/>
      <c r="H673" s="15" t="str">
        <f t="shared" si="90"/>
        <v>其他</v>
      </c>
      <c r="I673" s="13"/>
      <c r="J673" s="84"/>
      <c r="K673" s="84"/>
      <c r="L673" s="84"/>
      <c r="M673" s="84">
        <f t="shared" si="92"/>
        <v>0</v>
      </c>
      <c r="N673" s="84">
        <f t="shared" si="93"/>
        <v>0</v>
      </c>
      <c r="O673" s="84">
        <f t="shared" si="94"/>
        <v>1</v>
      </c>
      <c r="P673" s="15"/>
      <c r="Q673" s="7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7"/>
      <c r="AC673" s="17"/>
      <c r="AD673" s="17"/>
      <c r="AE673" s="20"/>
    </row>
    <row r="674" spans="1:31" s="5" customFormat="1" ht="27" customHeight="1">
      <c r="A674" s="10"/>
      <c r="B674" s="12"/>
      <c r="C674" s="12"/>
      <c r="D674" s="12"/>
      <c r="E674" s="12"/>
      <c r="F674" s="78"/>
      <c r="G674" s="13"/>
      <c r="H674" s="15" t="str">
        <f t="shared" si="90"/>
        <v>其他</v>
      </c>
      <c r="I674" s="13"/>
      <c r="J674" s="84"/>
      <c r="K674" s="84"/>
      <c r="L674" s="84"/>
      <c r="M674" s="84">
        <f t="shared" si="92"/>
        <v>0</v>
      </c>
      <c r="N674" s="84">
        <f t="shared" si="93"/>
        <v>0</v>
      </c>
      <c r="O674" s="84">
        <f t="shared" si="94"/>
        <v>1</v>
      </c>
      <c r="P674" s="15"/>
      <c r="Q674" s="7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7"/>
      <c r="AC674" s="17"/>
      <c r="AD674" s="17"/>
      <c r="AE674" s="20"/>
    </row>
    <row r="675" spans="1:31" s="5" customFormat="1" ht="27" customHeight="1">
      <c r="A675" s="10"/>
      <c r="B675" s="12"/>
      <c r="C675" s="12"/>
      <c r="D675" s="12"/>
      <c r="E675" s="12"/>
      <c r="F675" s="78"/>
      <c r="G675" s="13"/>
      <c r="H675" s="15" t="str">
        <f t="shared" si="90"/>
        <v>其他</v>
      </c>
      <c r="I675" s="13"/>
      <c r="J675" s="84"/>
      <c r="K675" s="84"/>
      <c r="L675" s="84"/>
      <c r="M675" s="84">
        <f t="shared" si="92"/>
        <v>0</v>
      </c>
      <c r="N675" s="84">
        <f t="shared" si="93"/>
        <v>0</v>
      </c>
      <c r="O675" s="84">
        <f t="shared" si="94"/>
        <v>1</v>
      </c>
      <c r="P675" s="15"/>
      <c r="Q675" s="7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7"/>
      <c r="AC675" s="17"/>
      <c r="AD675" s="17"/>
      <c r="AE675" s="20"/>
    </row>
    <row r="676" spans="1:31" s="5" customFormat="1" ht="27" customHeight="1">
      <c r="A676" s="10"/>
      <c r="B676" s="12"/>
      <c r="C676" s="12"/>
      <c r="D676" s="12"/>
      <c r="E676" s="12"/>
      <c r="F676" s="78"/>
      <c r="G676" s="13"/>
      <c r="H676" s="15" t="str">
        <f t="shared" si="90"/>
        <v>其他</v>
      </c>
      <c r="I676" s="13"/>
      <c r="J676" s="84"/>
      <c r="K676" s="84"/>
      <c r="L676" s="84"/>
      <c r="M676" s="84">
        <f t="shared" si="92"/>
        <v>0</v>
      </c>
      <c r="N676" s="84">
        <f t="shared" si="93"/>
        <v>0</v>
      </c>
      <c r="O676" s="84">
        <f t="shared" si="94"/>
        <v>1</v>
      </c>
      <c r="P676" s="15"/>
      <c r="Q676" s="7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7"/>
      <c r="AC676" s="17"/>
      <c r="AD676" s="17"/>
      <c r="AE676" s="20"/>
    </row>
    <row r="677" spans="1:31" s="5" customFormat="1" ht="27" customHeight="1">
      <c r="A677" s="10"/>
      <c r="B677" s="12"/>
      <c r="C677" s="12"/>
      <c r="D677" s="12"/>
      <c r="E677" s="12"/>
      <c r="F677" s="78"/>
      <c r="G677" s="13"/>
      <c r="H677" s="15" t="str">
        <f t="shared" si="90"/>
        <v>其他</v>
      </c>
      <c r="I677" s="13"/>
      <c r="J677" s="84"/>
      <c r="K677" s="84"/>
      <c r="L677" s="84"/>
      <c r="M677" s="84">
        <f t="shared" si="92"/>
        <v>0</v>
      </c>
      <c r="N677" s="84">
        <f t="shared" si="93"/>
        <v>0</v>
      </c>
      <c r="O677" s="84">
        <f t="shared" si="94"/>
        <v>1</v>
      </c>
      <c r="P677" s="15"/>
      <c r="Q677" s="7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7"/>
      <c r="AC677" s="17"/>
      <c r="AD677" s="17"/>
      <c r="AE677" s="20"/>
    </row>
    <row r="678" spans="1:31" s="5" customFormat="1" ht="27" customHeight="1">
      <c r="A678" s="10"/>
      <c r="B678" s="12"/>
      <c r="C678" s="12"/>
      <c r="D678" s="12"/>
      <c r="E678" s="12"/>
      <c r="F678" s="78"/>
      <c r="G678" s="13"/>
      <c r="H678" s="15" t="str">
        <f t="shared" si="90"/>
        <v>其他</v>
      </c>
      <c r="I678" s="13"/>
      <c r="J678" s="84"/>
      <c r="K678" s="84"/>
      <c r="L678" s="84"/>
      <c r="M678" s="84">
        <f t="shared" si="92"/>
        <v>0</v>
      </c>
      <c r="N678" s="84">
        <f t="shared" si="93"/>
        <v>0</v>
      </c>
      <c r="O678" s="84">
        <f t="shared" si="94"/>
        <v>1</v>
      </c>
      <c r="P678" s="15"/>
      <c r="Q678" s="7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7"/>
      <c r="AC678" s="17"/>
      <c r="AD678" s="17"/>
      <c r="AE678" s="20"/>
    </row>
    <row r="679" spans="1:31" s="5" customFormat="1" ht="27" customHeight="1">
      <c r="A679" s="10"/>
      <c r="B679" s="12"/>
      <c r="C679" s="12"/>
      <c r="D679" s="12"/>
      <c r="E679" s="12"/>
      <c r="F679" s="78"/>
      <c r="G679" s="13"/>
      <c r="H679" s="15" t="str">
        <f t="shared" si="90"/>
        <v>其他</v>
      </c>
      <c r="I679" s="13"/>
      <c r="J679" s="84"/>
      <c r="K679" s="84"/>
      <c r="L679" s="84"/>
      <c r="M679" s="84">
        <f t="shared" si="92"/>
        <v>0</v>
      </c>
      <c r="N679" s="84">
        <f t="shared" si="93"/>
        <v>0</v>
      </c>
      <c r="O679" s="84">
        <f t="shared" si="94"/>
        <v>1</v>
      </c>
      <c r="P679" s="15"/>
      <c r="Q679" s="7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7"/>
      <c r="AC679" s="17"/>
      <c r="AD679" s="17"/>
      <c r="AE679" s="20"/>
    </row>
    <row r="680" spans="1:31" s="5" customFormat="1" ht="27" customHeight="1">
      <c r="A680" s="10"/>
      <c r="B680" s="12"/>
      <c r="C680" s="12"/>
      <c r="D680" s="12"/>
      <c r="E680" s="12"/>
      <c r="F680" s="78"/>
      <c r="G680" s="13"/>
      <c r="H680" s="15" t="str">
        <f t="shared" si="90"/>
        <v>其他</v>
      </c>
      <c r="I680" s="13"/>
      <c r="J680" s="84"/>
      <c r="K680" s="84"/>
      <c r="L680" s="84"/>
      <c r="M680" s="84">
        <f t="shared" si="92"/>
        <v>0</v>
      </c>
      <c r="N680" s="84">
        <f t="shared" si="93"/>
        <v>0</v>
      </c>
      <c r="O680" s="84">
        <f t="shared" si="94"/>
        <v>1</v>
      </c>
      <c r="P680" s="15"/>
      <c r="Q680" s="7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7"/>
      <c r="AC680" s="17"/>
      <c r="AD680" s="17"/>
      <c r="AE680" s="20"/>
    </row>
    <row r="681" spans="1:31" s="5" customFormat="1" ht="27" customHeight="1">
      <c r="A681" s="10"/>
      <c r="B681" s="12"/>
      <c r="C681" s="12"/>
      <c r="D681" s="12"/>
      <c r="E681" s="12"/>
      <c r="F681" s="78"/>
      <c r="G681" s="13"/>
      <c r="H681" s="15" t="str">
        <f t="shared" si="90"/>
        <v>其他</v>
      </c>
      <c r="I681" s="13"/>
      <c r="J681" s="84"/>
      <c r="K681" s="84"/>
      <c r="L681" s="84"/>
      <c r="M681" s="84">
        <f t="shared" si="92"/>
        <v>0</v>
      </c>
      <c r="N681" s="84">
        <f t="shared" si="93"/>
        <v>0</v>
      </c>
      <c r="O681" s="84">
        <f t="shared" si="94"/>
        <v>1</v>
      </c>
      <c r="P681" s="15"/>
      <c r="Q681" s="7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7"/>
      <c r="AC681" s="17"/>
      <c r="AD681" s="17"/>
      <c r="AE681" s="20"/>
    </row>
    <row r="682" spans="1:31" s="5" customFormat="1" ht="27" customHeight="1">
      <c r="A682" s="10"/>
      <c r="B682" s="12"/>
      <c r="C682" s="12"/>
      <c r="D682" s="12"/>
      <c r="E682" s="12"/>
      <c r="F682" s="78"/>
      <c r="G682" s="13"/>
      <c r="H682" s="15" t="str">
        <f t="shared" si="90"/>
        <v>其他</v>
      </c>
      <c r="I682" s="13"/>
      <c r="J682" s="84"/>
      <c r="K682" s="84"/>
      <c r="L682" s="84"/>
      <c r="M682" s="84">
        <f t="shared" si="92"/>
        <v>0</v>
      </c>
      <c r="N682" s="84">
        <f t="shared" si="93"/>
        <v>0</v>
      </c>
      <c r="O682" s="84">
        <f t="shared" si="94"/>
        <v>1</v>
      </c>
      <c r="P682" s="15"/>
      <c r="Q682" s="7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7"/>
      <c r="AC682" s="17"/>
      <c r="AD682" s="17"/>
      <c r="AE682" s="20"/>
    </row>
    <row r="683" spans="1:31" s="5" customFormat="1" ht="27" customHeight="1">
      <c r="A683" s="10"/>
      <c r="B683" s="12"/>
      <c r="C683" s="12"/>
      <c r="D683" s="12"/>
      <c r="E683" s="12"/>
      <c r="F683" s="78"/>
      <c r="G683" s="13"/>
      <c r="H683" s="15" t="str">
        <f t="shared" si="90"/>
        <v>其他</v>
      </c>
      <c r="I683" s="13"/>
      <c r="J683" s="84"/>
      <c r="K683" s="84"/>
      <c r="L683" s="84"/>
      <c r="M683" s="84">
        <f t="shared" si="92"/>
        <v>0</v>
      </c>
      <c r="N683" s="84">
        <f t="shared" si="93"/>
        <v>0</v>
      </c>
      <c r="O683" s="84">
        <f t="shared" si="94"/>
        <v>1</v>
      </c>
      <c r="P683" s="15"/>
      <c r="Q683" s="7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7"/>
      <c r="AC683" s="17"/>
      <c r="AD683" s="17"/>
      <c r="AE683" s="20"/>
    </row>
    <row r="684" spans="1:31" s="5" customFormat="1" ht="27" customHeight="1">
      <c r="A684" s="10"/>
      <c r="B684" s="12"/>
      <c r="C684" s="12"/>
      <c r="D684" s="12"/>
      <c r="E684" s="12"/>
      <c r="F684" s="78"/>
      <c r="G684" s="13"/>
      <c r="H684" s="15" t="str">
        <f t="shared" si="90"/>
        <v>其他</v>
      </c>
      <c r="I684" s="13"/>
      <c r="J684" s="84"/>
      <c r="K684" s="84"/>
      <c r="L684" s="84"/>
      <c r="M684" s="84">
        <f t="shared" si="92"/>
        <v>0</v>
      </c>
      <c r="N684" s="84">
        <f t="shared" si="93"/>
        <v>0</v>
      </c>
      <c r="O684" s="84">
        <f t="shared" si="94"/>
        <v>1</v>
      </c>
      <c r="P684" s="15"/>
      <c r="Q684" s="7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7"/>
      <c r="AC684" s="17"/>
      <c r="AD684" s="17"/>
      <c r="AE684" s="20"/>
    </row>
    <row r="685" spans="1:31" s="5" customFormat="1" ht="27" customHeight="1">
      <c r="A685" s="10"/>
      <c r="B685" s="12"/>
      <c r="C685" s="12"/>
      <c r="D685" s="12"/>
      <c r="E685" s="12"/>
      <c r="F685" s="78"/>
      <c r="G685" s="13"/>
      <c r="H685" s="15" t="str">
        <f t="shared" si="90"/>
        <v>其他</v>
      </c>
      <c r="I685" s="13"/>
      <c r="J685" s="84"/>
      <c r="K685" s="84"/>
      <c r="L685" s="84"/>
      <c r="M685" s="84">
        <f t="shared" si="92"/>
        <v>0</v>
      </c>
      <c r="N685" s="84">
        <f t="shared" si="93"/>
        <v>0</v>
      </c>
      <c r="O685" s="84">
        <f t="shared" si="94"/>
        <v>1</v>
      </c>
      <c r="P685" s="15"/>
      <c r="Q685" s="7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7"/>
      <c r="AC685" s="17"/>
      <c r="AD685" s="17"/>
      <c r="AE685" s="20"/>
    </row>
    <row r="686" spans="1:31" s="5" customFormat="1" ht="27" customHeight="1">
      <c r="A686" s="10"/>
      <c r="B686" s="12"/>
      <c r="C686" s="12"/>
      <c r="D686" s="12"/>
      <c r="E686" s="12"/>
      <c r="F686" s="78"/>
      <c r="G686" s="13"/>
      <c r="H686" s="15" t="str">
        <f t="shared" si="90"/>
        <v>其他</v>
      </c>
      <c r="I686" s="13"/>
      <c r="J686" s="84"/>
      <c r="K686" s="84"/>
      <c r="L686" s="84"/>
      <c r="M686" s="84">
        <f t="shared" si="92"/>
        <v>0</v>
      </c>
      <c r="N686" s="84">
        <f t="shared" si="93"/>
        <v>0</v>
      </c>
      <c r="O686" s="84">
        <f t="shared" si="94"/>
        <v>1</v>
      </c>
      <c r="P686" s="15"/>
      <c r="Q686" s="7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7"/>
      <c r="AC686" s="17"/>
      <c r="AD686" s="17"/>
      <c r="AE686" s="20"/>
    </row>
  </sheetData>
  <autoFilter ref="A1:AI686" xr:uid="{EDDA6953-D7E8-4089-ABD9-AF51B7F2FAF8}"/>
  <mergeCells count="1">
    <mergeCell ref="AF2:A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"/>
  <sheetViews>
    <sheetView workbookViewId="0">
      <selection activeCell="E47" sqref="E47"/>
    </sheetView>
  </sheetViews>
  <sheetFormatPr defaultColWidth="8.7109375" defaultRowHeight="15"/>
  <cols>
    <col min="8" max="8" width="11.42578125"/>
  </cols>
  <sheetData>
    <row r="1" spans="1:22" s="4" customFormat="1" ht="27" customHeight="1">
      <c r="A1" s="7">
        <v>114</v>
      </c>
      <c r="B1" s="7" t="s">
        <v>1390</v>
      </c>
      <c r="C1" s="8" t="s">
        <v>1391</v>
      </c>
      <c r="D1" s="8" t="s">
        <v>1392</v>
      </c>
      <c r="E1" s="9">
        <v>45193.372685185197</v>
      </c>
      <c r="F1" s="8" t="s">
        <v>30</v>
      </c>
      <c r="G1" s="8">
        <v>9899</v>
      </c>
      <c r="H1" s="7">
        <v>925.95</v>
      </c>
      <c r="I1" s="7">
        <v>1161.48</v>
      </c>
      <c r="J1" s="7">
        <v>1161.48</v>
      </c>
      <c r="K1" s="7">
        <v>1161.48</v>
      </c>
      <c r="L1" s="7">
        <v>1161.48</v>
      </c>
      <c r="M1" s="7">
        <v>1161.48</v>
      </c>
      <c r="N1" s="7"/>
      <c r="O1" s="7"/>
      <c r="P1" s="7"/>
      <c r="Q1" s="7"/>
      <c r="R1" s="7"/>
      <c r="S1" s="7"/>
      <c r="T1" s="7"/>
      <c r="U1" s="18" t="s">
        <v>1393</v>
      </c>
      <c r="V1" s="19"/>
    </row>
    <row r="2" spans="1:22" s="4" customFormat="1" ht="27" customHeight="1">
      <c r="A2" s="7">
        <v>228</v>
      </c>
      <c r="B2" s="7" t="s">
        <v>1394</v>
      </c>
      <c r="C2" s="8" t="s">
        <v>1395</v>
      </c>
      <c r="D2" s="8" t="s">
        <v>1392</v>
      </c>
      <c r="E2" s="9">
        <v>45264.528391203698</v>
      </c>
      <c r="F2" s="9" t="s">
        <v>312</v>
      </c>
      <c r="G2" s="8">
        <v>9999</v>
      </c>
      <c r="H2" s="7">
        <v>1074.8900000000001</v>
      </c>
      <c r="I2" s="7">
        <v>1074.8900000000001</v>
      </c>
      <c r="J2" s="7">
        <v>1074.8900000000001</v>
      </c>
      <c r="K2" s="7">
        <v>1074.8900000000001</v>
      </c>
      <c r="L2" s="7">
        <v>1074.8900000000001</v>
      </c>
      <c r="M2" s="7">
        <v>1074.8900000000001</v>
      </c>
      <c r="N2" s="7">
        <v>1074.8900000000001</v>
      </c>
      <c r="O2" s="7">
        <v>1074.8900000000001</v>
      </c>
      <c r="P2" s="7">
        <v>1074.8900000000001</v>
      </c>
      <c r="Q2" s="7">
        <v>1074.8900000000001</v>
      </c>
      <c r="R2" s="7">
        <v>1074.8900000000001</v>
      </c>
      <c r="S2" s="7">
        <v>1074.8900000000001</v>
      </c>
      <c r="T2" s="7">
        <v>2000</v>
      </c>
      <c r="U2" s="7" t="s">
        <v>1396</v>
      </c>
      <c r="V2" s="19"/>
    </row>
    <row r="3" spans="1:22" s="5" customFormat="1" ht="27" customHeight="1">
      <c r="A3" s="10">
        <v>407</v>
      </c>
      <c r="B3" s="11" t="s">
        <v>1397</v>
      </c>
      <c r="C3" s="12" t="s">
        <v>1398</v>
      </c>
      <c r="D3" s="8" t="s">
        <v>1392</v>
      </c>
      <c r="E3" s="12">
        <v>45280.532662037003</v>
      </c>
      <c r="F3" s="13" t="s">
        <v>312</v>
      </c>
      <c r="G3" s="13">
        <v>9999</v>
      </c>
      <c r="H3" s="7">
        <v>1</v>
      </c>
      <c r="I3" s="11">
        <v>1172.52</v>
      </c>
      <c r="J3" s="11">
        <v>1172.52</v>
      </c>
      <c r="K3" s="11">
        <v>1172.52</v>
      </c>
      <c r="L3" s="11">
        <v>1172.52</v>
      </c>
      <c r="M3" s="11">
        <v>1172.52</v>
      </c>
      <c r="N3" s="11">
        <v>1172.52</v>
      </c>
      <c r="O3" s="11">
        <v>1172.52</v>
      </c>
      <c r="P3" s="11">
        <v>1172.52</v>
      </c>
      <c r="Q3" s="11">
        <v>1172.52</v>
      </c>
      <c r="R3" s="7">
        <v>1172.52</v>
      </c>
      <c r="S3" s="7">
        <v>1172.52</v>
      </c>
      <c r="T3" s="17"/>
      <c r="U3" s="17">
        <f>1+1172+1172+10552.67</f>
        <v>12897.67</v>
      </c>
      <c r="V3" s="20"/>
    </row>
    <row r="4" spans="1:22" s="6" customFormat="1" ht="27" customHeight="1">
      <c r="A4" s="10">
        <v>98</v>
      </c>
      <c r="B4" s="10" t="s">
        <v>1399</v>
      </c>
      <c r="C4" s="10" t="s">
        <v>1400</v>
      </c>
      <c r="D4" s="8" t="s">
        <v>1392</v>
      </c>
      <c r="E4" s="14">
        <v>45194.425983796304</v>
      </c>
      <c r="F4" s="15" t="s">
        <v>30</v>
      </c>
      <c r="G4" s="15">
        <v>9899</v>
      </c>
      <c r="H4" s="7">
        <v>1453.89</v>
      </c>
      <c r="I4" s="10">
        <v>1055.8900000000001</v>
      </c>
      <c r="J4" s="10">
        <v>1055.8900000000001</v>
      </c>
      <c r="K4" s="10">
        <v>1055.8900000000001</v>
      </c>
      <c r="L4" s="10">
        <v>1055.8900000000001</v>
      </c>
      <c r="M4" s="10">
        <v>1055.8900000000001</v>
      </c>
      <c r="N4" s="17"/>
      <c r="O4" s="17"/>
      <c r="P4" s="17"/>
      <c r="Q4" s="17"/>
      <c r="R4" s="17"/>
      <c r="S4" s="17"/>
      <c r="T4" s="17"/>
      <c r="U4" s="17"/>
      <c r="V4" s="21"/>
    </row>
    <row r="5" spans="1:22" s="5" customFormat="1" ht="27" customHeight="1">
      <c r="A5" s="10">
        <v>154</v>
      </c>
      <c r="B5" s="11" t="s">
        <v>1401</v>
      </c>
      <c r="C5" s="12" t="s">
        <v>1402</v>
      </c>
      <c r="D5" s="8" t="s">
        <v>1392</v>
      </c>
      <c r="E5" s="12">
        <v>45249.843993055598</v>
      </c>
      <c r="F5" s="13" t="s">
        <v>312</v>
      </c>
      <c r="G5" s="13">
        <v>9999</v>
      </c>
      <c r="H5" s="16">
        <v>1083.23</v>
      </c>
      <c r="I5" s="11">
        <v>1074.8900000000001</v>
      </c>
      <c r="J5" s="11">
        <v>1074.8900000000001</v>
      </c>
      <c r="K5" s="11">
        <v>1074.8900000000001</v>
      </c>
      <c r="L5" s="11">
        <v>1074.8900000000001</v>
      </c>
      <c r="M5" s="11">
        <v>1074.8900000000001</v>
      </c>
      <c r="N5" s="11">
        <v>1074.8900000000001</v>
      </c>
      <c r="O5" s="11">
        <v>1074.8900000000001</v>
      </c>
      <c r="P5" s="11">
        <v>1074.8900000000001</v>
      </c>
      <c r="Q5" s="11">
        <v>1074.8900000000001</v>
      </c>
      <c r="R5" s="11">
        <v>1074.8900000000001</v>
      </c>
      <c r="S5" s="11">
        <v>1074.8900000000001</v>
      </c>
      <c r="T5" s="17">
        <v>2000</v>
      </c>
      <c r="U5" s="17"/>
      <c r="V5" s="20"/>
    </row>
    <row r="6" spans="1:22" s="6" customFormat="1" ht="27" customHeight="1">
      <c r="A6" s="10">
        <v>99</v>
      </c>
      <c r="B6" s="10" t="s">
        <v>1403</v>
      </c>
      <c r="C6" s="10" t="s">
        <v>1404</v>
      </c>
      <c r="D6" s="8" t="s">
        <v>1392</v>
      </c>
      <c r="E6" s="14">
        <v>45194.3978935185</v>
      </c>
      <c r="F6" s="15" t="s">
        <v>30</v>
      </c>
      <c r="G6" s="15">
        <v>9899</v>
      </c>
      <c r="H6" s="7">
        <v>1055.8900000000001</v>
      </c>
      <c r="I6" s="10">
        <v>1055.8900000000001</v>
      </c>
      <c r="J6" s="10">
        <v>1055.8900000000001</v>
      </c>
      <c r="K6" s="10">
        <v>1055.8900000000001</v>
      </c>
      <c r="L6" s="10">
        <v>1055.8900000000001</v>
      </c>
      <c r="M6" s="10">
        <v>1055.8900000000001</v>
      </c>
      <c r="N6" s="17"/>
      <c r="O6" s="17"/>
      <c r="P6" s="17"/>
      <c r="Q6" s="17"/>
      <c r="R6" s="17"/>
      <c r="S6" s="17"/>
      <c r="T6" s="17"/>
      <c r="U6" s="17"/>
      <c r="V6" s="2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8"/>
  <sheetViews>
    <sheetView workbookViewId="0">
      <selection activeCell="K12" sqref="K12:P39"/>
    </sheetView>
  </sheetViews>
  <sheetFormatPr defaultColWidth="8.7109375" defaultRowHeight="15"/>
  <sheetData>
    <row r="1" spans="2:3">
      <c r="B1" t="s">
        <v>27</v>
      </c>
      <c r="C1">
        <v>394.93</v>
      </c>
    </row>
    <row r="2" spans="2:3">
      <c r="B2" t="s">
        <v>31</v>
      </c>
      <c r="C2">
        <v>553.98</v>
      </c>
    </row>
    <row r="3" spans="2:3">
      <c r="B3" t="s">
        <v>34</v>
      </c>
      <c r="C3">
        <v>460.77</v>
      </c>
    </row>
    <row r="4" spans="2:3">
      <c r="B4" t="s">
        <v>37</v>
      </c>
      <c r="C4">
        <v>1049.8800000000001</v>
      </c>
    </row>
    <row r="5" spans="2:3">
      <c r="B5" t="s">
        <v>41</v>
      </c>
      <c r="C5">
        <v>1055.8900000000001</v>
      </c>
    </row>
    <row r="6" spans="2:3">
      <c r="B6" t="s">
        <v>44</v>
      </c>
      <c r="C6">
        <v>1055.8900000000001</v>
      </c>
    </row>
    <row r="7" spans="2:3">
      <c r="B7" t="s">
        <v>47</v>
      </c>
      <c r="C7">
        <v>651.67999999999995</v>
      </c>
    </row>
    <row r="8" spans="2:3">
      <c r="B8" t="s">
        <v>50</v>
      </c>
      <c r="C8">
        <v>585.85</v>
      </c>
    </row>
    <row r="9" spans="2:3">
      <c r="B9" t="s">
        <v>53</v>
      </c>
      <c r="C9">
        <v>710.83</v>
      </c>
    </row>
    <row r="10" spans="2:3">
      <c r="B10" t="s">
        <v>56</v>
      </c>
      <c r="C10">
        <v>710.83</v>
      </c>
    </row>
    <row r="11" spans="2:3">
      <c r="B11" t="s">
        <v>60</v>
      </c>
      <c r="C11">
        <v>639.89</v>
      </c>
    </row>
    <row r="12" spans="2:3">
      <c r="B12" t="s">
        <v>64</v>
      </c>
      <c r="C12">
        <v>1055.8900000000001</v>
      </c>
    </row>
    <row r="13" spans="2:3">
      <c r="B13" t="s">
        <v>67</v>
      </c>
      <c r="C13">
        <v>526.6</v>
      </c>
    </row>
    <row r="14" spans="2:3">
      <c r="B14" t="s">
        <v>70</v>
      </c>
      <c r="C14">
        <v>710.83</v>
      </c>
    </row>
    <row r="15" spans="2:3">
      <c r="B15" t="s">
        <v>73</v>
      </c>
      <c r="C15">
        <v>651.67999999999995</v>
      </c>
    </row>
    <row r="16" spans="2:3">
      <c r="B16" t="s">
        <v>76</v>
      </c>
      <c r="C16">
        <v>592.42999999999995</v>
      </c>
    </row>
    <row r="19" spans="2:16">
      <c r="L19" s="1"/>
      <c r="N19" s="2"/>
    </row>
    <row r="20" spans="2:16">
      <c r="L20" s="2"/>
      <c r="N20" s="3"/>
      <c r="P20" s="1"/>
    </row>
    <row r="21" spans="2:16">
      <c r="B21" t="s">
        <v>1405</v>
      </c>
      <c r="L21" s="3"/>
      <c r="N21" s="1"/>
      <c r="P21" s="2"/>
    </row>
    <row r="22" spans="2:16">
      <c r="B22" t="s">
        <v>1406</v>
      </c>
      <c r="L22" s="2"/>
      <c r="N22" s="1"/>
      <c r="P22" s="3"/>
    </row>
    <row r="23" spans="2:16">
      <c r="L23" s="3"/>
      <c r="N23" s="1"/>
      <c r="P23" s="2"/>
    </row>
    <row r="24" spans="2:16">
      <c r="L24" s="1"/>
      <c r="N24" s="2"/>
      <c r="P24" s="3"/>
    </row>
    <row r="25" spans="2:16">
      <c r="L25" s="1"/>
      <c r="N25" s="3"/>
      <c r="P25" s="2"/>
    </row>
    <row r="26" spans="2:16">
      <c r="L26" s="2"/>
      <c r="N26" s="1"/>
      <c r="P26" s="3"/>
    </row>
    <row r="27" spans="2:16">
      <c r="L27" s="3"/>
      <c r="N27" s="2"/>
      <c r="P27" s="2"/>
    </row>
    <row r="28" spans="2:16">
      <c r="N28" s="3"/>
      <c r="P28" s="3"/>
    </row>
    <row r="29" spans="2:16">
      <c r="N29" s="2"/>
      <c r="P29" s="2"/>
    </row>
    <row r="30" spans="2:16">
      <c r="N30" s="3"/>
      <c r="P30" s="3"/>
    </row>
    <row r="31" spans="2:16">
      <c r="N31" s="2"/>
      <c r="P31" s="2"/>
    </row>
    <row r="32" spans="2:16">
      <c r="N32" s="3"/>
      <c r="P32" s="3"/>
    </row>
    <row r="33" spans="14:16">
      <c r="N33" s="3"/>
      <c r="P33" s="2"/>
    </row>
    <row r="34" spans="14:16">
      <c r="P34" s="3"/>
    </row>
    <row r="35" spans="14:16">
      <c r="P35" s="2"/>
    </row>
    <row r="36" spans="14:16">
      <c r="P36" s="3"/>
    </row>
    <row r="37" spans="14:16">
      <c r="P37" s="2"/>
    </row>
    <row r="38" spans="14:16">
      <c r="P38" s="3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汇总</vt:lpstr>
      <vt:lpstr>已完结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 W</dc:creator>
  <cp:lastModifiedBy>ruicheng ma</cp:lastModifiedBy>
  <dcterms:created xsi:type="dcterms:W3CDTF">2022-10-19T09:04:00Z</dcterms:created>
  <dcterms:modified xsi:type="dcterms:W3CDTF">2024-01-20T03:47:07Z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D2D4D53005A949C099141AAD5901AE9A_13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